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source\strabag\data\"/>
    </mc:Choice>
  </mc:AlternateContent>
  <xr:revisionPtr revIDLastSave="0" documentId="8_{2B5D7D43-FFFE-4E70-A189-B46F3D4A700E}" xr6:coauthVersionLast="47" xr6:coauthVersionMax="47" xr10:uidLastSave="{00000000-0000-0000-0000-000000000000}"/>
  <bookViews>
    <workbookView xWindow="-120" yWindow="-120" windowWidth="29040" windowHeight="15720" xr2:uid="{106D1601-0583-4A08-9767-DAE89093D5C6}"/>
  </bookViews>
  <sheets>
    <sheet name="Munk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13" i="1" l="1"/>
  <c r="L1713" i="1" s="1"/>
  <c r="L1712" i="1"/>
  <c r="K1712" i="1"/>
  <c r="L1710" i="1"/>
  <c r="K1710" i="1"/>
  <c r="K1709" i="1"/>
  <c r="L1709" i="1" s="1"/>
  <c r="K1704" i="1"/>
  <c r="L1704" i="1" s="1"/>
  <c r="L1703" i="1"/>
  <c r="K1703" i="1"/>
  <c r="L1702" i="1"/>
  <c r="K1702" i="1"/>
  <c r="K1701" i="1"/>
  <c r="L1701" i="1" s="1"/>
  <c r="K1700" i="1"/>
  <c r="L1700" i="1" s="1"/>
  <c r="L1699" i="1"/>
  <c r="K1699" i="1"/>
  <c r="L1698" i="1"/>
  <c r="K1698" i="1"/>
  <c r="K1697" i="1"/>
  <c r="L1697" i="1" s="1"/>
  <c r="K1693" i="1"/>
  <c r="L1693" i="1" s="1"/>
  <c r="L1692" i="1"/>
  <c r="K1692" i="1"/>
  <c r="L1691" i="1"/>
  <c r="K1691" i="1"/>
  <c r="K1690" i="1"/>
  <c r="L1690" i="1" s="1"/>
  <c r="K1689" i="1"/>
  <c r="L1689" i="1" s="1"/>
  <c r="L1688" i="1"/>
  <c r="K1688" i="1"/>
  <c r="L1687" i="1"/>
  <c r="K1687" i="1"/>
  <c r="K1686" i="1"/>
  <c r="L1686" i="1" s="1"/>
  <c r="K1685" i="1"/>
  <c r="L1685" i="1" s="1"/>
  <c r="K1684" i="1"/>
  <c r="L1684" i="1" s="1"/>
  <c r="L1672" i="1"/>
  <c r="K1672" i="1"/>
  <c r="K1671" i="1"/>
  <c r="L1671" i="1" s="1"/>
  <c r="K1667" i="1"/>
  <c r="L1667" i="1" s="1"/>
  <c r="K1666" i="1"/>
  <c r="L1666" i="1" s="1"/>
  <c r="L1663" i="1"/>
  <c r="K1663" i="1"/>
  <c r="K1662" i="1"/>
  <c r="L1662" i="1" s="1"/>
  <c r="K1659" i="1"/>
  <c r="L1659" i="1" s="1"/>
  <c r="K1658" i="1"/>
  <c r="L1658" i="1" s="1"/>
  <c r="L1655" i="1"/>
  <c r="K1655" i="1"/>
  <c r="K1654" i="1"/>
  <c r="L1654" i="1" s="1"/>
  <c r="K1651" i="1"/>
  <c r="L1651" i="1" s="1"/>
  <c r="K1650" i="1"/>
  <c r="L1650" i="1" s="1"/>
  <c r="L1647" i="1"/>
  <c r="K1647" i="1"/>
  <c r="K1646" i="1"/>
  <c r="L1646" i="1" s="1"/>
  <c r="K1643" i="1"/>
  <c r="L1643" i="1" s="1"/>
  <c r="K1642" i="1"/>
  <c r="L1642" i="1" s="1"/>
  <c r="L1640" i="1"/>
  <c r="K1640" i="1"/>
  <c r="K1637" i="1"/>
  <c r="L1637" i="1" s="1"/>
  <c r="K1636" i="1"/>
  <c r="L1636" i="1" s="1"/>
  <c r="K1635" i="1"/>
  <c r="L1635" i="1" s="1"/>
  <c r="L1633" i="1"/>
  <c r="K1633" i="1"/>
  <c r="K1630" i="1"/>
  <c r="L1630" i="1" s="1"/>
  <c r="K1629" i="1"/>
  <c r="L1629" i="1" s="1"/>
  <c r="K1628" i="1"/>
  <c r="L1628" i="1" s="1"/>
  <c r="L1627" i="1"/>
  <c r="K1627" i="1"/>
  <c r="K1626" i="1"/>
  <c r="L1626" i="1" s="1"/>
  <c r="K1624" i="1"/>
  <c r="L1624" i="1" s="1"/>
  <c r="K1621" i="1"/>
  <c r="L1621" i="1" s="1"/>
  <c r="L1620" i="1"/>
  <c r="K1620" i="1"/>
  <c r="K1619" i="1"/>
  <c r="L1619" i="1" s="1"/>
  <c r="K1618" i="1"/>
  <c r="L1618" i="1" s="1"/>
  <c r="K1617" i="1"/>
  <c r="L1617" i="1" s="1"/>
  <c r="L1616" i="1"/>
  <c r="K1616" i="1"/>
  <c r="K1615" i="1"/>
  <c r="L1615" i="1" s="1"/>
  <c r="K1614" i="1"/>
  <c r="L1614" i="1" s="1"/>
  <c r="K1612" i="1"/>
  <c r="L1612" i="1" s="1"/>
  <c r="L1609" i="1"/>
  <c r="K1609" i="1"/>
  <c r="K1608" i="1"/>
  <c r="L1608" i="1" s="1"/>
  <c r="K1607" i="1"/>
  <c r="L1607" i="1" s="1"/>
  <c r="K1606" i="1"/>
  <c r="L1606" i="1" s="1"/>
  <c r="L1605" i="1"/>
  <c r="K1605" i="1"/>
  <c r="K1604" i="1"/>
  <c r="L1604" i="1" s="1"/>
  <c r="K1602" i="1"/>
  <c r="L1602" i="1" s="1"/>
  <c r="L1715" i="1" s="1"/>
  <c r="K1590" i="1"/>
  <c r="L1590" i="1" s="1"/>
  <c r="K1589" i="1"/>
  <c r="L1589" i="1" s="1"/>
  <c r="K1588" i="1"/>
  <c r="L1588" i="1" s="1"/>
  <c r="K1587" i="1"/>
  <c r="L1587" i="1" s="1"/>
  <c r="K1586" i="1"/>
  <c r="L1586" i="1" s="1"/>
  <c r="K1585" i="1"/>
  <c r="L1585" i="1" s="1"/>
  <c r="K1584" i="1"/>
  <c r="L1584" i="1" s="1"/>
  <c r="L1583" i="1"/>
  <c r="K1583" i="1"/>
  <c r="K1582" i="1"/>
  <c r="L1582" i="1" s="1"/>
  <c r="K1581" i="1"/>
  <c r="L1581" i="1" s="1"/>
  <c r="L1580" i="1"/>
  <c r="K1580" i="1"/>
  <c r="K1579" i="1"/>
  <c r="L1579" i="1" s="1"/>
  <c r="K1578" i="1"/>
  <c r="L1578" i="1" s="1"/>
  <c r="K1577" i="1"/>
  <c r="L1577" i="1" s="1"/>
  <c r="L1576" i="1"/>
  <c r="K1576" i="1"/>
  <c r="K1575" i="1"/>
  <c r="L1575" i="1" s="1"/>
  <c r="L1574" i="1"/>
  <c r="K1574" i="1"/>
  <c r="K1573" i="1"/>
  <c r="L1573" i="1" s="1"/>
  <c r="K1572" i="1"/>
  <c r="L1572" i="1" s="1"/>
  <c r="L1571" i="1"/>
  <c r="K1571" i="1"/>
  <c r="K1570" i="1"/>
  <c r="L1570" i="1" s="1"/>
  <c r="K1569" i="1"/>
  <c r="L1569" i="1" s="1"/>
  <c r="K1567" i="1"/>
  <c r="L1567" i="1" s="1"/>
  <c r="K1566" i="1"/>
  <c r="L1566" i="1" s="1"/>
  <c r="K1565" i="1"/>
  <c r="L1565" i="1" s="1"/>
  <c r="K1564" i="1"/>
  <c r="L1564" i="1" s="1"/>
  <c r="K1563" i="1"/>
  <c r="L1563" i="1" s="1"/>
  <c r="K1562" i="1"/>
  <c r="L1562" i="1" s="1"/>
  <c r="L1561" i="1"/>
  <c r="K1561" i="1"/>
  <c r="K1560" i="1"/>
  <c r="L1560" i="1" s="1"/>
  <c r="L1559" i="1"/>
  <c r="K1559" i="1"/>
  <c r="K1558" i="1"/>
  <c r="L1558" i="1" s="1"/>
  <c r="K1557" i="1"/>
  <c r="L1557" i="1" s="1"/>
  <c r="K1555" i="1"/>
  <c r="L1555" i="1" s="1"/>
  <c r="K1553" i="1"/>
  <c r="L1553" i="1" s="1"/>
  <c r="K1551" i="1"/>
  <c r="L1551" i="1" s="1"/>
  <c r="K1549" i="1"/>
  <c r="L1549" i="1" s="1"/>
  <c r="K1547" i="1"/>
  <c r="L1547" i="1" s="1"/>
  <c r="L1545" i="1"/>
  <c r="K1545" i="1"/>
  <c r="L1542" i="1"/>
  <c r="K1542" i="1"/>
  <c r="K1541" i="1"/>
  <c r="L1541" i="1" s="1"/>
  <c r="K1530" i="1"/>
  <c r="L1530" i="1" s="1"/>
  <c r="L1529" i="1"/>
  <c r="K1529" i="1"/>
  <c r="K1527" i="1"/>
  <c r="L1527" i="1" s="1"/>
  <c r="K1526" i="1"/>
  <c r="L1526" i="1" s="1"/>
  <c r="K1525" i="1"/>
  <c r="L1525" i="1" s="1"/>
  <c r="L1515" i="1"/>
  <c r="K1515" i="1"/>
  <c r="K1514" i="1"/>
  <c r="L1514" i="1" s="1"/>
  <c r="L1513" i="1"/>
  <c r="K1513" i="1"/>
  <c r="K1512" i="1"/>
  <c r="L1512" i="1" s="1"/>
  <c r="L1511" i="1"/>
  <c r="K1511" i="1"/>
  <c r="K1510" i="1"/>
  <c r="L1510" i="1" s="1"/>
  <c r="L1509" i="1"/>
  <c r="K1509" i="1"/>
  <c r="K1508" i="1"/>
  <c r="L1508" i="1" s="1"/>
  <c r="L1507" i="1"/>
  <c r="K1507" i="1"/>
  <c r="K1506" i="1"/>
  <c r="L1506" i="1" s="1"/>
  <c r="L1505" i="1"/>
  <c r="K1505" i="1"/>
  <c r="K1504" i="1"/>
  <c r="L1504" i="1" s="1"/>
  <c r="L1503" i="1"/>
  <c r="K1503" i="1"/>
  <c r="K1502" i="1"/>
  <c r="L1502" i="1" s="1"/>
  <c r="L1501" i="1"/>
  <c r="K1501" i="1"/>
  <c r="K1500" i="1"/>
  <c r="L1500" i="1" s="1"/>
  <c r="L1499" i="1"/>
  <c r="K1499" i="1"/>
  <c r="K1498" i="1"/>
  <c r="L1498" i="1" s="1"/>
  <c r="L1497" i="1"/>
  <c r="K1497" i="1"/>
  <c r="K1496" i="1"/>
  <c r="L1496" i="1" s="1"/>
  <c r="L1495" i="1"/>
  <c r="K1495" i="1"/>
  <c r="K1494" i="1"/>
  <c r="L1494" i="1" s="1"/>
  <c r="L1493" i="1"/>
  <c r="K1493" i="1"/>
  <c r="K1492" i="1"/>
  <c r="L1492" i="1" s="1"/>
  <c r="L1490" i="1"/>
  <c r="K1490" i="1"/>
  <c r="K1489" i="1"/>
  <c r="L1489" i="1" s="1"/>
  <c r="L1488" i="1"/>
  <c r="K1488" i="1"/>
  <c r="K1487" i="1"/>
  <c r="L1487" i="1" s="1"/>
  <c r="L1484" i="1"/>
  <c r="K1484" i="1"/>
  <c r="K1483" i="1"/>
  <c r="L1483" i="1" s="1"/>
  <c r="L1482" i="1"/>
  <c r="K1482" i="1"/>
  <c r="K1481" i="1"/>
  <c r="L1481" i="1" s="1"/>
  <c r="L1480" i="1"/>
  <c r="K1480" i="1"/>
  <c r="K1479" i="1"/>
  <c r="L1479" i="1" s="1"/>
  <c r="L1478" i="1"/>
  <c r="K1478" i="1"/>
  <c r="K1477" i="1"/>
  <c r="L1477" i="1" s="1"/>
  <c r="L1476" i="1"/>
  <c r="K1476" i="1"/>
  <c r="K1475" i="1"/>
  <c r="L1475" i="1" s="1"/>
  <c r="L1474" i="1"/>
  <c r="K1474" i="1"/>
  <c r="K1473" i="1"/>
  <c r="L1473" i="1" s="1"/>
  <c r="L1472" i="1"/>
  <c r="K1472" i="1"/>
  <c r="K1471" i="1"/>
  <c r="L1471" i="1" s="1"/>
  <c r="L1470" i="1"/>
  <c r="K1470" i="1"/>
  <c r="K1469" i="1"/>
  <c r="L1469" i="1" s="1"/>
  <c r="L1468" i="1"/>
  <c r="K1468" i="1"/>
  <c r="K1466" i="1"/>
  <c r="L1466" i="1" s="1"/>
  <c r="L1464" i="1"/>
  <c r="K1464" i="1"/>
  <c r="K1462" i="1"/>
  <c r="L1462" i="1" s="1"/>
  <c r="L1461" i="1"/>
  <c r="K1461" i="1"/>
  <c r="K1459" i="1"/>
  <c r="L1459" i="1" s="1"/>
  <c r="L1458" i="1"/>
  <c r="K1458" i="1"/>
  <c r="K1457" i="1"/>
  <c r="L1457" i="1" s="1"/>
  <c r="L1456" i="1"/>
  <c r="K1456" i="1"/>
  <c r="K1455" i="1"/>
  <c r="L1455" i="1" s="1"/>
  <c r="L1453" i="1"/>
  <c r="K1453" i="1"/>
  <c r="K1450" i="1"/>
  <c r="L1450" i="1" s="1"/>
  <c r="L1448" i="1"/>
  <c r="K1448" i="1"/>
  <c r="K1447" i="1"/>
  <c r="L1447" i="1" s="1"/>
  <c r="L1445" i="1"/>
  <c r="K1445" i="1"/>
  <c r="K1444" i="1"/>
  <c r="L1444" i="1" s="1"/>
  <c r="L1443" i="1"/>
  <c r="K1443" i="1"/>
  <c r="K1441" i="1"/>
  <c r="L1441" i="1" s="1"/>
  <c r="L1439" i="1"/>
  <c r="K1439" i="1"/>
  <c r="K1437" i="1"/>
  <c r="L1437" i="1" s="1"/>
  <c r="L1436" i="1"/>
  <c r="K1436" i="1"/>
  <c r="K1435" i="1"/>
  <c r="L1435" i="1" s="1"/>
  <c r="L1434" i="1"/>
  <c r="K1434" i="1"/>
  <c r="K1433" i="1"/>
  <c r="L1433" i="1" s="1"/>
  <c r="L1431" i="1"/>
  <c r="K1431" i="1"/>
  <c r="K1430" i="1"/>
  <c r="L1430" i="1" s="1"/>
  <c r="L1429" i="1"/>
  <c r="K1429" i="1"/>
  <c r="K1425" i="1"/>
  <c r="L1425" i="1" s="1"/>
  <c r="L1424" i="1"/>
  <c r="K1424" i="1"/>
  <c r="K1423" i="1"/>
  <c r="L1423" i="1" s="1"/>
  <c r="L1422" i="1"/>
  <c r="K1422" i="1"/>
  <c r="K1421" i="1"/>
  <c r="L1421" i="1" s="1"/>
  <c r="L1420" i="1"/>
  <c r="K1420" i="1"/>
  <c r="K1419" i="1"/>
  <c r="L1419" i="1" s="1"/>
  <c r="F1419" i="1"/>
  <c r="K1418" i="1"/>
  <c r="L1418" i="1" s="1"/>
  <c r="K1417" i="1"/>
  <c r="L1417" i="1" s="1"/>
  <c r="L1416" i="1"/>
  <c r="K1416" i="1"/>
  <c r="K1415" i="1"/>
  <c r="L1415" i="1" s="1"/>
  <c r="K1414" i="1"/>
  <c r="L1414" i="1" s="1"/>
  <c r="K1413" i="1"/>
  <c r="L1413" i="1" s="1"/>
  <c r="K1412" i="1"/>
  <c r="L1412" i="1" s="1"/>
  <c r="L1411" i="1"/>
  <c r="K1411" i="1"/>
  <c r="K1410" i="1"/>
  <c r="L1410" i="1" s="1"/>
  <c r="K1398" i="1"/>
  <c r="L1398" i="1" s="1"/>
  <c r="K1397" i="1"/>
  <c r="L1397" i="1" s="1"/>
  <c r="L1396" i="1"/>
  <c r="K1396" i="1"/>
  <c r="K1395" i="1"/>
  <c r="L1395" i="1" s="1"/>
  <c r="L1392" i="1"/>
  <c r="K1392" i="1"/>
  <c r="K1391" i="1"/>
  <c r="L1391" i="1" s="1"/>
  <c r="K1390" i="1"/>
  <c r="L1390" i="1" s="1"/>
  <c r="K1389" i="1"/>
  <c r="L1389" i="1" s="1"/>
  <c r="K1388" i="1"/>
  <c r="L1388" i="1" s="1"/>
  <c r="K1387" i="1"/>
  <c r="L1387" i="1" s="1"/>
  <c r="K1386" i="1"/>
  <c r="L1386" i="1" s="1"/>
  <c r="K1385" i="1"/>
  <c r="L1385" i="1" s="1"/>
  <c r="L1384" i="1"/>
  <c r="K1384" i="1"/>
  <c r="L1381" i="1"/>
  <c r="K1381" i="1"/>
  <c r="K1380" i="1"/>
  <c r="L1380" i="1" s="1"/>
  <c r="K1377" i="1"/>
  <c r="L1377" i="1" s="1"/>
  <c r="L1376" i="1"/>
  <c r="K1376" i="1"/>
  <c r="K1372" i="1"/>
  <c r="L1372" i="1" s="1"/>
  <c r="K1369" i="1"/>
  <c r="L1369" i="1" s="1"/>
  <c r="K1368" i="1"/>
  <c r="L1368" i="1" s="1"/>
  <c r="L1356" i="1"/>
  <c r="K1356" i="1"/>
  <c r="L1355" i="1"/>
  <c r="K1355" i="1"/>
  <c r="K1354" i="1"/>
  <c r="L1354" i="1" s="1"/>
  <c r="K1353" i="1"/>
  <c r="L1353" i="1" s="1"/>
  <c r="K1352" i="1"/>
  <c r="L1352" i="1" s="1"/>
  <c r="K1351" i="1"/>
  <c r="L1351" i="1" s="1"/>
  <c r="K1350" i="1"/>
  <c r="L1350" i="1" s="1"/>
  <c r="K1349" i="1"/>
  <c r="L1349" i="1" s="1"/>
  <c r="K1348" i="1"/>
  <c r="L1348" i="1" s="1"/>
  <c r="L1347" i="1"/>
  <c r="K1347" i="1"/>
  <c r="K1346" i="1"/>
  <c r="L1346" i="1" s="1"/>
  <c r="K1345" i="1"/>
  <c r="L1345" i="1" s="1"/>
  <c r="K1344" i="1"/>
  <c r="L1344" i="1" s="1"/>
  <c r="L1343" i="1"/>
  <c r="K1343" i="1"/>
  <c r="K1342" i="1"/>
  <c r="L1342" i="1" s="1"/>
  <c r="L1341" i="1"/>
  <c r="K1341" i="1"/>
  <c r="K1340" i="1"/>
  <c r="L1340" i="1" s="1"/>
  <c r="L1339" i="1"/>
  <c r="K1339" i="1"/>
  <c r="K1338" i="1"/>
  <c r="L1338" i="1" s="1"/>
  <c r="K1337" i="1"/>
  <c r="L1337" i="1" s="1"/>
  <c r="K1336" i="1"/>
  <c r="L1336" i="1" s="1"/>
  <c r="K1335" i="1"/>
  <c r="L1335" i="1" s="1"/>
  <c r="K1334" i="1"/>
  <c r="L1334" i="1" s="1"/>
  <c r="L1333" i="1"/>
  <c r="K1333" i="1"/>
  <c r="L1332" i="1"/>
  <c r="K1332" i="1"/>
  <c r="K1331" i="1"/>
  <c r="L1331" i="1" s="1"/>
  <c r="K1330" i="1"/>
  <c r="L1330" i="1" s="1"/>
  <c r="L1329" i="1"/>
  <c r="K1329" i="1"/>
  <c r="K1328" i="1"/>
  <c r="L1328" i="1" s="1"/>
  <c r="K1327" i="1"/>
  <c r="L1327" i="1" s="1"/>
  <c r="K1326" i="1"/>
  <c r="L1326" i="1" s="1"/>
  <c r="L1325" i="1"/>
  <c r="K1325" i="1"/>
  <c r="L1324" i="1"/>
  <c r="K1324" i="1"/>
  <c r="L1323" i="1"/>
  <c r="K1323" i="1"/>
  <c r="K1322" i="1"/>
  <c r="L1322" i="1" s="1"/>
  <c r="K1321" i="1"/>
  <c r="L1321" i="1" s="1"/>
  <c r="L1320" i="1"/>
  <c r="K1320" i="1"/>
  <c r="K1319" i="1"/>
  <c r="L1319" i="1" s="1"/>
  <c r="K1318" i="1"/>
  <c r="L1318" i="1" s="1"/>
  <c r="K1317" i="1"/>
  <c r="L1317" i="1" s="1"/>
  <c r="L1316" i="1"/>
  <c r="K1316" i="1"/>
  <c r="L1315" i="1"/>
  <c r="K1315" i="1"/>
  <c r="K1314" i="1"/>
  <c r="L1314" i="1" s="1"/>
  <c r="K1313" i="1"/>
  <c r="L1313" i="1" s="1"/>
  <c r="K1312" i="1"/>
  <c r="L1312" i="1" s="1"/>
  <c r="K1311" i="1"/>
  <c r="L1311" i="1" s="1"/>
  <c r="K1310" i="1"/>
  <c r="L1310" i="1" s="1"/>
  <c r="L1309" i="1"/>
  <c r="K1309" i="1"/>
  <c r="K1308" i="1"/>
  <c r="L1308" i="1" s="1"/>
  <c r="K1307" i="1"/>
  <c r="L1307" i="1" s="1"/>
  <c r="K1306" i="1"/>
  <c r="L1306" i="1" s="1"/>
  <c r="K1305" i="1"/>
  <c r="L1305" i="1" s="1"/>
  <c r="K1304" i="1"/>
  <c r="L1304" i="1" s="1"/>
  <c r="K1303" i="1"/>
  <c r="L1303" i="1" s="1"/>
  <c r="K1302" i="1"/>
  <c r="L1302" i="1" s="1"/>
  <c r="L1301" i="1"/>
  <c r="K1301" i="1"/>
  <c r="L1300" i="1"/>
  <c r="K1300" i="1"/>
  <c r="K1299" i="1"/>
  <c r="L1299" i="1" s="1"/>
  <c r="K1298" i="1"/>
  <c r="L1298" i="1" s="1"/>
  <c r="K1297" i="1"/>
  <c r="L1297" i="1" s="1"/>
  <c r="K1296" i="1"/>
  <c r="L1296" i="1" s="1"/>
  <c r="K1295" i="1"/>
  <c r="L1295" i="1" s="1"/>
  <c r="K1294" i="1"/>
  <c r="L1294" i="1" s="1"/>
  <c r="K1293" i="1"/>
  <c r="L1293" i="1" s="1"/>
  <c r="L1292" i="1"/>
  <c r="K1292" i="1"/>
  <c r="L1291" i="1"/>
  <c r="K1291" i="1"/>
  <c r="K1290" i="1"/>
  <c r="L1290" i="1" s="1"/>
  <c r="K1289" i="1"/>
  <c r="L1289" i="1" s="1"/>
  <c r="K1288" i="1"/>
  <c r="L1288" i="1" s="1"/>
  <c r="K1287" i="1"/>
  <c r="L1287" i="1" s="1"/>
  <c r="K1286" i="1"/>
  <c r="L1286" i="1" s="1"/>
  <c r="K1285" i="1"/>
  <c r="L1285" i="1" s="1"/>
  <c r="K1284" i="1"/>
  <c r="L1284" i="1" s="1"/>
  <c r="L1283" i="1"/>
  <c r="K1283" i="1"/>
  <c r="K1282" i="1"/>
  <c r="L1282" i="1" s="1"/>
  <c r="K1281" i="1"/>
  <c r="L1281" i="1" s="1"/>
  <c r="K1280" i="1"/>
  <c r="L1280" i="1" s="1"/>
  <c r="L1279" i="1"/>
  <c r="K1279" i="1"/>
  <c r="K1278" i="1"/>
  <c r="L1278" i="1" s="1"/>
  <c r="L1277" i="1"/>
  <c r="K1277" i="1"/>
  <c r="K1276" i="1"/>
  <c r="L1276" i="1" s="1"/>
  <c r="L1275" i="1"/>
  <c r="K1275" i="1"/>
  <c r="K1274" i="1"/>
  <c r="L1274" i="1" s="1"/>
  <c r="K1273" i="1"/>
  <c r="L1273" i="1" s="1"/>
  <c r="K1272" i="1"/>
  <c r="L1272" i="1" s="1"/>
  <c r="L1268" i="1"/>
  <c r="K1268" i="1"/>
  <c r="L1267" i="1"/>
  <c r="K1267" i="1"/>
  <c r="L1266" i="1"/>
  <c r="K1266" i="1"/>
  <c r="K1265" i="1"/>
  <c r="L1265" i="1" s="1"/>
  <c r="L1264" i="1"/>
  <c r="K1264" i="1"/>
  <c r="L1263" i="1"/>
  <c r="K1263" i="1"/>
  <c r="L1262" i="1"/>
  <c r="K1262" i="1"/>
  <c r="K1261" i="1"/>
  <c r="L1261" i="1" s="1"/>
  <c r="L1260" i="1"/>
  <c r="K1260" i="1"/>
  <c r="L1259" i="1"/>
  <c r="K1259" i="1"/>
  <c r="L1258" i="1"/>
  <c r="K1258" i="1"/>
  <c r="L1253" i="1"/>
  <c r="K1204" i="1"/>
  <c r="L1204" i="1" s="1"/>
  <c r="K1203" i="1"/>
  <c r="L1203" i="1" s="1"/>
  <c r="K1202" i="1"/>
  <c r="L1202" i="1" s="1"/>
  <c r="L1201" i="1"/>
  <c r="K1201" i="1"/>
  <c r="K1200" i="1"/>
  <c r="L1200" i="1" s="1"/>
  <c r="K1199" i="1"/>
  <c r="L1199" i="1" s="1"/>
  <c r="K1198" i="1"/>
  <c r="L1198" i="1" s="1"/>
  <c r="L1197" i="1"/>
  <c r="K1197" i="1"/>
  <c r="L1196" i="1"/>
  <c r="K1196" i="1"/>
  <c r="K1195" i="1"/>
  <c r="L1195" i="1" s="1"/>
  <c r="K1194" i="1"/>
  <c r="L1194" i="1" s="1"/>
  <c r="K1193" i="1"/>
  <c r="L1193" i="1" s="1"/>
  <c r="L1192" i="1"/>
  <c r="K1192" i="1"/>
  <c r="K1191" i="1"/>
  <c r="L1191" i="1" s="1"/>
  <c r="K1190" i="1"/>
  <c r="L1190" i="1" s="1"/>
  <c r="K1189" i="1"/>
  <c r="L1189" i="1" s="1"/>
  <c r="K1188" i="1"/>
  <c r="L1188" i="1" s="1"/>
  <c r="K1187" i="1"/>
  <c r="L1187" i="1" s="1"/>
  <c r="K1186" i="1"/>
  <c r="L1186" i="1" s="1"/>
  <c r="L1185" i="1"/>
  <c r="K1185" i="1"/>
  <c r="K1184" i="1"/>
  <c r="L1184" i="1" s="1"/>
  <c r="K1183" i="1"/>
  <c r="L1183" i="1" s="1"/>
  <c r="K1182" i="1"/>
  <c r="L1182" i="1" s="1"/>
  <c r="L1181" i="1"/>
  <c r="K1181" i="1"/>
  <c r="L1180" i="1"/>
  <c r="K1180" i="1"/>
  <c r="K1179" i="1"/>
  <c r="L1179" i="1" s="1"/>
  <c r="K1178" i="1"/>
  <c r="L1178" i="1" s="1"/>
  <c r="K1177" i="1"/>
  <c r="L1177" i="1" s="1"/>
  <c r="L1176" i="1"/>
  <c r="K1176" i="1"/>
  <c r="K1175" i="1"/>
  <c r="L1175" i="1" s="1"/>
  <c r="K1174" i="1"/>
  <c r="L1174" i="1" s="1"/>
  <c r="K1173" i="1"/>
  <c r="L1173" i="1" s="1"/>
  <c r="K1171" i="1"/>
  <c r="L1171" i="1" s="1"/>
  <c r="K1170" i="1"/>
  <c r="L1170" i="1" s="1"/>
  <c r="K1168" i="1"/>
  <c r="L1168" i="1" s="1"/>
  <c r="L1165" i="1"/>
  <c r="K1165" i="1"/>
  <c r="F1165" i="1"/>
  <c r="L1164" i="1"/>
  <c r="K1164" i="1"/>
  <c r="L1163" i="1"/>
  <c r="K1163" i="1"/>
  <c r="F1163" i="1"/>
  <c r="L1162" i="1"/>
  <c r="K1162" i="1"/>
  <c r="K1159" i="1"/>
  <c r="L1159" i="1" s="1"/>
  <c r="F1159" i="1"/>
  <c r="L1158" i="1"/>
  <c r="K1158" i="1"/>
  <c r="K1157" i="1"/>
  <c r="F1157" i="1"/>
  <c r="L1156" i="1"/>
  <c r="K1156" i="1"/>
  <c r="K1155" i="1"/>
  <c r="L1155" i="1" s="1"/>
  <c r="F1155" i="1"/>
  <c r="K1154" i="1"/>
  <c r="L1154" i="1" s="1"/>
  <c r="L1153" i="1"/>
  <c r="K1153" i="1"/>
  <c r="F1153" i="1"/>
  <c r="K1152" i="1"/>
  <c r="L1152" i="1" s="1"/>
  <c r="K1151" i="1"/>
  <c r="F1151" i="1"/>
  <c r="K1150" i="1"/>
  <c r="L1150" i="1" s="1"/>
  <c r="L1149" i="1"/>
  <c r="K1149" i="1"/>
  <c r="F1149" i="1"/>
  <c r="K1148" i="1"/>
  <c r="L1148" i="1" s="1"/>
  <c r="K1147" i="1"/>
  <c r="L1147" i="1" s="1"/>
  <c r="F1147" i="1"/>
  <c r="L1146" i="1"/>
  <c r="K1146" i="1"/>
  <c r="L1145" i="1"/>
  <c r="K1145" i="1"/>
  <c r="F1145" i="1"/>
  <c r="K1144" i="1"/>
  <c r="L1144" i="1" s="1"/>
  <c r="L1128" i="1"/>
  <c r="K1128" i="1"/>
  <c r="L1127" i="1"/>
  <c r="K1127" i="1"/>
  <c r="K1126" i="1"/>
  <c r="L1126" i="1" s="1"/>
  <c r="K1125" i="1"/>
  <c r="L1125" i="1" s="1"/>
  <c r="L1124" i="1"/>
  <c r="K1124" i="1"/>
  <c r="L1123" i="1"/>
  <c r="K1123" i="1"/>
  <c r="K1122" i="1"/>
  <c r="L1122" i="1" s="1"/>
  <c r="L1121" i="1"/>
  <c r="K1121" i="1"/>
  <c r="L1120" i="1"/>
  <c r="K1120" i="1"/>
  <c r="L1119" i="1"/>
  <c r="K1119" i="1"/>
  <c r="K1118" i="1"/>
  <c r="L1118" i="1" s="1"/>
  <c r="L1117" i="1"/>
  <c r="K1117" i="1"/>
  <c r="L1116" i="1"/>
  <c r="K1116" i="1"/>
  <c r="L1115" i="1"/>
  <c r="K1115" i="1"/>
  <c r="K1114" i="1"/>
  <c r="L1114" i="1" s="1"/>
  <c r="K1113" i="1"/>
  <c r="L1113" i="1" s="1"/>
  <c r="L1112" i="1"/>
  <c r="K1112" i="1"/>
  <c r="L1111" i="1"/>
  <c r="K1111" i="1"/>
  <c r="K1110" i="1"/>
  <c r="L1110" i="1" s="1"/>
  <c r="L1109" i="1"/>
  <c r="K1109" i="1"/>
  <c r="L1108" i="1"/>
  <c r="K1108" i="1"/>
  <c r="L1107" i="1"/>
  <c r="K1107" i="1"/>
  <c r="K1106" i="1"/>
  <c r="L1106" i="1" s="1"/>
  <c r="K1105" i="1"/>
  <c r="L1105" i="1" s="1"/>
  <c r="L1104" i="1"/>
  <c r="K1104" i="1"/>
  <c r="L1103" i="1"/>
  <c r="K1103" i="1"/>
  <c r="K1102" i="1"/>
  <c r="L1102" i="1" s="1"/>
  <c r="K1100" i="1"/>
  <c r="L1100" i="1" s="1"/>
  <c r="L1099" i="1"/>
  <c r="K1099" i="1"/>
  <c r="L1097" i="1"/>
  <c r="K1097" i="1"/>
  <c r="K1096" i="1"/>
  <c r="L1096" i="1" s="1"/>
  <c r="L1095" i="1"/>
  <c r="K1095" i="1"/>
  <c r="L1094" i="1"/>
  <c r="K1094" i="1"/>
  <c r="L1093" i="1"/>
  <c r="K1093" i="1"/>
  <c r="K1092" i="1"/>
  <c r="L1092" i="1" s="1"/>
  <c r="K1091" i="1"/>
  <c r="L1091" i="1" s="1"/>
  <c r="L1090" i="1"/>
  <c r="K1090" i="1"/>
  <c r="L1077" i="1"/>
  <c r="K1077" i="1"/>
  <c r="K1076" i="1"/>
  <c r="L1076" i="1" s="1"/>
  <c r="L1075" i="1"/>
  <c r="K1075" i="1"/>
  <c r="L1074" i="1"/>
  <c r="K1074" i="1"/>
  <c r="L1073" i="1"/>
  <c r="K1073" i="1"/>
  <c r="K1072" i="1"/>
  <c r="L1072" i="1" s="1"/>
  <c r="L1069" i="1"/>
  <c r="K1069" i="1"/>
  <c r="K1068" i="1"/>
  <c r="L1068" i="1" s="1"/>
  <c r="K1067" i="1"/>
  <c r="L1067" i="1" s="1"/>
  <c r="K1066" i="1"/>
  <c r="L1066" i="1" s="1"/>
  <c r="K1065" i="1"/>
  <c r="L1065" i="1" s="1"/>
  <c r="K1064" i="1"/>
  <c r="L1064" i="1" s="1"/>
  <c r="K1063" i="1"/>
  <c r="L1063" i="1" s="1"/>
  <c r="L1062" i="1"/>
  <c r="K1062" i="1"/>
  <c r="K1061" i="1"/>
  <c r="L1061" i="1" s="1"/>
  <c r="K1060" i="1"/>
  <c r="L1060" i="1" s="1"/>
  <c r="K1059" i="1"/>
  <c r="L1059" i="1" s="1"/>
  <c r="L1058" i="1"/>
  <c r="K1058" i="1"/>
  <c r="L1057" i="1"/>
  <c r="K1057" i="1"/>
  <c r="K1056" i="1"/>
  <c r="L1056" i="1" s="1"/>
  <c r="K1055" i="1"/>
  <c r="L1055" i="1" s="1"/>
  <c r="K1054" i="1"/>
  <c r="L1054" i="1" s="1"/>
  <c r="L1053" i="1"/>
  <c r="K1053" i="1"/>
  <c r="K1052" i="1"/>
  <c r="L1052" i="1" s="1"/>
  <c r="K1051" i="1"/>
  <c r="L1051" i="1" s="1"/>
  <c r="K1050" i="1"/>
  <c r="L1050" i="1" s="1"/>
  <c r="K1049" i="1"/>
  <c r="L1049" i="1" s="1"/>
  <c r="K1048" i="1"/>
  <c r="L1048" i="1" s="1"/>
  <c r="K1047" i="1"/>
  <c r="L1047" i="1" s="1"/>
  <c r="L1046" i="1"/>
  <c r="K1046" i="1"/>
  <c r="K1045" i="1"/>
  <c r="L1045" i="1" s="1"/>
  <c r="K1044" i="1"/>
  <c r="L1044" i="1" s="1"/>
  <c r="K1043" i="1"/>
  <c r="L1043" i="1" s="1"/>
  <c r="L1042" i="1"/>
  <c r="K1042" i="1"/>
  <c r="L1041" i="1"/>
  <c r="K1041" i="1"/>
  <c r="K1039" i="1"/>
  <c r="L1039" i="1" s="1"/>
  <c r="K1038" i="1"/>
  <c r="L1038" i="1" s="1"/>
  <c r="K1037" i="1"/>
  <c r="L1037" i="1" s="1"/>
  <c r="L1036" i="1"/>
  <c r="K1036" i="1"/>
  <c r="K1035" i="1"/>
  <c r="L1035" i="1" s="1"/>
  <c r="K1034" i="1"/>
  <c r="L1034" i="1" s="1"/>
  <c r="K1033" i="1"/>
  <c r="L1033" i="1" s="1"/>
  <c r="K1032" i="1"/>
  <c r="L1032" i="1" s="1"/>
  <c r="K1031" i="1"/>
  <c r="L1031" i="1" s="1"/>
  <c r="K1030" i="1"/>
  <c r="L1030" i="1" s="1"/>
  <c r="L1029" i="1"/>
  <c r="K1029" i="1"/>
  <c r="K1028" i="1"/>
  <c r="L1028" i="1" s="1"/>
  <c r="K1027" i="1"/>
  <c r="L1027" i="1" s="1"/>
  <c r="K1026" i="1"/>
  <c r="L1026" i="1" s="1"/>
  <c r="L1025" i="1"/>
  <c r="K1025" i="1"/>
  <c r="L1023" i="1"/>
  <c r="K1023" i="1"/>
  <c r="K1021" i="1"/>
  <c r="L1021" i="1" s="1"/>
  <c r="K1020" i="1"/>
  <c r="L1020" i="1" s="1"/>
  <c r="K1019" i="1"/>
  <c r="L1019" i="1" s="1"/>
  <c r="L1018" i="1"/>
  <c r="K1018" i="1"/>
  <c r="K1016" i="1"/>
  <c r="L1016" i="1" s="1"/>
  <c r="K1015" i="1"/>
  <c r="L1015" i="1" s="1"/>
  <c r="K1014" i="1"/>
  <c r="L1014" i="1" s="1"/>
  <c r="K1013" i="1"/>
  <c r="L1013" i="1" s="1"/>
  <c r="K1012" i="1"/>
  <c r="L1012" i="1" s="1"/>
  <c r="K1011" i="1"/>
  <c r="L1011" i="1" s="1"/>
  <c r="L1009" i="1"/>
  <c r="K1009" i="1"/>
  <c r="K1008" i="1"/>
  <c r="L1008" i="1" s="1"/>
  <c r="K1006" i="1"/>
  <c r="L1006" i="1" s="1"/>
  <c r="K1005" i="1"/>
  <c r="L1005" i="1" s="1"/>
  <c r="L1004" i="1"/>
  <c r="K1004" i="1"/>
  <c r="L1003" i="1"/>
  <c r="K1003" i="1"/>
  <c r="K1001" i="1"/>
  <c r="L1001" i="1" s="1"/>
  <c r="K1000" i="1"/>
  <c r="L1000" i="1" s="1"/>
  <c r="K999" i="1"/>
  <c r="L999" i="1" s="1"/>
  <c r="L998" i="1"/>
  <c r="K998" i="1"/>
  <c r="K997" i="1"/>
  <c r="L997" i="1" s="1"/>
  <c r="K996" i="1"/>
  <c r="L996" i="1" s="1"/>
  <c r="K995" i="1"/>
  <c r="L995" i="1" s="1"/>
  <c r="K994" i="1"/>
  <c r="L994" i="1" s="1"/>
  <c r="K993" i="1"/>
  <c r="L993" i="1" s="1"/>
  <c r="K991" i="1"/>
  <c r="L991" i="1" s="1"/>
  <c r="L990" i="1"/>
  <c r="K990" i="1"/>
  <c r="K987" i="1"/>
  <c r="L987" i="1" s="1"/>
  <c r="K986" i="1"/>
  <c r="L986" i="1" s="1"/>
  <c r="K985" i="1"/>
  <c r="L985" i="1" s="1"/>
  <c r="L984" i="1"/>
  <c r="K984" i="1"/>
  <c r="L983" i="1"/>
  <c r="K983" i="1"/>
  <c r="K982" i="1"/>
  <c r="L982" i="1" s="1"/>
  <c r="K981" i="1"/>
  <c r="L981" i="1" s="1"/>
  <c r="K980" i="1"/>
  <c r="L980" i="1" s="1"/>
  <c r="L979" i="1"/>
  <c r="K979" i="1"/>
  <c r="K978" i="1"/>
  <c r="L978" i="1" s="1"/>
  <c r="K977" i="1"/>
  <c r="L977" i="1" s="1"/>
  <c r="K976" i="1"/>
  <c r="L976" i="1" s="1"/>
  <c r="K975" i="1"/>
  <c r="L975" i="1" s="1"/>
  <c r="K974" i="1"/>
  <c r="L974" i="1" s="1"/>
  <c r="K973" i="1"/>
  <c r="L973" i="1" s="1"/>
  <c r="L972" i="1"/>
  <c r="K972" i="1"/>
  <c r="K971" i="1"/>
  <c r="L971" i="1" s="1"/>
  <c r="K970" i="1"/>
  <c r="L970" i="1" s="1"/>
  <c r="L969" i="1"/>
  <c r="K969" i="1"/>
  <c r="K968" i="1"/>
  <c r="L968" i="1" s="1"/>
  <c r="K967" i="1"/>
  <c r="L967" i="1" s="1"/>
  <c r="L966" i="1"/>
  <c r="K966" i="1"/>
  <c r="L953" i="1"/>
  <c r="K953" i="1"/>
  <c r="K952" i="1"/>
  <c r="L952" i="1" s="1"/>
  <c r="K951" i="1"/>
  <c r="L951" i="1" s="1"/>
  <c r="L950" i="1"/>
  <c r="K950" i="1"/>
  <c r="L949" i="1"/>
  <c r="K949" i="1"/>
  <c r="K948" i="1"/>
  <c r="L948" i="1" s="1"/>
  <c r="K947" i="1"/>
  <c r="L947" i="1" s="1"/>
  <c r="L946" i="1"/>
  <c r="K946" i="1"/>
  <c r="L945" i="1"/>
  <c r="K945" i="1"/>
  <c r="L937" i="1"/>
  <c r="K937" i="1"/>
  <c r="K936" i="1"/>
  <c r="L936" i="1" s="1"/>
  <c r="L935" i="1"/>
  <c r="K935" i="1"/>
  <c r="L934" i="1"/>
  <c r="K934" i="1"/>
  <c r="L933" i="1"/>
  <c r="K933" i="1"/>
  <c r="K932" i="1"/>
  <c r="L932" i="1" s="1"/>
  <c r="L931" i="1"/>
  <c r="K931" i="1"/>
  <c r="L930" i="1"/>
  <c r="K930" i="1"/>
  <c r="L929" i="1"/>
  <c r="K929" i="1"/>
  <c r="K928" i="1"/>
  <c r="L928" i="1" s="1"/>
  <c r="L927" i="1"/>
  <c r="K927" i="1"/>
  <c r="L925" i="1"/>
  <c r="K925" i="1"/>
  <c r="L924" i="1"/>
  <c r="K924" i="1"/>
  <c r="K922" i="1"/>
  <c r="L922" i="1" s="1"/>
  <c r="L921" i="1"/>
  <c r="K921" i="1"/>
  <c r="L920" i="1"/>
  <c r="K920" i="1"/>
  <c r="L919" i="1"/>
  <c r="K919" i="1"/>
  <c r="K918" i="1"/>
  <c r="L918" i="1" s="1"/>
  <c r="L939" i="1" s="1"/>
  <c r="L896" i="1"/>
  <c r="K896" i="1"/>
  <c r="K895" i="1"/>
  <c r="L895" i="1" s="1"/>
  <c r="K894" i="1"/>
  <c r="L894" i="1" s="1"/>
  <c r="L893" i="1"/>
  <c r="K893" i="1"/>
  <c r="L892" i="1"/>
  <c r="K892" i="1"/>
  <c r="K891" i="1"/>
  <c r="L891" i="1" s="1"/>
  <c r="L890" i="1"/>
  <c r="L889" i="1"/>
  <c r="L888" i="1"/>
  <c r="L885" i="1"/>
  <c r="L884" i="1"/>
  <c r="L883" i="1"/>
  <c r="L882" i="1"/>
  <c r="L881" i="1"/>
  <c r="L880" i="1"/>
  <c r="K879" i="1"/>
  <c r="L879" i="1" s="1"/>
  <c r="L878" i="1"/>
  <c r="K878" i="1"/>
  <c r="L877" i="1"/>
  <c r="K877" i="1"/>
  <c r="L876" i="1"/>
  <c r="K876" i="1"/>
  <c r="K875" i="1"/>
  <c r="L875" i="1" s="1"/>
  <c r="L874" i="1"/>
  <c r="K874" i="1"/>
  <c r="L873" i="1"/>
  <c r="K873" i="1"/>
  <c r="L872" i="1"/>
  <c r="K872" i="1"/>
  <c r="K871" i="1"/>
  <c r="L871" i="1" s="1"/>
  <c r="L870" i="1"/>
  <c r="K870" i="1"/>
  <c r="L868" i="1"/>
  <c r="K868" i="1"/>
  <c r="L867" i="1"/>
  <c r="K867" i="1"/>
  <c r="K866" i="1"/>
  <c r="L866" i="1" s="1"/>
  <c r="L865" i="1"/>
  <c r="K865" i="1"/>
  <c r="L864" i="1"/>
  <c r="K864" i="1"/>
  <c r="L863" i="1"/>
  <c r="K863" i="1"/>
  <c r="K862" i="1"/>
  <c r="L862" i="1" s="1"/>
  <c r="L861" i="1"/>
  <c r="K861" i="1"/>
  <c r="L860" i="1"/>
  <c r="K860" i="1"/>
  <c r="L859" i="1"/>
  <c r="K859" i="1"/>
  <c r="K858" i="1"/>
  <c r="L858" i="1" s="1"/>
  <c r="L857" i="1"/>
  <c r="K857" i="1"/>
  <c r="L856" i="1"/>
  <c r="K856" i="1"/>
  <c r="L855" i="1"/>
  <c r="K855" i="1"/>
  <c r="K843" i="1"/>
  <c r="L843" i="1" s="1"/>
  <c r="L841" i="1"/>
  <c r="K841" i="1"/>
  <c r="L840" i="1"/>
  <c r="K840" i="1"/>
  <c r="L839" i="1"/>
  <c r="K839" i="1"/>
  <c r="K838" i="1"/>
  <c r="L838" i="1" s="1"/>
  <c r="L836" i="1"/>
  <c r="K836" i="1"/>
  <c r="L835" i="1"/>
  <c r="K835" i="1"/>
  <c r="L834" i="1"/>
  <c r="K834" i="1"/>
  <c r="K833" i="1"/>
  <c r="L833" i="1" s="1"/>
  <c r="L832" i="1"/>
  <c r="K832" i="1"/>
  <c r="L831" i="1"/>
  <c r="K831" i="1"/>
  <c r="L830" i="1"/>
  <c r="K830" i="1"/>
  <c r="K827" i="1"/>
  <c r="L827" i="1" s="1"/>
  <c r="L826" i="1"/>
  <c r="K826" i="1"/>
  <c r="L825" i="1"/>
  <c r="K825" i="1"/>
  <c r="L823" i="1"/>
  <c r="K823" i="1"/>
  <c r="K821" i="1"/>
  <c r="L821" i="1" s="1"/>
  <c r="L820" i="1"/>
  <c r="K820" i="1"/>
  <c r="L819" i="1"/>
  <c r="K819" i="1"/>
  <c r="L818" i="1"/>
  <c r="K818" i="1"/>
  <c r="K817" i="1"/>
  <c r="L817" i="1" s="1"/>
  <c r="L816" i="1"/>
  <c r="K816" i="1"/>
  <c r="L815" i="1"/>
  <c r="K815" i="1"/>
  <c r="K792" i="1"/>
  <c r="L792" i="1" s="1"/>
  <c r="L791" i="1"/>
  <c r="K791" i="1"/>
  <c r="L790" i="1"/>
  <c r="K790" i="1"/>
  <c r="L789" i="1"/>
  <c r="K789" i="1"/>
  <c r="K788" i="1"/>
  <c r="L788" i="1" s="1"/>
  <c r="L787" i="1"/>
  <c r="K787" i="1"/>
  <c r="L786" i="1"/>
  <c r="K786" i="1"/>
  <c r="L783" i="1"/>
  <c r="K783" i="1"/>
  <c r="L780" i="1"/>
  <c r="K780" i="1"/>
  <c r="K779" i="1"/>
  <c r="L779" i="1" s="1"/>
  <c r="K778" i="1"/>
  <c r="L778" i="1" s="1"/>
  <c r="K777" i="1"/>
  <c r="L777" i="1" s="1"/>
  <c r="L775" i="1"/>
  <c r="L774" i="1"/>
  <c r="K774" i="1"/>
  <c r="L773" i="1"/>
  <c r="K773" i="1"/>
  <c r="L772" i="1"/>
  <c r="K772" i="1"/>
  <c r="K771" i="1"/>
  <c r="L771" i="1" s="1"/>
  <c r="L770" i="1"/>
  <c r="K770" i="1"/>
  <c r="L769" i="1"/>
  <c r="K769" i="1"/>
  <c r="K766" i="1"/>
  <c r="L766" i="1" s="1"/>
  <c r="L765" i="1"/>
  <c r="K765" i="1"/>
  <c r="K764" i="1"/>
  <c r="L764" i="1" s="1"/>
  <c r="L761" i="1"/>
  <c r="K761" i="1"/>
  <c r="K760" i="1"/>
  <c r="L760" i="1" s="1"/>
  <c r="L759" i="1"/>
  <c r="K759" i="1"/>
  <c r="K756" i="1"/>
  <c r="L756" i="1" s="1"/>
  <c r="K755" i="1"/>
  <c r="L755" i="1" s="1"/>
  <c r="L754" i="1"/>
  <c r="K754" i="1"/>
  <c r="K753" i="1"/>
  <c r="L753" i="1" s="1"/>
  <c r="K752" i="1"/>
  <c r="L752" i="1" s="1"/>
  <c r="K751" i="1"/>
  <c r="L751" i="1" s="1"/>
  <c r="L750" i="1"/>
  <c r="K750" i="1"/>
  <c r="K749" i="1"/>
  <c r="L749" i="1" s="1"/>
  <c r="K748" i="1"/>
  <c r="L748" i="1" s="1"/>
  <c r="K747" i="1"/>
  <c r="L747" i="1" s="1"/>
  <c r="L746" i="1"/>
  <c r="K746" i="1"/>
  <c r="K745" i="1"/>
  <c r="L745" i="1" s="1"/>
  <c r="K744" i="1"/>
  <c r="L744" i="1" s="1"/>
  <c r="K743" i="1"/>
  <c r="L743" i="1" s="1"/>
  <c r="L742" i="1"/>
  <c r="K742" i="1"/>
  <c r="K741" i="1"/>
  <c r="L741" i="1" s="1"/>
  <c r="K740" i="1"/>
  <c r="L740" i="1" s="1"/>
  <c r="K739" i="1"/>
  <c r="L739" i="1" s="1"/>
  <c r="L738" i="1"/>
  <c r="K738" i="1"/>
  <c r="K737" i="1"/>
  <c r="L737" i="1" s="1"/>
  <c r="K736" i="1"/>
  <c r="L736" i="1" s="1"/>
  <c r="K735" i="1"/>
  <c r="L735" i="1" s="1"/>
  <c r="L734" i="1"/>
  <c r="K734" i="1"/>
  <c r="K733" i="1"/>
  <c r="L733" i="1" s="1"/>
  <c r="K728" i="1"/>
  <c r="L728" i="1" s="1"/>
  <c r="L727" i="1"/>
  <c r="K727" i="1"/>
  <c r="K726" i="1"/>
  <c r="L726" i="1" s="1"/>
  <c r="K725" i="1"/>
  <c r="L725" i="1" s="1"/>
  <c r="K724" i="1"/>
  <c r="L724" i="1" s="1"/>
  <c r="L729" i="1" s="1"/>
  <c r="L721" i="1"/>
  <c r="K721" i="1"/>
  <c r="L720" i="1"/>
  <c r="K720" i="1"/>
  <c r="L719" i="1"/>
  <c r="K719" i="1"/>
  <c r="K718" i="1"/>
  <c r="L718" i="1" s="1"/>
  <c r="L717" i="1"/>
  <c r="K717" i="1"/>
  <c r="L716" i="1"/>
  <c r="K716" i="1"/>
  <c r="L715" i="1"/>
  <c r="K715" i="1"/>
  <c r="K714" i="1"/>
  <c r="L714" i="1" s="1"/>
  <c r="L713" i="1"/>
  <c r="K713" i="1"/>
  <c r="L712" i="1"/>
  <c r="K712" i="1"/>
  <c r="L711" i="1"/>
  <c r="K711" i="1"/>
  <c r="K710" i="1"/>
  <c r="L710" i="1" s="1"/>
  <c r="L708" i="1"/>
  <c r="K708" i="1"/>
  <c r="L707" i="1"/>
  <c r="K707" i="1"/>
  <c r="L705" i="1"/>
  <c r="K705" i="1"/>
  <c r="K704" i="1"/>
  <c r="L704" i="1" s="1"/>
  <c r="L722" i="1" s="1"/>
  <c r="L703" i="1"/>
  <c r="K703" i="1"/>
  <c r="L702" i="1"/>
  <c r="K702" i="1"/>
  <c r="L701" i="1"/>
  <c r="K701" i="1"/>
  <c r="K699" i="1"/>
  <c r="L699" i="1" s="1"/>
  <c r="L698" i="1"/>
  <c r="K698" i="1"/>
  <c r="L697" i="1"/>
  <c r="K697" i="1"/>
  <c r="L694" i="1"/>
  <c r="K694" i="1"/>
  <c r="K693" i="1"/>
  <c r="L693" i="1" s="1"/>
  <c r="L687" i="1"/>
  <c r="K687" i="1"/>
  <c r="L686" i="1"/>
  <c r="K686" i="1"/>
  <c r="K684" i="1"/>
  <c r="L684" i="1" s="1"/>
  <c r="L683" i="1"/>
  <c r="K683" i="1"/>
  <c r="L682" i="1"/>
  <c r="K682" i="1"/>
  <c r="L681" i="1"/>
  <c r="K681" i="1"/>
  <c r="K680" i="1"/>
  <c r="L680" i="1" s="1"/>
  <c r="L678" i="1"/>
  <c r="K678" i="1"/>
  <c r="L677" i="1"/>
  <c r="K677" i="1"/>
  <c r="L676" i="1"/>
  <c r="K676" i="1"/>
  <c r="L672" i="1"/>
  <c r="K672" i="1"/>
  <c r="K671" i="1"/>
  <c r="L671" i="1" s="1"/>
  <c r="K670" i="1"/>
  <c r="L670" i="1" s="1"/>
  <c r="K669" i="1"/>
  <c r="L669" i="1" s="1"/>
  <c r="L668" i="1"/>
  <c r="K668" i="1"/>
  <c r="K667" i="1"/>
  <c r="L667" i="1" s="1"/>
  <c r="K666" i="1"/>
  <c r="L666" i="1" s="1"/>
  <c r="K665" i="1"/>
  <c r="L665" i="1" s="1"/>
  <c r="L664" i="1"/>
  <c r="K664" i="1"/>
  <c r="K663" i="1"/>
  <c r="L663" i="1" s="1"/>
  <c r="K662" i="1"/>
  <c r="L662" i="1" s="1"/>
  <c r="K661" i="1"/>
  <c r="L661" i="1" s="1"/>
  <c r="L660" i="1"/>
  <c r="K660" i="1"/>
  <c r="K659" i="1"/>
  <c r="L659" i="1" s="1"/>
  <c r="K658" i="1"/>
  <c r="L658" i="1" s="1"/>
  <c r="K657" i="1"/>
  <c r="L657" i="1" s="1"/>
  <c r="L656" i="1"/>
  <c r="K656" i="1"/>
  <c r="K655" i="1"/>
  <c r="L655" i="1" s="1"/>
  <c r="K654" i="1"/>
  <c r="L654" i="1" s="1"/>
  <c r="K653" i="1"/>
  <c r="L653" i="1" s="1"/>
  <c r="L652" i="1"/>
  <c r="K652" i="1"/>
  <c r="K651" i="1"/>
  <c r="L651" i="1" s="1"/>
  <c r="K650" i="1"/>
  <c r="L650" i="1" s="1"/>
  <c r="K649" i="1"/>
  <c r="L649" i="1" s="1"/>
  <c r="L648" i="1"/>
  <c r="K648" i="1"/>
  <c r="K647" i="1"/>
  <c r="L647" i="1" s="1"/>
  <c r="L673" i="1" s="1"/>
  <c r="L644" i="1"/>
  <c r="K644" i="1"/>
  <c r="L643" i="1"/>
  <c r="K643" i="1"/>
  <c r="L642" i="1"/>
  <c r="K642" i="1"/>
  <c r="L639" i="1"/>
  <c r="K639" i="1"/>
  <c r="L638" i="1"/>
  <c r="K638" i="1"/>
  <c r="L637" i="1"/>
  <c r="K637" i="1"/>
  <c r="L636" i="1"/>
  <c r="K636" i="1"/>
  <c r="L635" i="1"/>
  <c r="K635" i="1"/>
  <c r="L632" i="1"/>
  <c r="K632" i="1"/>
  <c r="L631" i="1"/>
  <c r="K631" i="1"/>
  <c r="L630" i="1"/>
  <c r="K630" i="1"/>
  <c r="L629" i="1"/>
  <c r="K629" i="1"/>
  <c r="L626" i="1"/>
  <c r="K626" i="1"/>
  <c r="L625" i="1"/>
  <c r="K625" i="1"/>
  <c r="L624" i="1"/>
  <c r="K624" i="1"/>
  <c r="L623" i="1"/>
  <c r="K623" i="1"/>
  <c r="L622" i="1"/>
  <c r="K622" i="1"/>
  <c r="L619" i="1"/>
  <c r="K619" i="1"/>
  <c r="L618" i="1"/>
  <c r="K618" i="1"/>
  <c r="K611" i="1"/>
  <c r="L611" i="1" s="1"/>
  <c r="K610" i="1"/>
  <c r="L610" i="1" s="1"/>
  <c r="L609" i="1"/>
  <c r="K609" i="1"/>
  <c r="K608" i="1"/>
  <c r="L608" i="1" s="1"/>
  <c r="K607" i="1"/>
  <c r="L607" i="1" s="1"/>
  <c r="K606" i="1"/>
  <c r="L606" i="1" s="1"/>
  <c r="L601" i="1"/>
  <c r="K601" i="1"/>
  <c r="K600" i="1"/>
  <c r="L600" i="1" s="1"/>
  <c r="K599" i="1"/>
  <c r="L599" i="1" s="1"/>
  <c r="K598" i="1"/>
  <c r="L598" i="1" s="1"/>
  <c r="L597" i="1"/>
  <c r="K597" i="1"/>
  <c r="K596" i="1"/>
  <c r="L596" i="1" s="1"/>
  <c r="K593" i="1"/>
  <c r="L593" i="1" s="1"/>
  <c r="K588" i="1"/>
  <c r="L588" i="1" s="1"/>
  <c r="L587" i="1"/>
  <c r="K587" i="1"/>
  <c r="K586" i="1"/>
  <c r="L586" i="1" s="1"/>
  <c r="K585" i="1"/>
  <c r="L585" i="1" s="1"/>
  <c r="K584" i="1"/>
  <c r="L584" i="1" s="1"/>
  <c r="L583" i="1"/>
  <c r="K583" i="1"/>
  <c r="K582" i="1"/>
  <c r="L582" i="1" s="1"/>
  <c r="K580" i="1"/>
  <c r="L580" i="1" s="1"/>
  <c r="K578" i="1"/>
  <c r="L578" i="1" s="1"/>
  <c r="L575" i="1"/>
  <c r="K575" i="1"/>
  <c r="K573" i="1"/>
  <c r="L573" i="1" s="1"/>
  <c r="K570" i="1"/>
  <c r="L570" i="1" s="1"/>
  <c r="K568" i="1"/>
  <c r="L568" i="1" s="1"/>
  <c r="L563" i="1"/>
  <c r="K563" i="1"/>
  <c r="K562" i="1"/>
  <c r="L562" i="1" s="1"/>
  <c r="K561" i="1"/>
  <c r="L561" i="1" s="1"/>
  <c r="K559" i="1"/>
  <c r="L559" i="1" s="1"/>
  <c r="L555" i="1"/>
  <c r="K555" i="1"/>
  <c r="L554" i="1"/>
  <c r="K554" i="1"/>
  <c r="L552" i="1"/>
  <c r="K552" i="1"/>
  <c r="L551" i="1"/>
  <c r="K551" i="1"/>
  <c r="L550" i="1"/>
  <c r="K550" i="1"/>
  <c r="L549" i="1"/>
  <c r="K549" i="1"/>
  <c r="L547" i="1"/>
  <c r="K547" i="1"/>
  <c r="L546" i="1"/>
  <c r="K546" i="1"/>
  <c r="L545" i="1"/>
  <c r="K545" i="1"/>
  <c r="L544" i="1"/>
  <c r="K544" i="1"/>
  <c r="L543" i="1"/>
  <c r="K543" i="1"/>
  <c r="L541" i="1"/>
  <c r="K541" i="1"/>
  <c r="F541" i="1"/>
  <c r="K539" i="1"/>
  <c r="L539" i="1" s="1"/>
  <c r="L556" i="1" s="1"/>
  <c r="F539" i="1"/>
  <c r="K535" i="1"/>
  <c r="L535" i="1" s="1"/>
  <c r="L534" i="1"/>
  <c r="K534" i="1"/>
  <c r="K533" i="1"/>
  <c r="L533" i="1" s="1"/>
  <c r="K530" i="1"/>
  <c r="L530" i="1" s="1"/>
  <c r="K529" i="1"/>
  <c r="L529" i="1" s="1"/>
  <c r="L528" i="1"/>
  <c r="K528" i="1"/>
  <c r="K524" i="1"/>
  <c r="L524" i="1" s="1"/>
  <c r="K523" i="1"/>
  <c r="L523" i="1" s="1"/>
  <c r="K522" i="1"/>
  <c r="L522" i="1" s="1"/>
  <c r="L521" i="1"/>
  <c r="K521" i="1"/>
  <c r="K520" i="1"/>
  <c r="L520" i="1" s="1"/>
  <c r="K511" i="1"/>
  <c r="L511" i="1" s="1"/>
  <c r="K510" i="1"/>
  <c r="L510" i="1" s="1"/>
  <c r="L509" i="1"/>
  <c r="K509" i="1"/>
  <c r="K508" i="1"/>
  <c r="L508" i="1" s="1"/>
  <c r="K507" i="1"/>
  <c r="L507" i="1" s="1"/>
  <c r="K506" i="1"/>
  <c r="L506" i="1" s="1"/>
  <c r="L503" i="1"/>
  <c r="K503" i="1"/>
  <c r="K502" i="1"/>
  <c r="L502" i="1" s="1"/>
  <c r="K498" i="1"/>
  <c r="L498" i="1" s="1"/>
  <c r="K495" i="1"/>
  <c r="L495" i="1" s="1"/>
  <c r="L494" i="1"/>
  <c r="K494" i="1"/>
  <c r="K493" i="1"/>
  <c r="L493" i="1" s="1"/>
  <c r="K492" i="1"/>
  <c r="L492" i="1" s="1"/>
  <c r="K491" i="1"/>
  <c r="L491" i="1" s="1"/>
  <c r="L490" i="1"/>
  <c r="K490" i="1"/>
  <c r="K489" i="1"/>
  <c r="L489" i="1" s="1"/>
  <c r="K478" i="1"/>
  <c r="L478" i="1" s="1"/>
  <c r="K477" i="1"/>
  <c r="L477" i="1" s="1"/>
  <c r="L476" i="1"/>
  <c r="K476" i="1"/>
  <c r="K475" i="1"/>
  <c r="L475" i="1" s="1"/>
  <c r="K463" i="1"/>
  <c r="L463" i="1" s="1"/>
  <c r="K462" i="1"/>
  <c r="L462" i="1" s="1"/>
  <c r="L461" i="1"/>
  <c r="K461" i="1"/>
  <c r="K459" i="1"/>
  <c r="L459" i="1" s="1"/>
  <c r="K458" i="1"/>
  <c r="L458" i="1" s="1"/>
  <c r="K456" i="1"/>
  <c r="L456" i="1" s="1"/>
  <c r="L455" i="1"/>
  <c r="K455" i="1"/>
  <c r="K452" i="1"/>
  <c r="L452" i="1" s="1"/>
  <c r="K451" i="1"/>
  <c r="L451" i="1" s="1"/>
  <c r="K450" i="1"/>
  <c r="L450" i="1" s="1"/>
  <c r="L449" i="1"/>
  <c r="K449" i="1"/>
  <c r="L445" i="1"/>
  <c r="K445" i="1"/>
  <c r="L444" i="1"/>
  <c r="K444" i="1"/>
  <c r="L443" i="1"/>
  <c r="K443" i="1"/>
  <c r="L442" i="1"/>
  <c r="K442" i="1"/>
  <c r="K440" i="1"/>
  <c r="F440" i="1"/>
  <c r="L440" i="1" s="1"/>
  <c r="K439" i="1"/>
  <c r="L439" i="1" s="1"/>
  <c r="L436" i="1"/>
  <c r="K436" i="1"/>
  <c r="K435" i="1"/>
  <c r="L435" i="1" s="1"/>
  <c r="K434" i="1"/>
  <c r="L434" i="1" s="1"/>
  <c r="K432" i="1"/>
  <c r="L432" i="1" s="1"/>
  <c r="L431" i="1"/>
  <c r="K431" i="1"/>
  <c r="K430" i="1"/>
  <c r="L430" i="1" s="1"/>
  <c r="K429" i="1"/>
  <c r="L429" i="1" s="1"/>
  <c r="K428" i="1"/>
  <c r="L428" i="1" s="1"/>
  <c r="L427" i="1"/>
  <c r="K427" i="1"/>
  <c r="K426" i="1"/>
  <c r="L426" i="1" s="1"/>
  <c r="K423" i="1"/>
  <c r="L423" i="1" s="1"/>
  <c r="K422" i="1"/>
  <c r="L422" i="1" s="1"/>
  <c r="L421" i="1"/>
  <c r="K421" i="1"/>
  <c r="K420" i="1"/>
  <c r="L420" i="1" s="1"/>
  <c r="K419" i="1"/>
  <c r="L419" i="1" s="1"/>
  <c r="K418" i="1"/>
  <c r="L418" i="1" s="1"/>
  <c r="L417" i="1"/>
  <c r="K417" i="1"/>
  <c r="K416" i="1"/>
  <c r="L416" i="1" s="1"/>
  <c r="K415" i="1"/>
  <c r="L415" i="1" s="1"/>
  <c r="K414" i="1"/>
  <c r="L414" i="1" s="1"/>
  <c r="L413" i="1"/>
  <c r="K413" i="1"/>
  <c r="K412" i="1"/>
  <c r="L412" i="1" s="1"/>
  <c r="K411" i="1"/>
  <c r="L411" i="1" s="1"/>
  <c r="K410" i="1"/>
  <c r="L410" i="1" s="1"/>
  <c r="L409" i="1"/>
  <c r="K409" i="1"/>
  <c r="K408" i="1"/>
  <c r="L408" i="1" s="1"/>
  <c r="K407" i="1"/>
  <c r="L407" i="1" s="1"/>
  <c r="K406" i="1"/>
  <c r="L406" i="1" s="1"/>
  <c r="L405" i="1"/>
  <c r="K405" i="1"/>
  <c r="K404" i="1"/>
  <c r="L404" i="1" s="1"/>
  <c r="K403" i="1"/>
  <c r="L403" i="1" s="1"/>
  <c r="K400" i="1"/>
  <c r="L400" i="1" s="1"/>
  <c r="L396" i="1" s="1"/>
  <c r="K394" i="1"/>
  <c r="L394" i="1" s="1"/>
  <c r="K393" i="1"/>
  <c r="L393" i="1" s="1"/>
  <c r="K392" i="1"/>
  <c r="L392" i="1" s="1"/>
  <c r="L391" i="1"/>
  <c r="K391" i="1"/>
  <c r="L388" i="1"/>
  <c r="K388" i="1"/>
  <c r="L386" i="1"/>
  <c r="K386" i="1"/>
  <c r="K385" i="1"/>
  <c r="L385" i="1" s="1"/>
  <c r="L383" i="1"/>
  <c r="K383" i="1"/>
  <c r="L382" i="1"/>
  <c r="K382" i="1"/>
  <c r="L380" i="1"/>
  <c r="K380" i="1"/>
  <c r="K379" i="1"/>
  <c r="L379" i="1" s="1"/>
  <c r="L378" i="1"/>
  <c r="K378" i="1"/>
  <c r="K373" i="1"/>
  <c r="L373" i="1" s="1"/>
  <c r="K372" i="1"/>
  <c r="L372" i="1" s="1"/>
  <c r="L371" i="1"/>
  <c r="K371" i="1"/>
  <c r="K370" i="1"/>
  <c r="L370" i="1" s="1"/>
  <c r="K369" i="1"/>
  <c r="L369" i="1" s="1"/>
  <c r="K368" i="1"/>
  <c r="F368" i="1"/>
  <c r="L367" i="1"/>
  <c r="K367" i="1"/>
  <c r="L366" i="1"/>
  <c r="K366" i="1"/>
  <c r="L365" i="1"/>
  <c r="K365" i="1"/>
  <c r="K364" i="1"/>
  <c r="L364" i="1" s="1"/>
  <c r="F364" i="1"/>
  <c r="K363" i="1"/>
  <c r="L363" i="1" s="1"/>
  <c r="F363" i="1"/>
  <c r="L362" i="1"/>
  <c r="K362" i="1"/>
  <c r="L361" i="1"/>
  <c r="K361" i="1"/>
  <c r="L360" i="1"/>
  <c r="K360" i="1"/>
  <c r="F360" i="1"/>
  <c r="K352" i="1"/>
  <c r="L352" i="1" s="1"/>
  <c r="L350" i="1"/>
  <c r="L354" i="1" s="1"/>
  <c r="K350"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28" i="1"/>
  <c r="K328" i="1"/>
  <c r="L326" i="1"/>
  <c r="K326" i="1"/>
  <c r="L324" i="1"/>
  <c r="K324" i="1"/>
  <c r="L323" i="1"/>
  <c r="K323" i="1"/>
  <c r="L322" i="1"/>
  <c r="K322" i="1"/>
  <c r="L321" i="1"/>
  <c r="K321" i="1"/>
  <c r="L320" i="1"/>
  <c r="K320" i="1"/>
  <c r="L319" i="1"/>
  <c r="K319" i="1"/>
  <c r="L318" i="1"/>
  <c r="K318" i="1"/>
  <c r="L317" i="1"/>
  <c r="K317" i="1"/>
  <c r="L316" i="1"/>
  <c r="K316" i="1"/>
  <c r="L315" i="1"/>
  <c r="K315" i="1"/>
  <c r="L314" i="1"/>
  <c r="K314" i="1"/>
  <c r="L311" i="1"/>
  <c r="K311" i="1"/>
  <c r="L309" i="1"/>
  <c r="K309" i="1"/>
  <c r="L307" i="1"/>
  <c r="K307" i="1"/>
  <c r="L304" i="1"/>
  <c r="K304" i="1"/>
  <c r="L303" i="1"/>
  <c r="K303" i="1"/>
  <c r="L301" i="1"/>
  <c r="K301" i="1"/>
  <c r="L299" i="1"/>
  <c r="K299" i="1"/>
  <c r="L297" i="1"/>
  <c r="K297" i="1"/>
  <c r="L294" i="1"/>
  <c r="K294" i="1"/>
  <c r="L293" i="1"/>
  <c r="K293" i="1"/>
  <c r="L292" i="1"/>
  <c r="K292" i="1"/>
  <c r="L291" i="1"/>
  <c r="K291" i="1"/>
  <c r="L290" i="1"/>
  <c r="K290" i="1"/>
  <c r="L288" i="1"/>
  <c r="K288" i="1"/>
  <c r="L287" i="1"/>
  <c r="K287" i="1"/>
  <c r="L286" i="1"/>
  <c r="K286" i="1"/>
  <c r="L285" i="1"/>
  <c r="L348" i="1" s="1"/>
  <c r="K285" i="1"/>
  <c r="K279" i="1"/>
  <c r="L279" i="1" s="1"/>
  <c r="K278" i="1"/>
  <c r="L278" i="1" s="1"/>
  <c r="K277" i="1"/>
  <c r="L277" i="1" s="1"/>
  <c r="F277" i="1"/>
  <c r="L276" i="1"/>
  <c r="K276" i="1"/>
  <c r="L275" i="1"/>
  <c r="K275" i="1"/>
  <c r="L274" i="1"/>
  <c r="K274" i="1"/>
  <c r="L271" i="1"/>
  <c r="K271" i="1"/>
  <c r="L269" i="1"/>
  <c r="K269" i="1"/>
  <c r="L267" i="1"/>
  <c r="K267" i="1"/>
  <c r="L266" i="1"/>
  <c r="K266" i="1"/>
  <c r="L265" i="1"/>
  <c r="K265" i="1"/>
  <c r="L264" i="1"/>
  <c r="K264" i="1"/>
  <c r="L260" i="1"/>
  <c r="K260" i="1"/>
  <c r="L259" i="1"/>
  <c r="K259" i="1"/>
  <c r="L257" i="1"/>
  <c r="K257" i="1"/>
  <c r="L253" i="1"/>
  <c r="K253" i="1"/>
  <c r="L252" i="1"/>
  <c r="K252" i="1"/>
  <c r="L251" i="1"/>
  <c r="K251" i="1"/>
  <c r="L250" i="1"/>
  <c r="K250" i="1"/>
  <c r="L243" i="1"/>
  <c r="K243" i="1"/>
  <c r="L242" i="1"/>
  <c r="K242" i="1"/>
  <c r="L240" i="1"/>
  <c r="K240" i="1"/>
  <c r="L239" i="1"/>
  <c r="K239" i="1"/>
  <c r="L238" i="1"/>
  <c r="K238" i="1"/>
  <c r="L237" i="1"/>
  <c r="K237" i="1"/>
  <c r="L236" i="1"/>
  <c r="K236" i="1"/>
  <c r="L235" i="1"/>
  <c r="K235" i="1"/>
  <c r="L234" i="1"/>
  <c r="K234" i="1"/>
  <c r="L233" i="1"/>
  <c r="K233" i="1"/>
  <c r="L232" i="1"/>
  <c r="K232" i="1"/>
  <c r="L231" i="1"/>
  <c r="K231" i="1"/>
  <c r="L230" i="1"/>
  <c r="K230" i="1"/>
  <c r="L228" i="1"/>
  <c r="K228" i="1"/>
  <c r="L227" i="1"/>
  <c r="K227" i="1"/>
  <c r="L226" i="1"/>
  <c r="K226" i="1"/>
  <c r="L225" i="1"/>
  <c r="K225" i="1"/>
  <c r="L224" i="1"/>
  <c r="K224" i="1"/>
  <c r="L220" i="1"/>
  <c r="K220" i="1"/>
  <c r="K219" i="1"/>
  <c r="L219" i="1" s="1"/>
  <c r="K218" i="1"/>
  <c r="L218" i="1" s="1"/>
  <c r="K217" i="1"/>
  <c r="L217" i="1" s="1"/>
  <c r="L216" i="1"/>
  <c r="K216" i="1"/>
  <c r="K215" i="1"/>
  <c r="L215" i="1" s="1"/>
  <c r="K214" i="1"/>
  <c r="L214" i="1" s="1"/>
  <c r="F214" i="1"/>
  <c r="K213" i="1"/>
  <c r="L213" i="1" s="1"/>
  <c r="F213" i="1"/>
  <c r="K212" i="1"/>
  <c r="L212" i="1" s="1"/>
  <c r="K211" i="1"/>
  <c r="L211" i="1" s="1"/>
  <c r="F211" i="1"/>
  <c r="K210" i="1"/>
  <c r="L210" i="1" s="1"/>
  <c r="L209" i="1"/>
  <c r="K209" i="1"/>
  <c r="K208" i="1"/>
  <c r="F208" i="1"/>
  <c r="L208" i="1" s="1"/>
  <c r="K207" i="1"/>
  <c r="F207" i="1"/>
  <c r="L205" i="1"/>
  <c r="K205" i="1"/>
  <c r="L204" i="1"/>
  <c r="K204" i="1"/>
  <c r="L203" i="1"/>
  <c r="K203" i="1"/>
  <c r="K202" i="1"/>
  <c r="L202" i="1" s="1"/>
  <c r="L201" i="1"/>
  <c r="K201" i="1"/>
  <c r="L200" i="1"/>
  <c r="K200" i="1"/>
  <c r="L199" i="1"/>
  <c r="K199" i="1"/>
  <c r="K198" i="1"/>
  <c r="L198" i="1" s="1"/>
  <c r="L197" i="1"/>
  <c r="K197" i="1"/>
  <c r="L196" i="1"/>
  <c r="K196" i="1"/>
  <c r="L195" i="1"/>
  <c r="K195" i="1"/>
  <c r="K194" i="1"/>
  <c r="L194" i="1" s="1"/>
  <c r="L193" i="1"/>
  <c r="K193" i="1"/>
  <c r="L192" i="1"/>
  <c r="K192" i="1"/>
  <c r="L191" i="1"/>
  <c r="K191" i="1"/>
  <c r="K190" i="1"/>
  <c r="L190" i="1" s="1"/>
  <c r="L189" i="1"/>
  <c r="K189" i="1"/>
  <c r="L188" i="1"/>
  <c r="K188" i="1"/>
  <c r="L187" i="1"/>
  <c r="K187" i="1"/>
  <c r="K186" i="1"/>
  <c r="L186" i="1" s="1"/>
  <c r="L185" i="1"/>
  <c r="K185" i="1"/>
  <c r="L184" i="1"/>
  <c r="K184" i="1"/>
  <c r="L183" i="1"/>
  <c r="K183" i="1"/>
  <c r="K182" i="1"/>
  <c r="L182" i="1" s="1"/>
  <c r="L181" i="1"/>
  <c r="K181" i="1"/>
  <c r="L180" i="1"/>
  <c r="K180" i="1"/>
  <c r="L179" i="1"/>
  <c r="K179" i="1"/>
  <c r="K178" i="1"/>
  <c r="L178" i="1" s="1"/>
  <c r="L177" i="1"/>
  <c r="K177" i="1"/>
  <c r="L176" i="1"/>
  <c r="K176" i="1"/>
  <c r="L175" i="1"/>
  <c r="K175" i="1"/>
  <c r="K173" i="1"/>
  <c r="L173" i="1" s="1"/>
  <c r="L172" i="1"/>
  <c r="K172" i="1"/>
  <c r="L171" i="1"/>
  <c r="K171" i="1"/>
  <c r="L170" i="1"/>
  <c r="K170" i="1"/>
  <c r="K169" i="1"/>
  <c r="L169" i="1" s="1"/>
  <c r="L168" i="1"/>
  <c r="K168" i="1"/>
  <c r="L167" i="1"/>
  <c r="K167" i="1"/>
  <c r="L166" i="1"/>
  <c r="K166" i="1"/>
  <c r="K165" i="1"/>
  <c r="L165" i="1" s="1"/>
  <c r="L164" i="1"/>
  <c r="K164" i="1"/>
  <c r="L163" i="1"/>
  <c r="K163" i="1"/>
  <c r="L162" i="1"/>
  <c r="K162" i="1"/>
  <c r="K161" i="1"/>
  <c r="L161" i="1" s="1"/>
  <c r="L160" i="1"/>
  <c r="K160" i="1"/>
  <c r="L159" i="1"/>
  <c r="K159" i="1"/>
  <c r="L158" i="1"/>
  <c r="K158" i="1"/>
  <c r="K157" i="1"/>
  <c r="L157" i="1" s="1"/>
  <c r="L156" i="1"/>
  <c r="K156" i="1"/>
  <c r="L155" i="1"/>
  <c r="K155" i="1"/>
  <c r="L154" i="1"/>
  <c r="K154" i="1"/>
  <c r="K153" i="1"/>
  <c r="L153" i="1" s="1"/>
  <c r="L152" i="1"/>
  <c r="K152" i="1"/>
  <c r="L151" i="1"/>
  <c r="K151" i="1"/>
  <c r="L150" i="1"/>
  <c r="K150" i="1"/>
  <c r="K149" i="1"/>
  <c r="L149" i="1" s="1"/>
  <c r="L148" i="1"/>
  <c r="K148" i="1"/>
  <c r="L147" i="1"/>
  <c r="K147" i="1"/>
  <c r="L146" i="1"/>
  <c r="K146" i="1"/>
  <c r="K143" i="1"/>
  <c r="L143" i="1" s="1"/>
  <c r="L142" i="1"/>
  <c r="K142" i="1"/>
  <c r="L141" i="1"/>
  <c r="K141" i="1"/>
  <c r="L140" i="1"/>
  <c r="K140" i="1"/>
  <c r="L135" i="1"/>
  <c r="K135" i="1"/>
  <c r="K134" i="1"/>
  <c r="L134" i="1" s="1"/>
  <c r="K133" i="1"/>
  <c r="L133" i="1" s="1"/>
  <c r="K132" i="1"/>
  <c r="L132" i="1" s="1"/>
  <c r="L131" i="1"/>
  <c r="K131" i="1"/>
  <c r="F131" i="1"/>
  <c r="L130" i="1"/>
  <c r="K130" i="1"/>
  <c r="L128" i="1"/>
  <c r="K128" i="1"/>
  <c r="K127" i="1"/>
  <c r="L127" i="1" s="1"/>
  <c r="L126" i="1"/>
  <c r="K126" i="1"/>
  <c r="L125" i="1"/>
  <c r="K125" i="1"/>
  <c r="L124" i="1"/>
  <c r="K124" i="1"/>
  <c r="K123" i="1"/>
  <c r="L123" i="1" s="1"/>
  <c r="L122" i="1"/>
  <c r="K122" i="1"/>
  <c r="L121" i="1"/>
  <c r="K121" i="1"/>
  <c r="L120" i="1"/>
  <c r="K120" i="1"/>
  <c r="K119" i="1"/>
  <c r="L119" i="1" s="1"/>
  <c r="L118" i="1"/>
  <c r="K118" i="1"/>
  <c r="L117" i="1"/>
  <c r="K117" i="1"/>
  <c r="L116" i="1"/>
  <c r="K116" i="1"/>
  <c r="K115" i="1"/>
  <c r="L115" i="1" s="1"/>
  <c r="L114" i="1"/>
  <c r="K114" i="1"/>
  <c r="L113" i="1"/>
  <c r="K113" i="1"/>
  <c r="L112" i="1"/>
  <c r="K112" i="1"/>
  <c r="K111" i="1"/>
  <c r="L111" i="1" s="1"/>
  <c r="L110" i="1"/>
  <c r="K110" i="1"/>
  <c r="L109" i="1"/>
  <c r="K109" i="1"/>
  <c r="L108" i="1"/>
  <c r="K108" i="1"/>
  <c r="K107" i="1"/>
  <c r="L107" i="1" s="1"/>
  <c r="L106" i="1"/>
  <c r="K106" i="1"/>
  <c r="L105" i="1"/>
  <c r="K105" i="1"/>
  <c r="L104" i="1"/>
  <c r="K104" i="1"/>
  <c r="K103" i="1"/>
  <c r="L103" i="1" s="1"/>
  <c r="L102" i="1"/>
  <c r="K102" i="1"/>
  <c r="L101" i="1"/>
  <c r="K101" i="1"/>
  <c r="L100" i="1"/>
  <c r="K100" i="1"/>
  <c r="K99" i="1"/>
  <c r="L99" i="1" s="1"/>
  <c r="L98" i="1"/>
  <c r="K98" i="1"/>
  <c r="L97" i="1"/>
  <c r="K97" i="1"/>
  <c r="L96" i="1"/>
  <c r="K96" i="1"/>
  <c r="K95" i="1"/>
  <c r="L95" i="1" s="1"/>
  <c r="L94" i="1"/>
  <c r="K94" i="1"/>
  <c r="L93" i="1"/>
  <c r="K93" i="1"/>
  <c r="L92" i="1"/>
  <c r="K92" i="1"/>
  <c r="K91" i="1"/>
  <c r="L91" i="1" s="1"/>
  <c r="L90" i="1"/>
  <c r="K90" i="1"/>
  <c r="L89" i="1"/>
  <c r="K89" i="1"/>
  <c r="L88" i="1"/>
  <c r="K88" i="1"/>
  <c r="K87" i="1"/>
  <c r="L87" i="1" s="1"/>
  <c r="L86" i="1"/>
  <c r="K86" i="1"/>
  <c r="L85" i="1"/>
  <c r="K85" i="1"/>
  <c r="L84" i="1"/>
  <c r="K84" i="1"/>
  <c r="K83" i="1"/>
  <c r="L83" i="1" s="1"/>
  <c r="L82" i="1"/>
  <c r="K82" i="1"/>
  <c r="L81" i="1"/>
  <c r="K81" i="1"/>
  <c r="L80" i="1"/>
  <c r="K80" i="1"/>
  <c r="K79" i="1"/>
  <c r="L79" i="1" s="1"/>
  <c r="L78" i="1"/>
  <c r="K78" i="1"/>
  <c r="L77" i="1"/>
  <c r="K77" i="1"/>
  <c r="L76" i="1"/>
  <c r="K76" i="1"/>
  <c r="K75" i="1"/>
  <c r="L75" i="1" s="1"/>
  <c r="L72" i="1"/>
  <c r="K72" i="1"/>
  <c r="L71" i="1"/>
  <c r="K71" i="1"/>
  <c r="K64" i="1"/>
  <c r="L64" i="1" s="1"/>
  <c r="L63" i="1"/>
  <c r="K63" i="1"/>
  <c r="L62" i="1"/>
  <c r="K62" i="1"/>
  <c r="L61" i="1"/>
  <c r="K61" i="1"/>
  <c r="K60" i="1"/>
  <c r="L60" i="1" s="1"/>
  <c r="K57" i="1"/>
  <c r="L57" i="1" s="1"/>
  <c r="K56" i="1"/>
  <c r="L56" i="1" s="1"/>
  <c r="K55" i="1"/>
  <c r="L55" i="1" s="1"/>
  <c r="K54" i="1"/>
  <c r="L54" i="1" s="1"/>
  <c r="K53" i="1"/>
  <c r="L53" i="1" s="1"/>
  <c r="K52" i="1"/>
  <c r="L52" i="1" s="1"/>
  <c r="K50" i="1"/>
  <c r="L50" i="1" s="1"/>
  <c r="L49" i="1"/>
  <c r="K49" i="1"/>
  <c r="K48" i="1"/>
  <c r="L48" i="1" s="1"/>
  <c r="K46" i="1"/>
  <c r="L46" i="1" s="1"/>
  <c r="K45" i="1"/>
  <c r="L45" i="1" s="1"/>
  <c r="K44" i="1"/>
  <c r="L44" i="1" s="1"/>
  <c r="K43" i="1"/>
  <c r="L43" i="1" s="1"/>
  <c r="K42" i="1"/>
  <c r="L42" i="1" s="1"/>
  <c r="K41" i="1"/>
  <c r="L41" i="1" s="1"/>
  <c r="L40" i="1"/>
  <c r="K40" i="1"/>
  <c r="K39" i="1"/>
  <c r="L39" i="1" s="1"/>
  <c r="K38" i="1"/>
  <c r="L38" i="1" s="1"/>
  <c r="K37" i="1"/>
  <c r="L37" i="1" s="1"/>
  <c r="L36" i="1"/>
  <c r="K36" i="1"/>
  <c r="K35" i="1"/>
  <c r="L35" i="1" s="1"/>
  <c r="K34" i="1"/>
  <c r="L34" i="1" s="1"/>
  <c r="K33" i="1"/>
  <c r="L33" i="1" s="1"/>
  <c r="L32" i="1"/>
  <c r="K32" i="1"/>
  <c r="K30" i="1"/>
  <c r="L30" i="1" s="1"/>
  <c r="K29" i="1"/>
  <c r="L29" i="1" s="1"/>
  <c r="L58" i="1" s="1"/>
  <c r="K27" i="1"/>
  <c r="L27" i="1" s="1"/>
  <c r="K21" i="1"/>
  <c r="L21" i="1" s="1"/>
  <c r="K20" i="1"/>
  <c r="L20" i="1" s="1"/>
  <c r="K19" i="1"/>
  <c r="L19" i="1" s="1"/>
  <c r="K18" i="1"/>
  <c r="L18" i="1" s="1"/>
  <c r="K13" i="1"/>
  <c r="L13" i="1" s="1"/>
  <c r="F13" i="1"/>
  <c r="L12" i="1"/>
  <c r="K12" i="1"/>
  <c r="L11" i="1"/>
  <c r="K11" i="1"/>
  <c r="L10" i="1"/>
  <c r="K10" i="1"/>
  <c r="K9" i="1"/>
  <c r="F9" i="1"/>
  <c r="L9" i="1" s="1"/>
  <c r="K8" i="1"/>
  <c r="L8" i="1" s="1"/>
  <c r="L7" i="1"/>
  <c r="K7" i="1"/>
  <c r="K6" i="1"/>
  <c r="L6" i="1" s="1"/>
  <c r="K5" i="1"/>
  <c r="L5" i="1" s="1"/>
  <c r="L2" i="1" s="1"/>
  <c r="L23" i="1" l="1"/>
  <c r="L136" i="1"/>
  <c r="L65" i="1"/>
  <c r="L66" i="1"/>
  <c r="L15" i="1"/>
  <c r="L22" i="1"/>
  <c r="L536" i="1"/>
  <c r="L615" i="1"/>
  <c r="L757" i="1"/>
  <c r="L730" i="1"/>
  <c r="L281" i="1"/>
  <c r="L245" i="1"/>
  <c r="L1358" i="1"/>
  <c r="L794" i="1"/>
  <c r="L1070" i="1"/>
  <c r="L207" i="1"/>
  <c r="L221" i="1" s="1"/>
  <c r="L767" i="1"/>
  <c r="L781" i="1"/>
  <c r="L793" i="1"/>
  <c r="L1357" i="1"/>
  <c r="L14" i="1"/>
  <c r="L244" i="1"/>
  <c r="L446" i="1"/>
  <c r="L1130" i="1"/>
  <c r="L645" i="1"/>
  <c r="L688" i="1"/>
  <c r="L368" i="1"/>
  <c r="L355" i="1" s="1"/>
  <c r="L389" i="1"/>
  <c r="L395" i="1"/>
  <c r="L689" i="1"/>
  <c r="L762" i="1"/>
  <c r="L897" i="1"/>
  <c r="L1151" i="1"/>
  <c r="L1205" i="1" s="1"/>
  <c r="L1516" i="1"/>
  <c r="L1591" i="1"/>
  <c r="L1254" i="1"/>
  <c r="L1269" i="1"/>
  <c r="L1157" i="1"/>
  <c r="L374" i="1" l="1"/>
</calcChain>
</file>

<file path=xl/sharedStrings.xml><?xml version="1.0" encoding="utf-8"?>
<sst xmlns="http://schemas.openxmlformats.org/spreadsheetml/2006/main" count="4527" uniqueCount="2355">
  <si>
    <t>Work/
Munkanem</t>
  </si>
  <si>
    <t>Position/
tétel</t>
  </si>
  <si>
    <t>Description</t>
  </si>
  <si>
    <t>Leírás</t>
  </si>
  <si>
    <t>Quantity/
mennyiség</t>
  </si>
  <si>
    <t>Unit/
egység</t>
  </si>
  <si>
    <t>Quantity modification from GC 
(if needed +/- )</t>
  </si>
  <si>
    <t>Materila unit price/
anyag egység ár HUF</t>
  </si>
  <si>
    <t>Unit worker fees/
munka díj    egység ár   HUF</t>
  </si>
  <si>
    <t>Unit price sum/
összes egység ár   HUF</t>
  </si>
  <si>
    <t>Sum/
Összesen
HUF</t>
  </si>
  <si>
    <t>Clearance and development (partly known)</t>
  </si>
  <si>
    <t>Területelőkészítés</t>
  </si>
  <si>
    <t>Note</t>
  </si>
  <si>
    <t>Megjegyzés:</t>
  </si>
  <si>
    <t>Clearance</t>
  </si>
  <si>
    <t xml:space="preserve">Protective measures (Top soil removal) humus- only Phase I., only excavation 
- from 101,50 to 100,90 mBf
- ave. 60cm thick on building, paved, planted areas, reservoirs, ditches </t>
  </si>
  <si>
    <t xml:space="preserve">Felső talajréteghumusz  eltávolítása 60 cm vastagságban (tömör m3)
101,50 - től 100,90 mBf- ig
- ave. 60cm thick on building, paved, planted areas, reservoirs, ditches </t>
  </si>
  <si>
    <t>m3</t>
  </si>
  <si>
    <t>Top soil deposition on site (40% of CG211) ca. this amount possible</t>
  </si>
  <si>
    <t>felső talajréteg elhelyezése ideiglenes depóniában a területen</t>
  </si>
  <si>
    <t>Top soil removal from site, incl. transport, deposit fees (60% of CG211)</t>
  </si>
  <si>
    <t>Felső  talajréteg elszállítása engedéllyel rendelkező lerakóhelyre (e.i. 10 km távolság) (tömör m3)</t>
  </si>
  <si>
    <t>Treatment of temporary soil landfill</t>
  </si>
  <si>
    <t>Ideiglenes talaj depónia kezelése</t>
  </si>
  <si>
    <t>klt</t>
  </si>
  <si>
    <t>Site surface clearance (filling) - Phase I. only, from 100,90 to 102,10 mBf 
Filling with 20/55 antifreeze gravel, layered (layer thickness max. 30 cm) compaction</t>
  </si>
  <si>
    <t>Feltöltés készítése csak I fázis
100,90-től 102,10 mBf-ig 
Töltés készítése 20/55 fagyálló murva beépítésével, rétegenkénti (rétegvastagság max 30 cm) tömörítéssel</t>
  </si>
  <si>
    <t>"Spreading top soil in the area 40 cm thick</t>
  </si>
  <si>
    <t>Humusz terítése a területen 40 cm vastagságban</t>
  </si>
  <si>
    <t>Further cut into subsoil</t>
  </si>
  <si>
    <t>További bevágás termett talajba</t>
  </si>
  <si>
    <t>Filling of excavated material</t>
  </si>
  <si>
    <t>Visszatöltés helyi anyagból</t>
  </si>
  <si>
    <t xml:space="preserve">Storage of excvated material in depot and transport </t>
  </si>
  <si>
    <t>föld felrakás és elszállítás</t>
  </si>
  <si>
    <t>Clearance total</t>
  </si>
  <si>
    <t>Területelőkészítés összesen</t>
  </si>
  <si>
    <t>Earthworks</t>
  </si>
  <si>
    <t xml:space="preserve">Földmunkák </t>
  </si>
  <si>
    <t>Excavation for foundations and slabs</t>
  </si>
  <si>
    <t>Munkagödör kiemelése alapozáshoz</t>
  </si>
  <si>
    <t>Excavation (from -0,6m)</t>
  </si>
  <si>
    <t>föld kiemelés (-0,60 szinttől)</t>
  </si>
  <si>
    <t>Backfill (from -0,6m)</t>
  </si>
  <si>
    <t>föld visszatöltés (-0,60 m szintig)</t>
  </si>
  <si>
    <t>Storage of excvated material in depot and transport (30% loosening)</t>
  </si>
  <si>
    <t>föld felrakás és elszállítás (30% lazulással számolva)</t>
  </si>
  <si>
    <t>30-35 cm (acc. to 324.3/4) soil improvement with well compacted granular material, TRγ=95%,  (from the level of -0,60 m)</t>
  </si>
  <si>
    <t>30-35 cm (324.3/4 szerint) jól tömöríthető talajjavító réteg, szemcsés anyagból, TRγ=95%, t (-0,60 m szintől)</t>
  </si>
  <si>
    <t>Excavation for foundations and slabs total</t>
  </si>
  <si>
    <t>Munkagödör kiemelése alapozáshoz összesen</t>
  </si>
  <si>
    <t>Foundation</t>
  </si>
  <si>
    <t xml:space="preserve">Alapozási munkák </t>
  </si>
  <si>
    <t>Block foundation - sub-base concrete on site</t>
  </si>
  <si>
    <t>Tömb alapozások helyszíni beton és vasbeton munkák</t>
  </si>
  <si>
    <t>Visible concrete surfaces to be performed according to following requirements:
- All visible surfaces class SB2
- All others class SB1
DBV Merkblatt Sichtbeton Fassung 2004</t>
  </si>
  <si>
    <t>beton felületek kialakítása alábbi követelmények szerint:
- látszóbeton: SB2
- egyéb betonfelületek: SB1
DBV Merkblatt Sichtbeton Fassung 2004</t>
  </si>
  <si>
    <t>Block foundation - sub-base concrete  (no reinforcement)</t>
  </si>
  <si>
    <t>Helyszíni betonozási munkák</t>
  </si>
  <si>
    <t>Concrete underfill (C12/15)</t>
  </si>
  <si>
    <t>Alábetonozás (C12/15)</t>
  </si>
  <si>
    <t>Block foundation - In-situ reinforced concrete (RC)</t>
  </si>
  <si>
    <t>Helyszíni vasbeton munkák</t>
  </si>
  <si>
    <t>Cast-in-situ reinforced concrete foundation reinforcement, formwork complet beam (C30/37)</t>
  </si>
  <si>
    <t>Mon. vb talpgerenda vasalással zsaluzással kompletten(C30/37)</t>
  </si>
  <si>
    <t>CiS foundaments reinforcement, formwork complet C30/37) h=80cm</t>
  </si>
  <si>
    <t>Mon. vb alapok vasalással zsaluzással kompletten (C30/37) 80 cm magas</t>
  </si>
  <si>
    <t>Block foundation - PC cups</t>
  </si>
  <si>
    <t>Kehelyalapok (előregyártott)</t>
  </si>
  <si>
    <t>Ny.01; 6 t/pcs</t>
  </si>
  <si>
    <t>Ny.01 jelű 6 t/db</t>
  </si>
  <si>
    <t>db</t>
  </si>
  <si>
    <t>Ny.02; 5,63 t/pcs</t>
  </si>
  <si>
    <t>Ny.02 jelű 5,63 t/db</t>
  </si>
  <si>
    <t>Ny.03; 3,44 t/pcs</t>
  </si>
  <si>
    <t>Ny.03 jelű 3,44 t/db</t>
  </si>
  <si>
    <t>Ny.04; 5,44 t/pcs</t>
  </si>
  <si>
    <t>Ny.04 jelű 5,44 t/db</t>
  </si>
  <si>
    <t>Ny.05; 10,95 t/pcs</t>
  </si>
  <si>
    <t>Ny.05 jelű 10,95 t/db</t>
  </si>
  <si>
    <t>Ny.06; 8,09 t/pcs</t>
  </si>
  <si>
    <t>Ny.06 jelű 8,09 t/db</t>
  </si>
  <si>
    <t>Ny.07; 10,39 t/pcs</t>
  </si>
  <si>
    <t>Ny.07 jelű 10,39 t/db</t>
  </si>
  <si>
    <t>Ny.08;  7,88 t/pcs</t>
  </si>
  <si>
    <t>Ny.08 jelű 7,88 t/db</t>
  </si>
  <si>
    <t>Ny.09; 8,86 t/pcs</t>
  </si>
  <si>
    <t>Ny.09 jelű 8,86 t/db</t>
  </si>
  <si>
    <t>Ny.10; 9,3 t/pcs</t>
  </si>
  <si>
    <t>Ny.10 jelű 9,3 t/db</t>
  </si>
  <si>
    <t>Ny.11;  14,05 t/pcs</t>
  </si>
  <si>
    <t>Ny.11 jelű 14,05 t/db</t>
  </si>
  <si>
    <t>Ny.12;  9,41 t/pcs</t>
  </si>
  <si>
    <t>Ny.12 jelű 9,41 t/db</t>
  </si>
  <si>
    <t>Ny.13;  10,07 t/pcs</t>
  </si>
  <si>
    <t>Ny.13 jelű 10,07 t/db</t>
  </si>
  <si>
    <t>Ny.14;  6,38 t/pcs</t>
  </si>
  <si>
    <t>Ny.14 jelű 6,38 t/db</t>
  </si>
  <si>
    <t>Ny.15;  7,78 t/pcs</t>
  </si>
  <si>
    <t>Ny.15 jelű 7,78 t/db</t>
  </si>
  <si>
    <t>Footing Plinths in-situ RC, 25 cm with Insulation</t>
  </si>
  <si>
    <t>Monolit lábazati vasbeton elemek szigeteléssel - fagykötény</t>
  </si>
  <si>
    <t>LG.01(a, b, c)</t>
  </si>
  <si>
    <t>fm</t>
  </si>
  <si>
    <t>LG.02</t>
  </si>
  <si>
    <t>LG.03</t>
  </si>
  <si>
    <t>Precast duct top panel</t>
  </si>
  <si>
    <t>Előregyártott akna fedlap</t>
  </si>
  <si>
    <t>F.01</t>
  </si>
  <si>
    <t>F.01 aknafedlap</t>
  </si>
  <si>
    <t>F.02</t>
  </si>
  <si>
    <t>F.02 aknafedlap</t>
  </si>
  <si>
    <t>F.03</t>
  </si>
  <si>
    <t>F.03 aknafedlap</t>
  </si>
  <si>
    <t>40×40-33/33 'walking grid</t>
  </si>
  <si>
    <t>40×4-33-33 járórács</t>
  </si>
  <si>
    <t>m2</t>
  </si>
  <si>
    <t>grid steel support</t>
  </si>
  <si>
    <t>Járórács acél tartószerkezete</t>
  </si>
  <si>
    <t>t</t>
  </si>
  <si>
    <t>Precast concrete dock pit</t>
  </si>
  <si>
    <t>Előregyártott vb. dokkoló</t>
  </si>
  <si>
    <t>Block foundation - sub-base concrete  total</t>
  </si>
  <si>
    <t>Subsoil and base slabs (industrial floors)</t>
  </si>
  <si>
    <t xml:space="preserve"> Alaplemezek, ipari padló</t>
  </si>
  <si>
    <t>CiS  stairs +  channel + ramp (C30/37) with reinforcement, formwork</t>
  </si>
  <si>
    <t>Mon. vb lépcső+csatorna+rámpa  (C30/37-XC2-16-F3) vasalással, zsaluzással</t>
  </si>
  <si>
    <t>30 cm in-situ gr. Slab with reinforcement, formwork</t>
  </si>
  <si>
    <t>30 cm mon. vb. Padló  C30/37-XC2-16-F3 vasalással, zsaluzással</t>
  </si>
  <si>
    <t>25 cm in-situ gr. Slab with reinforcement, formwork</t>
  </si>
  <si>
    <t>25 cm mon. vb. Padló  C30/37-XC2-16-F3 vasalással zsaluzással</t>
  </si>
  <si>
    <t>Slab on Grade (all layers) - Office building with reinforcement, formwork</t>
  </si>
  <si>
    <t>Irodarész alaplemeze 20 cm  C30/37-XC2-16-F3 vasalással, zsaluzással</t>
  </si>
  <si>
    <t>10 cm lean concrete C8/10-X0-24-F2</t>
  </si>
  <si>
    <t>10 cm szerelőbeton C8/10-X0-24-F2</t>
  </si>
  <si>
    <t>Subsoil and base slabs (industrial floors) total</t>
  </si>
  <si>
    <t xml:space="preserve"> Alaplemezek, ipari padló összesen</t>
  </si>
  <si>
    <t>330
340
350
361</t>
  </si>
  <si>
    <t>Superstructure</t>
  </si>
  <si>
    <t xml:space="preserve">Szerkezetépítési munkák </t>
  </si>
  <si>
    <t>330
340</t>
  </si>
  <si>
    <t>External-internal loadbearing walls</t>
  </si>
  <si>
    <t>Külső - belső teherhordó falazatok szerkezetek</t>
  </si>
  <si>
    <t>Structual works / reinforced concrete on site</t>
  </si>
  <si>
    <t>Szerkezetépítés / helyszíni beton és vasbeton munkák</t>
  </si>
  <si>
    <t xml:space="preserve"> In-situ columns  with reinforcement, formwork complet C30/37</t>
  </si>
  <si>
    <t>Monolit vb pillér vasalással, zsaluzással kompletten C30/37 betonból</t>
  </si>
  <si>
    <t xml:space="preserve"> In-situ walls  with reinforcement, formwork complet C30/38</t>
  </si>
  <si>
    <t>Monolit vb falak vasalással, zsaluzással kompletten C30/37 betonból</t>
  </si>
  <si>
    <t xml:space="preserve"> Manufacturing, transport, placement and installation of prefabricated building elements</t>
  </si>
  <si>
    <t>Előregyártott épületszerkezeti elemek gyártása, helyszínre szállítása, elhelyezése és szerelése</t>
  </si>
  <si>
    <t>Precast columns  C40/50 (galvanized Edge protection with L80×80×6 section between floor slab and +2m level, incl. inserted earthing acc. to el. design, no welding accepted!)</t>
  </si>
  <si>
    <t>Előregyártott Pillérek  C40/50 (L80×80×6 horganyzott élvédőkkel padló felett 2m magasságig, el. tervek szerinti beépített földelő levezetővel, hegesztett kapcsolat nem megengedett!)</t>
  </si>
  <si>
    <t>333-43</t>
  </si>
  <si>
    <t>I./P1 ; 19,35 t/pcs</t>
  </si>
  <si>
    <t>I./P1 jelű 19,35 t/db</t>
  </si>
  <si>
    <t>I./P2 ; 11,95 t/pcs</t>
  </si>
  <si>
    <t>I./P2 jelű 11,95 t/db</t>
  </si>
  <si>
    <t>I./P3 ; 19,35 t/pcs</t>
  </si>
  <si>
    <t>I./P3 jelű 19,35 t/db</t>
  </si>
  <si>
    <t>I./P4 ; 19,35 t/pcs</t>
  </si>
  <si>
    <t>I./P4 jelű 19,35 t/db</t>
  </si>
  <si>
    <t>I./P5 ; 19,35 t/pcs</t>
  </si>
  <si>
    <t>I./P5 jelű 19,35 t/db</t>
  </si>
  <si>
    <t>I./P6 ; 20 t/pcs</t>
  </si>
  <si>
    <t>I./P6 jelű 20 t/db</t>
  </si>
  <si>
    <t>I./P7 ; 19,35 t/pcs</t>
  </si>
  <si>
    <t>I./P7 jelű 19,35 t/db</t>
  </si>
  <si>
    <t>I./P8 ; 19,35 t/pcs</t>
  </si>
  <si>
    <t>I./P8 jelű 19,35 t/db</t>
  </si>
  <si>
    <t>I./P9 ; 19,35 t/pcs</t>
  </si>
  <si>
    <t>I./P9 jelű 19,35 t/db</t>
  </si>
  <si>
    <t>II./P1 ; 8,73 t/pcs</t>
  </si>
  <si>
    <t>II./P1 jelű 8,73 t/db</t>
  </si>
  <si>
    <t>II./P2 ; 12,22 t/pcs</t>
  </si>
  <si>
    <t>II./P2 jelű 12,22 t/db</t>
  </si>
  <si>
    <t>II./P3 ; 8,73 t/pcs</t>
  </si>
  <si>
    <t>II./P3 jelű 8,73 t/db</t>
  </si>
  <si>
    <t>II./P4 ; 8,73 t/pcs</t>
  </si>
  <si>
    <t>II./P4 jelű 8,73 t/db</t>
  </si>
  <si>
    <t>II./P5 ; 12,22 t/pcs</t>
  </si>
  <si>
    <t>II./P5 jelű 12,22 t/db</t>
  </si>
  <si>
    <t>II./P6 ; 8,73 t/pcs</t>
  </si>
  <si>
    <t>II./P6 jelű 8,73 t/db</t>
  </si>
  <si>
    <t>II./P7 ; 8,73 t/pcs</t>
  </si>
  <si>
    <t>II./P7 jelű 8,73 t/db</t>
  </si>
  <si>
    <t>II./P8 ; 12,22 t/pcs</t>
  </si>
  <si>
    <t>II./P8 jelű 12,22 t/db</t>
  </si>
  <si>
    <t>II./P9 ; 12,22 t/pcs</t>
  </si>
  <si>
    <t>II./P9 jelű 12,22 t/db</t>
  </si>
  <si>
    <t>II./P10 ; 12,22 t/pcs</t>
  </si>
  <si>
    <t>II./P10 jelű 12,22 t/db</t>
  </si>
  <si>
    <t>II./P11 ; 12,22 t/pcs</t>
  </si>
  <si>
    <t>II./P11 jelű 12,22 t/db</t>
  </si>
  <si>
    <t>II./P12 ; 8,73 t/pcs</t>
  </si>
  <si>
    <t>II./P12 jelű 8,73 t/db</t>
  </si>
  <si>
    <t>II./P13 ; 12,22 t/pcs</t>
  </si>
  <si>
    <t>II./P13 jelű 12,22 t/db</t>
  </si>
  <si>
    <t>II./P14 ; 12,22 t/pcs</t>
  </si>
  <si>
    <t>II./P14 jelű 12,22 t/db</t>
  </si>
  <si>
    <t>III./P.1 ; 12,22 t/pcs</t>
  </si>
  <si>
    <t>III./P.1 jelű 12,22 t/db</t>
  </si>
  <si>
    <t>III./P.2 ; 12,22 t/pcs</t>
  </si>
  <si>
    <t>III./P.2 jelű 12,22 t/db</t>
  </si>
  <si>
    <t>III./P.3 ; 12,22 t/pcs</t>
  </si>
  <si>
    <t>III./P.3 jelű 12,22 t/db</t>
  </si>
  <si>
    <t>III./P.4 ; 12,22 t/pcs</t>
  </si>
  <si>
    <t>III./P.4 jelű 12,22 t/db</t>
  </si>
  <si>
    <t>III./P.5 ; 12,22 t/pcs</t>
  </si>
  <si>
    <t>III./P.5 jelű 12,22 t/db</t>
  </si>
  <si>
    <t>III./P.6 ; 12,22 t/pcs</t>
  </si>
  <si>
    <t>III./P.6 jelű 12,22 t/db</t>
  </si>
  <si>
    <t>III./P.7 ; 12,22 t/pcs</t>
  </si>
  <si>
    <t>III./P.7 jelű 12,22 t/db</t>
  </si>
  <si>
    <t>III./P.8 ; 12,22 t/pcs</t>
  </si>
  <si>
    <t>III./P.8 jelű 12,22 t/db</t>
  </si>
  <si>
    <t>III./P.9 ; 12,22 t/pcs</t>
  </si>
  <si>
    <t>III./P.9 jelű 12,22 t/db</t>
  </si>
  <si>
    <t>III./P.10 ; 12,22 t/pcs</t>
  </si>
  <si>
    <t>III./P.10 jelű 12,22 t/db</t>
  </si>
  <si>
    <t>III./P.11 ; 8,73 t/pcs</t>
  </si>
  <si>
    <t>III./P.11 jelű 8,73 t/db</t>
  </si>
  <si>
    <t>III./P.12 ; 8,73 t/pcs</t>
  </si>
  <si>
    <t>III./P.12 jelű 8,73 t/db</t>
  </si>
  <si>
    <t>III./P.13 ; 12,22 t/pcs</t>
  </si>
  <si>
    <t>III./P.13 jelű 12,22 t/db</t>
  </si>
  <si>
    <t>IV./P.1 ; 19,21 t/pcs</t>
  </si>
  <si>
    <t>IV./P.1 jelű 19,21 t/db</t>
  </si>
  <si>
    <t>IV./P.2 ; 19,21 t/pcs</t>
  </si>
  <si>
    <t>IV./P.2 jelű 19,21 t/db</t>
  </si>
  <si>
    <t>IV./P.3 ; 19,25 t/pcs</t>
  </si>
  <si>
    <t>IV./P.3 jelű 19,25 t/db</t>
  </si>
  <si>
    <t>IV./P.4 ; 19,29 t/pcs</t>
  </si>
  <si>
    <t>IV./P.4 jelű 19,29 t/db</t>
  </si>
  <si>
    <t>IV./P.5 ; 19,29 t/pcs</t>
  </si>
  <si>
    <t>IV./P.5 jelű 19,29 t/db</t>
  </si>
  <si>
    <t>IV./P.6 ; 19,92 t/pcs</t>
  </si>
  <si>
    <t>IV./P.6 jelű 19,92 t/db</t>
  </si>
  <si>
    <t>IV./P.7 ; 19,92 t/pcs</t>
  </si>
  <si>
    <t>IV./P.7 jelű 19,92 t/db</t>
  </si>
  <si>
    <t>IV./P.8 ; 19,92 t/pcs</t>
  </si>
  <si>
    <t>IV./P.8 jelű 19,92 t/db</t>
  </si>
  <si>
    <t>IV./P.9 ; 19,92 t/pcs</t>
  </si>
  <si>
    <t>IV./P.9 jelű 19,92 t/db</t>
  </si>
  <si>
    <t>IV./P.10 ; 19,92 t/pcs</t>
  </si>
  <si>
    <t>IV./P.10 jelű 19,92 t/db</t>
  </si>
  <si>
    <t>V./P.1 ; 4,05 t/pcs</t>
  </si>
  <si>
    <t>V./P.1 jelű 4,05 t/db</t>
  </si>
  <si>
    <t>V./P.2 ; 3,73 t/pcs</t>
  </si>
  <si>
    <t>V./P.2 jelű 3,73 t/db</t>
  </si>
  <si>
    <t>V./P.3 ; 4,05 t/pcs</t>
  </si>
  <si>
    <t>V./P.3 jelű 4,05 t/db</t>
  </si>
  <si>
    <t>V./P.4 ; 1,88 t/pcs</t>
  </si>
  <si>
    <t>V./P.4 jelű 1,88 t/db</t>
  </si>
  <si>
    <t>V./P.5 ; 2,28 t/pcs</t>
  </si>
  <si>
    <t>V./P.5 jelű 2,28 t/db</t>
  </si>
  <si>
    <t>V./P.6 ; 3,98 t/pcs</t>
  </si>
  <si>
    <t>V./P.6 jelű 3,98 t/db</t>
  </si>
  <si>
    <t>V./P.7 ; 2,35 t/pcs</t>
  </si>
  <si>
    <t>V./P.7 jelű 2,35 t/db</t>
  </si>
  <si>
    <t>V./P.8 ; 2,43 t/pcs</t>
  </si>
  <si>
    <t>V./P.8 jelű 2,43 t/db</t>
  </si>
  <si>
    <t xml:space="preserve">Metal  building structures </t>
  </si>
  <si>
    <t>Acél tartószerkezetek</t>
  </si>
  <si>
    <t>Steel structure of wall frames</t>
  </si>
  <si>
    <t>Falvázoszlopok acélszerkezete</t>
  </si>
  <si>
    <t>Facade Auxilliary Steel structure - for openings</t>
  </si>
  <si>
    <t>Acél homlokzati kiegészítő szerkezetek nyíláskiváltásokhoz</t>
  </si>
  <si>
    <t>Facade Auxilliary Steel structure - for Glazed wall</t>
  </si>
  <si>
    <t>Acél homlokzati kiegészítő szerkezetek üvegfelületekhez</t>
  </si>
  <si>
    <t>Steel structure of elevator</t>
  </si>
  <si>
    <t>Teherlift acél tartószerkezete</t>
  </si>
  <si>
    <t>Steel structure of fire curtain walls</t>
  </si>
  <si>
    <t>Füstkötényfal tartószerkezete</t>
  </si>
  <si>
    <t>Steel structure of gate buliding</t>
  </si>
  <si>
    <t>Porta acél tartószerkezete</t>
  </si>
  <si>
    <t>External-internal loadbearing walls total</t>
  </si>
  <si>
    <t>Külső - belső teherhordó falazatok szerkezetek összesen</t>
  </si>
  <si>
    <t>350
360</t>
  </si>
  <si>
    <t xml:space="preserve"> Ceilings  and roof stuctures</t>
  </si>
  <si>
    <t>Födém és tetőszerkezetek</t>
  </si>
  <si>
    <t>concrete surfaces to be performed according to following requirements:
- All visible surfaces class SB2
- All others class SB1
DBV Merkblatt Sichtbeton Fassung 2004</t>
  </si>
  <si>
    <t>In-situ slab with reinforcement, formwork complet  C30/37</t>
  </si>
  <si>
    <t>Monolit vb. födém vasalással zsaluzással C30/37 betonból</t>
  </si>
  <si>
    <t>In-situ beam with einforcement, formwork C30/37</t>
  </si>
  <si>
    <t>Monolit vb. gerenda  vasalással, zsaluzással C30/37 betonból</t>
  </si>
  <si>
    <t>Reinforced concrete tie beam witheinforcement, formworknt 30/37</t>
  </si>
  <si>
    <t>Monolit vb. koszoru  vasalással, zsaluzással C30/37 betonból</t>
  </si>
  <si>
    <t>In-situ stairs with einforcement, formwork C30/37</t>
  </si>
  <si>
    <t>Monolit vb. lépcső  vasalással zsaluzással C30/37 betonból</t>
  </si>
  <si>
    <t>Precast main girder  C40/50 (on average with 3 openings for M&amp;E in web )</t>
  </si>
  <si>
    <t>Előregyártott főtartók (Gerincben átlagosan 3 áttörés)</t>
  </si>
  <si>
    <t>I./FT.1 ; 4,19 t/pcs</t>
  </si>
  <si>
    <t>I./FT.1 jelű 4,19 t/db</t>
  </si>
  <si>
    <t>I./FT.2 ; 8,1 t/pcs</t>
  </si>
  <si>
    <t>I./FT.2 jelű 8,1 t/db</t>
  </si>
  <si>
    <t>I./FT.3 ; 8,38 t/pcs</t>
  </si>
  <si>
    <t>I./FT.3 jelű 8,38 t/db</t>
  </si>
  <si>
    <t>II./FT.1 ; 8,84 t/pcs</t>
  </si>
  <si>
    <t>II./FT.1 jelű 8,84 t/db</t>
  </si>
  <si>
    <t>II./FT.2 ; 8,65 t/pcs</t>
  </si>
  <si>
    <t>II./FT.2 jelű 8,65 t/db</t>
  </si>
  <si>
    <t>II./FT.3 ; 8,84 t/pcs</t>
  </si>
  <si>
    <t>II./FT.3 jelű 8,84 t/db</t>
  </si>
  <si>
    <t>II./FT.4 ; 8,84 t/pcs</t>
  </si>
  <si>
    <t>II./FT.4 jelű 8,84 t/db</t>
  </si>
  <si>
    <t>II./FT.5 ; 8,65 t/pcs</t>
  </si>
  <si>
    <t>II./FT.5 jelű 8,65 t/db</t>
  </si>
  <si>
    <t>II./FT.6 ; 8,84 t/pcs</t>
  </si>
  <si>
    <t>II./FT.6 jelű 8,84 t/db</t>
  </si>
  <si>
    <t>II./FT.7 ; 8,84 t/pcs</t>
  </si>
  <si>
    <t>II./FT.7 jelű 8,84 t/db</t>
  </si>
  <si>
    <t>II./FT.8 ; 8,65 t/pcs</t>
  </si>
  <si>
    <t>II./FT.8 jelű 8,65 t/db</t>
  </si>
  <si>
    <t>II./FT.9 ; 8,65 t/pcs</t>
  </si>
  <si>
    <t>II./FT.9 jelű 8,65 t/db</t>
  </si>
  <si>
    <t>II./FT.10 ; 8,84 t/pcs</t>
  </si>
  <si>
    <t>II./FT.10 jelű 8,84 t/db</t>
  </si>
  <si>
    <t>II./FT.11 ; 8,91 t/pcs</t>
  </si>
  <si>
    <t>II./FT.11 jelű 8,91 t/db</t>
  </si>
  <si>
    <t>II./FT.12 ; 8,91 t/pcs</t>
  </si>
  <si>
    <t>II./FT.12 jelű 8,91 t/db</t>
  </si>
  <si>
    <t>III./FT.1 ; 8,91 t/pcs</t>
  </si>
  <si>
    <t>III./FT.1 jelű 8,91 t/db</t>
  </si>
  <si>
    <t>III./FT.2 ; 8,65 t/pcs</t>
  </si>
  <si>
    <t>III./FT.2 jelű 8,65 t/db</t>
  </si>
  <si>
    <t>III./FT.3 ; 8,84 t/pcs</t>
  </si>
  <si>
    <t>III./FT.3 jelű 8,84 t/db</t>
  </si>
  <si>
    <t>III./FT.4 ; 8,91 t/pcs</t>
  </si>
  <si>
    <t>III./FT.4 jelű 8,91 t/db</t>
  </si>
  <si>
    <t>III./FT.5 ; 8,65 t/pcs</t>
  </si>
  <si>
    <t>III./FT.5 jelű 8,65 t/db</t>
  </si>
  <si>
    <t>III./FT.6 ; 8,84 t/pcs</t>
  </si>
  <si>
    <t>III./FT.6 jelű 8,84 t/db</t>
  </si>
  <si>
    <t>III./FT.7 ; 8,91 t/pcs</t>
  </si>
  <si>
    <t>III./FT.7 jelű 8,91 t/db</t>
  </si>
  <si>
    <t>III./FT.8 ; 8,65 t/pcs</t>
  </si>
  <si>
    <t>III./FT.8 jelű 8,65 t/db</t>
  </si>
  <si>
    <t>III./FT.9 ; 8,95 t/pcs</t>
  </si>
  <si>
    <t>III./FT.9 jelű 8,95 t/db</t>
  </si>
  <si>
    <t>IV./FT.1 ; 7,28 t/pcs</t>
  </si>
  <si>
    <t>IV./FT.1 jelű 7,28 t/db</t>
  </si>
  <si>
    <t>IV./FT.2 ; 8,65 t/pcs</t>
  </si>
  <si>
    <t>IV./FT.2 jelű 8,65 t/db</t>
  </si>
  <si>
    <t>IV./FT.3 ; 10,46 t/pcs</t>
  </si>
  <si>
    <t>IV./FT.3 jelű 10,46 t/db</t>
  </si>
  <si>
    <t>V./FT.1 ; 7,14 t/pcs</t>
  </si>
  <si>
    <t>V./FT.1 jelű 7,14 t/db</t>
  </si>
  <si>
    <t>Precast secondary girder  C40/50 (on average with 6 openings in web)</t>
  </si>
  <si>
    <t>Előregyártott szelemenek (Gerincben átlagosan 6db áttörés)</t>
  </si>
  <si>
    <t>I./SZT.1 ; 13,51 t/pcs</t>
  </si>
  <si>
    <t>I./SZT.1 jelű 13,51 t/db</t>
  </si>
  <si>
    <t>I./SZT.2 ; 10,8 t/pcs</t>
  </si>
  <si>
    <t>I./SZT.2 jelű 10,8 t/db</t>
  </si>
  <si>
    <t>I./SZT.3 ; 2,95 t/pcs</t>
  </si>
  <si>
    <t>I./SZT.3 jelű 2,95 t/db</t>
  </si>
  <si>
    <t>I./SZT.4 ; 6,81 t/pcs</t>
  </si>
  <si>
    <t>I./SZT.4 jelű 6,81 t/db</t>
  </si>
  <si>
    <t>II./SZT.1 ; 14,52 t/pcs</t>
  </si>
  <si>
    <t>II./SZT.1 jelű 14,52 t/db</t>
  </si>
  <si>
    <t>II./SZT.2 ; 15,69 t/pcs</t>
  </si>
  <si>
    <t>II./SZT.2 jelű 15,69 t/db</t>
  </si>
  <si>
    <t>II./SZT.3 ; 14,52 t/pcs</t>
  </si>
  <si>
    <t>II./SZT.3 jelű 14,52 t/db</t>
  </si>
  <si>
    <t>II./SZT.4 ; 14,39 t/pcs</t>
  </si>
  <si>
    <t>II./SZT.4 jelű 14,39 t/db</t>
  </si>
  <si>
    <t>II./SZT.5 ; 15,53 t/pcs</t>
  </si>
  <si>
    <t>II./SZT.5 jelű 15,53 t/db</t>
  </si>
  <si>
    <t>II./SZT.6 ; 14,39 t/pcs</t>
  </si>
  <si>
    <t>II./SZT.6 jelű 14,39 t/db</t>
  </si>
  <si>
    <t>II./SZT.7 ; 14,52 t/pcs</t>
  </si>
  <si>
    <t>II./SZT.7 jelű 14,52 t/db</t>
  </si>
  <si>
    <t>II./SZT.8 ; 15,69 t/pcs</t>
  </si>
  <si>
    <t>II./SZT.8 jelű 15,69 t/db</t>
  </si>
  <si>
    <t>II./SZT.9 ; 14,52 t/pcs</t>
  </si>
  <si>
    <t>II./SZT.9 jelű 14,52 t/db</t>
  </si>
  <si>
    <t>II./SZT.10 ; 15,69 t/pcs</t>
  </si>
  <si>
    <t>II./SZT.10 jelű 15,69 t/db</t>
  </si>
  <si>
    <t>II./SZT.11 ; 15,69 t/pcs</t>
  </si>
  <si>
    <t>II./SZT.11 jelű 15,69 t/db</t>
  </si>
  <si>
    <t>II./SZT.12 ; 15,69 t/pcs</t>
  </si>
  <si>
    <t>II./SZT.12 jelű 15,69 t/db</t>
  </si>
  <si>
    <t>III./SZT.1 ; 15,69 t/pcs</t>
  </si>
  <si>
    <t>III./SZT.1 jelű 15,69 t/db</t>
  </si>
  <si>
    <t>III./SZT.2 ; 15,69 t/pcs</t>
  </si>
  <si>
    <t>III./SZT.2 jelű 15,69 t/db</t>
  </si>
  <si>
    <t>III./SZT.3 ; 14,52 t/pcs</t>
  </si>
  <si>
    <t>III./SZT.3 jelű 14,52 t/db</t>
  </si>
  <si>
    <t>III./SZT.4 ; 15,53 t/pcs</t>
  </si>
  <si>
    <t>III./SZT.4 jelű 15,53 t/db</t>
  </si>
  <si>
    <t>III./SZT.5 ; 15,53 t/pcs</t>
  </si>
  <si>
    <t>III./SZT.5 jelű 15,53 t/db</t>
  </si>
  <si>
    <t>III./SZT.6 ; 14,39 t/pcs</t>
  </si>
  <si>
    <t>III./SZT.6 jelű 14,39 t/db</t>
  </si>
  <si>
    <t>III./SZT.7 ; 15,69 t/pcs</t>
  </si>
  <si>
    <t>III./SZT.7 jelű 15,69 t/db</t>
  </si>
  <si>
    <t>III./SZT.8 ; 15,69 t/pcs</t>
  </si>
  <si>
    <t>III./SZT.8 jelű 15,69 t/db</t>
  </si>
  <si>
    <t>III./SZT.9 ; 14,52 t/pcs</t>
  </si>
  <si>
    <t>III./SZT.9 jelű 14,52 t/db</t>
  </si>
  <si>
    <t>IV.SZT.1 ; 11,62 t/pcs</t>
  </si>
  <si>
    <t>IV.SZT.1 jelű 11,62 t/db</t>
  </si>
  <si>
    <t>IV.SZT.2 ; 11,57 t/pcs</t>
  </si>
  <si>
    <t>IV.SZT.2 jelű 11,57 t/db</t>
  </si>
  <si>
    <t>IV.SZT.3 ; 11,61 t/pcs</t>
  </si>
  <si>
    <t>IV.SZT.3 jelű 11,61 t/db</t>
  </si>
  <si>
    <t>IV.SZT.4 ; 11,62 t/pcs</t>
  </si>
  <si>
    <t>IV.SZT.4 jelű 11,62 t/db</t>
  </si>
  <si>
    <t>V.SZT.1 ; 8,87 t/pcs</t>
  </si>
  <si>
    <t>V.SZT.1 jelű 8,87 t/db</t>
  </si>
  <si>
    <t>V.SZT.2 ; 5,44 t/pcs</t>
  </si>
  <si>
    <t>V.SZT.2 jelű 5,44 t/db</t>
  </si>
  <si>
    <t>Bracing in the roof plane</t>
  </si>
  <si>
    <t>Merevítés tetősíkban</t>
  </si>
  <si>
    <t>Steel structure of overpass</t>
  </si>
  <si>
    <t>felüljáró acélszerkezete</t>
  </si>
  <si>
    <t>Steel structure of smoke dome</t>
  </si>
  <si>
    <t>Füstkupola acél tartószerkezete</t>
  </si>
  <si>
    <t>Steel structure of roof machines</t>
  </si>
  <si>
    <t>Tetőgépek acél tartószerkezete</t>
  </si>
  <si>
    <t>Slab of logistic office and podium in boiler room</t>
  </si>
  <si>
    <t>Logisztikai helyiségek zárófödémje és kazánház pódium</t>
  </si>
  <si>
    <t>Steel structure of protecting roofs</t>
  </si>
  <si>
    <t>Előtetők acélszerkezete</t>
  </si>
  <si>
    <t>Secondary steel structure</t>
  </si>
  <si>
    <t>Másodlagos acélszerkezetek</t>
  </si>
  <si>
    <t>Other steel structures (stairs)</t>
  </si>
  <si>
    <t>Egyéb acélszerkezet( lépcső..)</t>
  </si>
  <si>
    <t>LTP150x1,5 trapezoid sheet roofing</t>
  </si>
  <si>
    <t>LTP150x1,5 trapézlemez</t>
  </si>
  <si>
    <t>LTP150x1,25 trapezoid sheet roofing</t>
  </si>
  <si>
    <t>LTP150x1,25 trapézlemez</t>
  </si>
  <si>
    <t>LTP150x1,25 trapezoid sheet roofing - canopy</t>
  </si>
  <si>
    <t>LTP150x1,25 trapézlemez - előtető</t>
  </si>
  <si>
    <t>Metal grating walkway galvanised v=4cm</t>
  </si>
  <si>
    <t>Járórács tüzihorganyzott v=4 cm</t>
  </si>
  <si>
    <t>Metal grating walkway galvanised v=3cm</t>
  </si>
  <si>
    <t>Járórács tüzihorganyzott v=3 cm</t>
  </si>
  <si>
    <t xml:space="preserve"> Ceilings  and roof stuctures total</t>
  </si>
  <si>
    <t>Födém és tetőszerkezetek összesen</t>
  </si>
  <si>
    <t>Constructions, other items</t>
  </si>
  <si>
    <t>Szerkezetek, egyéb tételek összesen</t>
  </si>
  <si>
    <t>Grounding and cover painting of steel structure:
- 1 lyr grounding + 2 lyrs cover, min. 60+2×50 µm</t>
  </si>
  <si>
    <t>Alap- és fedőmázolás acél szerkezeten:
- 1rtg. alapozó + 2 rtg. fedőmázolás, min. 60+2×50 µm vtg-ban</t>
  </si>
  <si>
    <t>Homlokzati acél falvázoszlop</t>
  </si>
  <si>
    <t>Facade Auxilliary Steel structure - for openings and glazed wall</t>
  </si>
  <si>
    <t>Acél homlokzati kiegészítő szerkezetek nyíláskiváltásokhoz és üvegszerkezetekhez</t>
  </si>
  <si>
    <t>Steel structure of overpass and steel stairs</t>
  </si>
  <si>
    <t>Gyalogos felüljáró acélszerkezete, és acél lépcsők</t>
  </si>
  <si>
    <t>Secondary steel structure (attika and other structures)</t>
  </si>
  <si>
    <r>
      <t>Másodlagos acél tartószerkezetek (attika- és egyéb tartók)</t>
    </r>
    <r>
      <rPr>
        <sz val="10"/>
        <color rgb="FF4472C4"/>
        <rFont val="Arial"/>
        <family val="2"/>
        <charset val="238"/>
      </rPr>
      <t/>
    </r>
  </si>
  <si>
    <t>Steel str. slab of logistic office</t>
  </si>
  <si>
    <t>Logisztika térelválasztó födémszerkezete</t>
  </si>
  <si>
    <t>Fire resistant painting (30 min.) of following steel structure:</t>
  </si>
  <si>
    <t>Tűzgátló festés (30 perces) alábbi acél szerkezeten:</t>
  </si>
  <si>
    <t>Steel structure of wall frames, at areas acc. to fire barrier rules</t>
  </si>
  <si>
    <t>Homlokzati acél falvázoszlop, a homlokzati tűzterjedési gátra vonatkozó előírások szerinti helyeken</t>
  </si>
  <si>
    <t>Facade Auxilliary Steel structure - for openings and glazed wall, at areas acc. to fire barrier rules</t>
  </si>
  <si>
    <t>Acél homlokzati kiegészítő szerkezetek nyíláskiváltásokhoz és üvegszerkezetekhez, a homlokzati tűzterjedési gátra vonatkozó előírások szerinti helyeken</t>
  </si>
  <si>
    <t>Secondary steel structure (attika and other structures), at areas acc. to fire barrier rules</t>
  </si>
  <si>
    <t>'Másodlagos acél tartószerkezetek (attika tartók és egyéb tartók), a homlokzati tűzterjedési gátra vonatkozó előírások szerinti helyeken</t>
  </si>
  <si>
    <t>Fire curtain walls</t>
  </si>
  <si>
    <t>Füstkötényfal</t>
  </si>
  <si>
    <t>Sprinkler building</t>
  </si>
  <si>
    <t>sprinkler gépház</t>
  </si>
  <si>
    <t>Gate building</t>
  </si>
  <si>
    <t>porta acélszerkezete</t>
  </si>
  <si>
    <t>Merevítő acélszerkezetek</t>
  </si>
  <si>
    <t>Teherlift acélszerkezete</t>
  </si>
  <si>
    <t>Palette storage</t>
  </si>
  <si>
    <t>Raklaptároló</t>
  </si>
  <si>
    <t>Podium in boiler room</t>
  </si>
  <si>
    <t>Kazánházi podium acél tartószerkezete</t>
  </si>
  <si>
    <t>Füstkupola tartószerkezete</t>
  </si>
  <si>
    <t>Hot-dip-galvanization on structural steel surface:</t>
  </si>
  <si>
    <t>Tüzihorganygás acél szerkezeten:</t>
  </si>
  <si>
    <t xml:space="preserve">Tetőgéptartók </t>
  </si>
  <si>
    <t>Előtetők acél szerkezete kültéri</t>
  </si>
  <si>
    <t>Facade works</t>
  </si>
  <si>
    <t>Homlokzatképzés</t>
  </si>
  <si>
    <t>Non loadbearing external walls</t>
  </si>
  <si>
    <t>Külső,  nem teherhordó falazatok</t>
  </si>
  <si>
    <t>1F-01 - Wall of the shaft with ground-water insulation - PRODUCING HALL</t>
  </si>
  <si>
    <t>1F-01 - Pincefal talajvíz ellen szigetelve, aknában - CSARNOK</t>
  </si>
  <si>
    <t>10 cm Breeze block wall for the ground-waterproofing</t>
  </si>
  <si>
    <t>10 cm Beton zsalukő, szigetelést tartó falazat</t>
  </si>
  <si>
    <t>1,5 cm Plaster</t>
  </si>
  <si>
    <t>1,5 cm Vakolat, felületkiegyenlítésre</t>
  </si>
  <si>
    <t>1 layer Cold, solvent-free bituminous surface-preparation</t>
  </si>
  <si>
    <t>1 rtg Oldószermentes hideg bitumenmáz kellősítés</t>
  </si>
  <si>
    <t>2 layer Polyester inserted SBS modificated bituminous waterproofing layer against groundwater, min. thickness: 4 mm</t>
  </si>
  <si>
    <t>2 rtg. Min. 4 mm vtg., poliészter betétes SBS modifikált bitumenes vastaglemez, talajvíz elleni szigetelés</t>
  </si>
  <si>
    <t>30 cm Monolithic reinforced concrete wall, according to structural engineering</t>
  </si>
  <si>
    <t>30 cm Monolit vasbeton falszerkezet tartószerkezeti tervek szerint</t>
  </si>
  <si>
    <t>1 rtg. Painting works</t>
  </si>
  <si>
    <t>1 rtg. Glettelés, festés</t>
  </si>
  <si>
    <t>2F-03 - Brick wall / reinforced concrete wall with sine-shaped metal covering - OFFICE</t>
  </si>
  <si>
    <t>2F-03 - Kerámia vázkitöltő fal / vb. merevítőfal fém sinuslemez burkolattal - IRODA</t>
  </si>
  <si>
    <t>1 layer Steel, vertical sine-shaped covering, antracite colour, fixed on a metal frame
RAL7016</t>
  </si>
  <si>
    <t>1 rtg. Fém sinuslemez homlokzatburkolat, függőleges kiosztásban, antracit színben, rendszerazonos fém vázbordára szerelve
RAL7016</t>
  </si>
  <si>
    <t>4 cm Ventillated air-gap</t>
  </si>
  <si>
    <t>4 cm Átszellőztetett légrés</t>
  </si>
  <si>
    <t>18 cm Mineral wool heat insulation, glued, mechanically fixed</t>
  </si>
  <si>
    <t>18 cm Ásványi szálas hőszigetelés, ragasztva, dűbelezve</t>
  </si>
  <si>
    <t>25 cm Brick wall / reinforced concrete wall</t>
  </si>
  <si>
    <t xml:space="preserve">25 cm Kerámia falazat </t>
  </si>
  <si>
    <t>1 cm Internal plaster</t>
  </si>
  <si>
    <t>1 cm Belső oldali vakolat</t>
  </si>
  <si>
    <t>2F-04 - Brick wall / reinforced concrete wall with plaster covering - OFFICE</t>
  </si>
  <si>
    <t>2F-04 - Kerámia vázkitöltő fal / vb. merevítőfal vékonyvakolati rendszerrel - IRODA</t>
  </si>
  <si>
    <t>1 layer Facade plaster, white colour</t>
  </si>
  <si>
    <t>1 rtg. Vékonyvakolat, fehér színben</t>
  </si>
  <si>
    <t>1 layer Glass fabric net embeded in adhesive layer</t>
  </si>
  <si>
    <t>1 rtg. Üvegszövet háló, ragasztórétegbe ágyazva</t>
  </si>
  <si>
    <t>18 cm Vakolható ásványi szálas hőszigetelés, ragasztva, dűbelezve</t>
  </si>
  <si>
    <t>25 cm Kerámia falazat / vasbeton merevtőfal</t>
  </si>
  <si>
    <t>2F-01 - Sandwich panel facade, general location - PRODUCING FACTORY</t>
  </si>
  <si>
    <t>2F-01-- Szendvicspanel falszerkezet általános helyen - CSARNOK</t>
  </si>
  <si>
    <t xml:space="preserve"> Sandwich panel facade system with metal coating and 15 cm mineral wool insulation, horizontal design, mechanically fixed to a steel wall frame
RAL7016</t>
  </si>
  <si>
    <t>15 cm Ásványi szálas hőszigetelő maggal ellátott acél fegyverzetű szendvicspanel, fekvő kivitelben, acél falvázhoz mechanikailag rögzítve
RAL7016</t>
  </si>
  <si>
    <t>2F-02 - Sandwich panel facade, office location - PRODUCING FACTORY</t>
  </si>
  <si>
    <t>2F-02 - Szendvicspanel falszerkezet irodai helyen - CSARNOK</t>
  </si>
  <si>
    <t>15 cm Panelished facade system with metal coating and mineral wool insulation, fixed with border plates
RAL7016</t>
  </si>
  <si>
    <t>2,5 cm 2 layer of plasterboard, internal covering</t>
  </si>
  <si>
    <t>2,5 cm 2 rtg. gipszkarton, belső oldali burkolat</t>
  </si>
  <si>
    <t>2,5 mm Painting works</t>
  </si>
  <si>
    <t>2,5 mm glettelés festés</t>
  </si>
  <si>
    <t>Placing Purenit polyurethane hard foam heat insulation strip for aluminium windows side edges, connecting to concret construction, size: 6x14</t>
  </si>
  <si>
    <t>Purenit poliuretán keményhab hőszigetelő csík beépítése alumínium ablakok oldalsó csatlakozásánál vasbeton/homlokzati szerkezethez mérete: 6x14 cm</t>
  </si>
  <si>
    <t>Placing Purenit polyurethane hard foam heat insulation strip for aluminium windows bottom edges, connecting to concret construktion size: 6x8,5 cm</t>
  </si>
  <si>
    <t>Purenit poliuretán keményhab hőszigetelő csík beépítése alumínium ablakok alsó csatlakozásánál vasbeton  szerkezethez: 6x8,5 cm</t>
  </si>
  <si>
    <t>m</t>
  </si>
  <si>
    <t>Installation of bottom L profile  (L 60/110/3) supporting steel element of windows, placed along to the bottom length in every 50 cm-s, related levels: from 3rd to 6th floor</t>
  </si>
  <si>
    <t>Homlokzati ablakok rögzítéséhez alsó L acél profil (L 60/110/3) szinttező konzol elhelyezése beépítéssel, ablakok alsó hosszában 50 cm-enként elhelyezve, vonatkozó szintek: 3. - 6. emelet</t>
  </si>
  <si>
    <t>db/pcs</t>
  </si>
  <si>
    <t>Powder-coated closure in developed width of 350 mm around  doors, windows and 700 mm around gates to the expanded sheeting plane with metal fixing items, according to detail drawing</t>
  </si>
  <si>
    <t>Nyílászárók körüli porszórt alu lemez lezárás a nyílások körül az expandált lemez burkolat síkjáig kivezetve, acél rögzítőelemekkel, részletrajz szerint, kit.szél ajtóknál, ablakoknál 350 mm, kapuknál 700 mm</t>
  </si>
  <si>
    <t>Dimension: 350 mm</t>
  </si>
  <si>
    <t>Kit. Szélesség: 350 mm</t>
  </si>
  <si>
    <t>Dimension: 700 mm</t>
  </si>
  <si>
    <t>Kit. Szélesség: 700 mm</t>
  </si>
  <si>
    <t>Külső, nem teherviselő külső falak</t>
  </si>
  <si>
    <t>External doors and windows</t>
  </si>
  <si>
    <t>Homlokzati nyílászárók</t>
  </si>
  <si>
    <t>External industrial doors/gates</t>
  </si>
  <si>
    <t>Homlokzati ipari kapuk</t>
  </si>
  <si>
    <t xml:space="preserve">Installation of sectional industrial gate, with accessories, ASA-ABLOY_OH1042P overhead  or equal quality, glassed strip, key control, remote control, opening sensor, pull switch, push button, radar motion sensor, motorized drive, RAL 7016 grey, </t>
  </si>
  <si>
    <t xml:space="preserve">Szekcionált ipari kapu elhelyezése beépítéssel, tartozékokkal, ASA-ABLOY_OH1042P overhead   vagy azzal egyenértékű, üvegezett sávval, kulcsos vezérlővel, távirányítással, nyitásérzékelővel, húzókapcsolóval, nyomógombal, radaros mozgásérzékelővel, motoros meghajtás, RAL 7016 szürke színben, u=1,1 W/m2K, </t>
  </si>
  <si>
    <t>Dimension:: 3000x3000 mm</t>
  </si>
  <si>
    <t>Méret: 3000x3000 mm</t>
  </si>
  <si>
    <t>Dimension:: 3000x4000 mm</t>
  </si>
  <si>
    <t>Méret: 3000x4000 mm</t>
  </si>
  <si>
    <t>Dimension: 4000x4000 mm</t>
  </si>
  <si>
    <t>Méret: 4000x4000 mm</t>
  </si>
  <si>
    <t>Dimension: 4000x5000 mm</t>
  </si>
  <si>
    <t>Méret: 4000x5000 mm</t>
  </si>
  <si>
    <t>Installation of sectional industrial gate, with accessories,connected to RWA system ASA-ABLOY_OH1042P or equal quality, glassed strip, key control, remote control, opening sensor, pull switch, push button, radar motion sensor, motorized drive, with accupack RAL 7016 grey,</t>
  </si>
  <si>
    <t xml:space="preserve">Szekcionált ipari kapu elhelyezése beépítéssel, tartozékokkal, RWA rendszerhez csatlakoztatva ASA-ABLOY_OH1042P vagy azzal egyenértékű, üvegezett sávval, kulcsos vezérlővel, távirányítással, nyitásérzékelővel, húzókapcsolóval, nyomógombal, radaros mozgásérzékelővel, motoros meghajtás, akkupakkal ellátva RAL 7016 szürke  </t>
  </si>
  <si>
    <t>Méret: 3000x3000 mm Dokkolóban</t>
  </si>
  <si>
    <t>Dimension: 5000x5000 mm</t>
  </si>
  <si>
    <t>Méret: 5000x5000 mm</t>
  </si>
  <si>
    <t>High speed doors</t>
  </si>
  <si>
    <t>Ipari gyorskapuk</t>
  </si>
  <si>
    <t xml:space="preserve">Installation of high speed door, with accessories, Crawford HS90020G or equal quality, glassed strip, key control, remote control, opening sensor, pull switch, push button, radar motion sensor, motorized drive,  RAL 7016 </t>
  </si>
  <si>
    <t xml:space="preserve">Ipari gyorskapu elhelyezése beépítéssel, tartozékokkal,  Crawford HS90020G vagy azzal egyenértékű, üvegezett sávval, kulcsos vezérlővel, távirányítással, nyitásérzékelővel, húzókapcsolóval, nyomógombal, radaros mozgásérzékelővel, motoros meghajtás,  RAL 7016 szürke  </t>
  </si>
  <si>
    <t xml:space="preserve">Installation of high speed door, with accessories,connected to RWA system Crawford HS90020G or equal quality, glassed strip, key control, remote control, opening sensor, pull switch, push button, radar motion sensor, motorized drive, with accupack RAL 7016 </t>
  </si>
  <si>
    <t xml:space="preserve">Ipari gyorskapu elhelyezése beépítéssel, tartozékokkal, RWA rendszerhez csatlakoztatvaCrawford HS90020G vagy azzal egyenértékű, üvegezett sávval, kulcsos vezérlővel, távirányítással, nyitásérzékelővel, húzókapcsolóval, nyomógombal, radaros mozgásérzékelővel, motoros meghajtás, akkupakkal ellátva RAL 7016 szürke  </t>
  </si>
  <si>
    <t xml:space="preserve">Installation of high speed door, with accessories,connected to RWA system Crawford HS90010G or equal quality, glassed strip, key control, remote control, opening sensor, pull switch, push button, radar motion sensor, motorized drive, with accupack RAL 7016 </t>
  </si>
  <si>
    <t xml:space="preserve">Ipari gyorskapu elhelyezése beépítéssel, tartozékokkal, RWA rendszerhez csatlakoztatvaCrawford HS90010G vagy azzal egyenértékű, üvegezett sávval, kulcsos vezérlővel, távirányítással, nyitásérzékelővel, húzókapcsolóval, nyomógombal, radaros mozgásérzékelővel, motoros meghajtás, akkupakkal ellátva RAL 7016 szürke  </t>
  </si>
  <si>
    <t>Loading dock equipments</t>
  </si>
  <si>
    <t>Dokkoló berendezések</t>
  </si>
  <si>
    <t>Ramp 'Product name: ASSA ABLOY DLS6010S Swingdock</t>
  </si>
  <si>
    <t>Dokkoló rámpa 'Gyártmány megnevezése:  ASSA ABLOY DL6010S</t>
  </si>
  <si>
    <t>Frame 'Product name: ASSA ABLOY DS6060S</t>
  </si>
  <si>
    <t>Dokkoló keret 'Gyártmány megnevezése:  ASSA ABLOY DS6060S</t>
  </si>
  <si>
    <t>Steel externall doors T0</t>
  </si>
  <si>
    <t>Homlokzati acél ajtók T0</t>
  </si>
  <si>
    <t xml:space="preserve">Hörmann D65-2 OD double  leaf with fanlight: door thickness ready-to-fit door set, external with Environmental Product Declaration (EPD*) acc. to ISO14025 and prEN15804 ift Rosenheim EPD-MT-0.1.1
</t>
  </si>
  <si>
    <t>Hörmann D65-2 OD vastagfalcos acélajtó felülvilágítóval
2-szárnyú, beépítésre kész ajtóelem kültéri felhasználásra.
Környezetvédelmi terméknyilatkozattal (EPD*), ISO14025 és prEN15804 szerint, *ift Rosenheim EPD-MT-0.1.1</t>
  </si>
  <si>
    <t>Dimension: 2000*3500+1500 mm</t>
  </si>
  <si>
    <t>Méret: 2000*3500+1500 mm</t>
  </si>
  <si>
    <t>External steel door, double with grille / insecct net</t>
  </si>
  <si>
    <t>Kétszárnyú acél zsalus acélajtó rovarhálóval</t>
  </si>
  <si>
    <t>Dimension:: 1800x2700 mm LK-01</t>
  </si>
  <si>
    <t>Méret: 1800x2700 mm LK-01</t>
  </si>
  <si>
    <t>Mechanical ventilation grille with insect net compressor</t>
  </si>
  <si>
    <t>Gépészeti zsalus szellőzőrács rovarhálóval kompresszorban</t>
  </si>
  <si>
    <t>Dimension:: 3000x3000 mm LK-02</t>
  </si>
  <si>
    <t>Méret: 3000x3000 mm LK-02</t>
  </si>
  <si>
    <t>Aluminium external doors</t>
  </si>
  <si>
    <t>Homlokzati alumínium ajtók</t>
  </si>
  <si>
    <t xml:space="preserve">Installation of WICSSTYL 75 evo Hinged door system  with accesories single/double
</t>
  </si>
  <si>
    <r>
      <t>WICSTYLE 75 evo Hőhidmentes alumínium ajtórendszerr beépítése elhelyezve, tartozékokkal, egyszárnyú/kétszárnyú kivitelben</t>
    </r>
    <r>
      <rPr>
        <b/>
        <sz val="8"/>
        <rFont val="Arial"/>
        <family val="2"/>
        <charset val="238"/>
      </rPr>
      <t xml:space="preserve">
</t>
    </r>
  </si>
  <si>
    <t>Dimension:875x2125 mm</t>
  </si>
  <si>
    <t>Méret: 875x2125 mm</t>
  </si>
  <si>
    <t>Dimension: 1000*2125 mm</t>
  </si>
  <si>
    <t>Méret: 1000*2125 mm</t>
  </si>
  <si>
    <t>Dimension: 875*2125+375 mm</t>
  </si>
  <si>
    <t>Méret: 875*2125+375 mm</t>
  </si>
  <si>
    <t>Dimension: 875*2125+575 mm</t>
  </si>
  <si>
    <t>Méret: 875*2125+575 mm</t>
  </si>
  <si>
    <t>Dimension: 1000*2125+ 575 mm</t>
  </si>
  <si>
    <t>Méret: 1000*2125+ 575 mm</t>
  </si>
  <si>
    <t>Dimension: 1000*2125+875 mm</t>
  </si>
  <si>
    <t>Méret: 1000*2125+875 mm</t>
  </si>
  <si>
    <t>Dimension: 1750*2125 mm</t>
  </si>
  <si>
    <t>Méret: 1750*2125 mm</t>
  </si>
  <si>
    <t>Dimension: 2400*2125+875 mm</t>
  </si>
  <si>
    <t>Méret: 2400*2125+875 mm</t>
  </si>
  <si>
    <t>Dimension: 1750*2125+875 mm</t>
  </si>
  <si>
    <t>Méret: 1750*2125+875 mm</t>
  </si>
  <si>
    <t>Dimension: 1900*2125+875 mm</t>
  </si>
  <si>
    <t>Méret: 1900*2125+875 mm</t>
  </si>
  <si>
    <t>Dimension: 2250*2125+575 mm</t>
  </si>
  <si>
    <t>Méret: 2250*2125+575 mm</t>
  </si>
  <si>
    <t>Courtain wall</t>
  </si>
  <si>
    <t>Függönyfalak</t>
  </si>
  <si>
    <t xml:space="preserve">WICTEC 50 Stick system curtain wall with duble door glased
Technical performance:
System width: 50 mm
Profile depth: 50 mm to 260 mm
Thermal insulation: Uf value up to 0.7 W/(m²K)
Infill thickness: 3 mm to 63 mm
Glass weight: up to 5.6 kN
Polygon façade: up to ±45° (per side = 90° angle)
Roof pitch: up to 10°
</t>
  </si>
  <si>
    <t xml:space="preserve">WICTEC 50 Hőhídmentes alumínium függönyfal rendszer, kétszárnyó ajtóval kompletten. Látszóborda szélessége: 50 mm
Műszaki adatok
Bordaméret: 50 mm – 260 mm
Hőátbocsátási tényező: Uf érték max. 1,2 W/(m2K)
Üvegvastagság: 3 mm – 63 mm
Üvegsúly: max. 5,6 kN
Poligonális függönyfalak: max. 45°
(oldalanként = 90°-osszög)
Tetőhajlás: max. 10°
</t>
  </si>
  <si>
    <t xml:space="preserve">WICSTYLE 75 evo Hinged door with accessoir
Technical performance:
Profile technology:
• High insulation multi-chamber system in symmetric design, quality assured thermal insulator connection
• For single and double leaf hinged doors
• For inward and outward opening
• For glass or panels with infill thickness from 6 mm to 60 mm
• Various threshold profiles with or without thermal break, also barrier free
• Fanlights, lateral glazings fixed or opening in combination with WICLINE evo window series
Thermal insulation:
• Uf values: from 1.6 to 1.8 W/(m²K),
• without foam inserts
Hardware:
• Butt hinge 3D
• Screwed hinge
• Concealed hinge
• Leaf sizes (w x h): 1400 mm x 2520 mm
• Max. leaf weight: until 200 kg, for bullet resistance with additional hinges until 400 kg
</t>
  </si>
  <si>
    <t xml:space="preserve">WICSTYLE 75 evo Hőhidmentes alumínium ajtórendszer tartozékokkal
Műszaki jellemzők:
Profiltechnika:
• Szimmetrikus kialakítású, fokozottan szigetelt többkamrás rendszer, minoségbiztosított hőszigetelő kapcsolat
• Egy- és kétszárnyú nyíló ajtókhoz
• Befelé vagy kifelé nyíló
• 6 mm és 60 mm közötti vastagságú üvegekhez vagy
• kitöltő panelekhez
• Küszöbprofilok, akadálymentes változatban 
• Felülvilágítók, oldalsó üvegzések fix vagy nyitható kivitelben, a WICLINE evo ablakokkal kombinálva
Hőátbocsátási tényező:
• Uf érték 1.6 to 1.8 W/(m²K), habanyag betétek nélkül
Vasalatok:
• Csavarozott pánt 3D
Kilincs, ajtócsukó felső sínes 
• Szárnyméretek (sz x m): 1200 mm x 2520 mm
• Max. szárnysúly: 200 kg-ig, átlövés-gátláshoz további pántokkal 400 kg-ig
</t>
  </si>
  <si>
    <t xml:space="preserve">Dimension 18000x3000 </t>
  </si>
  <si>
    <t>Méret: 1800x3000 mm</t>
  </si>
  <si>
    <t>External windows</t>
  </si>
  <si>
    <t>Külső ablakok</t>
  </si>
  <si>
    <t>WICLINE 75 evo ribbon Turn, Turn-tilt, Tilt, Tilt-first, Double casement windows with accessoir
Technical performance:
Profile technology:
• High insulation multi-chamber system in symmetric design, quality assured thermal insulator connection
• Patented corner and butt joint connection technology for high rigidity of frames and sashes
• Infill thickness up to 69 mm 
Thermal insulation:
• Uf values: until 1.2 W / (m²K)
• Uw values: until 0.87 W / (m²K) for sashes, until 0.72 W / (m²K) for fixed glazing, with triple glazing
• Certified as Minergie-P module Uw 0.8 W / (m²K) 
Sealing concept:
• Voluminous centre gasket with three installation methods:
--Circumferential centre gasket, no joints in the corner areas
--Formed corners, avoiding adhesive in the joints
--Corner vulcanised frames
Hardware:
• Heavy duty system fittings with:
--Visible hinges, powder coating or anodization in all colours
--Concealed hinges with integrated end position damping, opening angle max. 105°
• Sash weight:
--Concealed hinges: up to 160 kg
--Visible hinges: up to 200 kg
--On demand: up to 300 kg
• Sash sizes (w x h): 1700 mm x 2500 mm, fanlight 2500 mm x 1700 mm
• Optionally with opening limiter
Internal window sill: laminated
External window sill: Aluminium
RAL 7016</t>
  </si>
  <si>
    <t xml:space="preserve">WICLINE 75 evo - Hőhídmentes szalag ablakrendszer, nyíló, nyíló-bukó, bukó, középfelnyíló, fix kivitel tartozékokkal
Műszaki jellemzők:
Profiltechnika:
• Magas hőszigetelésű többkamrás, szimmetrikus rendszer, minőségbiztosított profilegyesítéssel
• Szabadalmaztatott sarok - és bordabekötési technológiával
• Befogható panel- vagy üvegvastagság max. 69mm
Hőszigetelés:
• Uf érték: akár 1.2 W / (m²K)
• Uw érték: akár 0.87 W / (m²K) szárnyprofilokkal vagy 0.72
• W / (m²K) fix kialakítással, háromrétegű üvegezéssel, az oszlopok előtt festett kivitelben
• Minősített Minergie P module Uw 0.8 W / (m²K)
Tömítési rendszer:
• Erőteljes központi tömítés három beépítési technikával:
--Körbefutó gumitömítés, megszakítás nélkül a sarkokon
--Vulkanizált sarokelemekkel
--Vulkanizált keretekkel
Vasalat:
• Nagy teherbírású vasalatok:
--Látható pántok festett vagy eloxált kivitelben
--Rejtett pántok, végállás csillapítóval, max. nyitási szög 105 fok
• Szárny súly:
--Rejtett pántok: 200 kg-ig
--Látszó pántok: 200 kg-ig
--Egyedi kialakítás: 300kg-ig
• Szárny méret (sz x m): 
• Igény szerint nyitáshatárolóval
Belső ablakkönyöklő MDF lap
Külső ablakkönyöklő: alumínium
RAL 7016
</t>
  </si>
  <si>
    <t>Dimension: 2000x1000 mm</t>
  </si>
  <si>
    <t>Méret: 2000x1000 mm</t>
  </si>
  <si>
    <t>Dimension: 3800x2000 mm</t>
  </si>
  <si>
    <t>Méret: 3800x2000 mm</t>
  </si>
  <si>
    <t>Dimension: 23000x1000 mm</t>
  </si>
  <si>
    <t>Méret: 23000x1000 mm</t>
  </si>
  <si>
    <t>Dimension: 1500x1600 mm</t>
  </si>
  <si>
    <t>Méret: 1500x1600 mm</t>
  </si>
  <si>
    <t>Dimension: 12000x1600 mm</t>
  </si>
  <si>
    <t>Méret: 12000x1600 mm</t>
  </si>
  <si>
    <t>Dimension:5000x1800 mm</t>
  </si>
  <si>
    <t>Méret: 5000x1800 mm</t>
  </si>
  <si>
    <t>Dimension: 8550x1800 mm</t>
  </si>
  <si>
    <t>Méret: 8550x1800 mm</t>
  </si>
  <si>
    <t>Dimension: 17950x1800 mm</t>
  </si>
  <si>
    <t>Méret: 17950x1800 mm</t>
  </si>
  <si>
    <t>Dimension: 3000x2500 mm</t>
  </si>
  <si>
    <t>Méret: 3000x2500 mm</t>
  </si>
  <si>
    <t>Dimension: 3300x2500 mm</t>
  </si>
  <si>
    <t>Méret: 3300x2500 mm</t>
  </si>
  <si>
    <t>Dimension: 1800x3000 mm</t>
  </si>
  <si>
    <t>Dimension: 2800x3000 mm</t>
  </si>
  <si>
    <t>Méret: 2800x3000 mm</t>
  </si>
  <si>
    <t>Dimension: 3600x3000 mm</t>
  </si>
  <si>
    <t>Méret: 3600x3000 mm</t>
  </si>
  <si>
    <t>Dimension: 4600x3000 mm</t>
  </si>
  <si>
    <t>Méret: 4600x3000 mm</t>
  </si>
  <si>
    <t>Dimension: 8000x3000 mm</t>
  </si>
  <si>
    <t>Méret: 8000x3000 mm</t>
  </si>
  <si>
    <t>Dimension: 9000x3000 mm</t>
  </si>
  <si>
    <t>Méret: 9000x3000 mm</t>
  </si>
  <si>
    <t>Glasingwindows  painted in front of the columns</t>
  </si>
  <si>
    <t>Üvegezés festett kivitelben az oszlopok előtt</t>
  </si>
  <si>
    <t>External gates doors and windows total</t>
  </si>
  <si>
    <t>Homlokzati nyílászárók total</t>
  </si>
  <si>
    <t>External constructions, other items</t>
  </si>
  <si>
    <t xml:space="preserve">Külső egyéb homlokzati szerkezetek </t>
  </si>
  <si>
    <t>Company logo/sign on the facade
unique designed sign according to company logo, with unique dimensioned galvanized steel structure
fonts are made with coated steel sheet frame and backside and plexi frontside with lighting
Size: cca 30 m2</t>
  </si>
  <si>
    <t>Épület felirat - vállalati logó a homlokzaton:
arculati terv szerinti felirat, méretezett horganyzott acél tartószerkezettel
világító plexi előlapos, bevonatolt acéllemez keret és hátszerkezetű betűk
Méret: cca 30 m2</t>
  </si>
  <si>
    <t>klts</t>
  </si>
  <si>
    <t>Interior blinds</t>
  </si>
  <si>
    <t>Belső árnyékoló</t>
  </si>
  <si>
    <t>Strip curtains only in offices</t>
  </si>
  <si>
    <t>Szalagfüggöny csak irodákban</t>
  </si>
  <si>
    <t>External constructions, other items total</t>
  </si>
  <si>
    <t>Külső egyéb homlokzati szerkezetek  összesen</t>
  </si>
  <si>
    <t>Roofs works</t>
  </si>
  <si>
    <t xml:space="preserve">Tetőszerkezet </t>
  </si>
  <si>
    <t>Roof construction</t>
  </si>
  <si>
    <t>Tetőszerkezet nettó</t>
  </si>
  <si>
    <t>Trapezoid sheet roof see cost superstructur</t>
  </si>
  <si>
    <t>Trapézlemezek lsd tartószerkezet</t>
  </si>
  <si>
    <t>Roof &amp; waterproofing</t>
  </si>
  <si>
    <t>Tető és vízszigetelés</t>
  </si>
  <si>
    <t>Soft rainwater-proofing on horizontal surface with full attic height folding, 1.8 mm thick root- and UV resistant PVC sheet, fixed mechanically</t>
  </si>
  <si>
    <t xml:space="preserve">Csapadékvíz elleni lágy  szigetelés vízszintes felületen, széleken attika teljes magasságában felhajtva, 1,8 mm vtg, gyökér- és UV álló  PVC lemezzel, (gyártó útmutatása szerint) mechanikai rögzítéssel, </t>
  </si>
  <si>
    <t xml:space="preserve">Place 2x12,5 mm thick cement-bonded chipboard for canopies roof fixed on structural steel framework </t>
  </si>
  <si>
    <t xml:space="preserve">Előtetőkhöz  2x12,5 mm cementkötésű vízálló építőlemez elhelyezése, tartószerkezeti tervek szerinti acél szerkezetre </t>
  </si>
  <si>
    <t xml:space="preserve">Lay 1 layer of vapour-proofing foil on horizontal surface with continuity  </t>
  </si>
  <si>
    <t xml:space="preserve">1 rtg. párazáró fólia fektetése felületfolytonosan vízszintes felületen </t>
  </si>
  <si>
    <t>Place heat insulation  20 cm thickness with  on horizontal surface step proof
Rockwool (10 cm Monrock Max E + 10 cm Roofrock 40)</t>
  </si>
  <si>
    <t>Hőszigetelés elhelyezése 20 cm vtg-ban,  vízszintes felületen lépésálló
Rockwool (10 cm Monrock Max E + 10 cm Roofrock 40)</t>
  </si>
  <si>
    <t>Place heat insulation  24 cm thickness with  on horizontal surface step proof Rockwool  (10 cm Monrock Max E + 14 cm Roofrock 40)</t>
  </si>
  <si>
    <t>Hőszigetelés elhelyezése 24 cm vtg-ban,  vízszintes felületen lépésálló
Rockwool (10 cm Monrock Max E + 14 cm Roofrock 40)</t>
  </si>
  <si>
    <t xml:space="preserve">Place heat insulation in sloping in 0-30 cm thickness with rockwool panels on horizontal surface </t>
  </si>
  <si>
    <t xml:space="preserve">Hőszigetelés elhelyezése lejtésben, 0-30 cm vtg-ban, kőzetgyapot lapokkal, vízszintes felületen </t>
  </si>
  <si>
    <t xml:space="preserve">Insulate attic and parapet wall on vertical surface by placing 1 layer of 1,8 mm thick root resistant PVC sheet fixed mechanically </t>
  </si>
  <si>
    <t>Mellvédfal és attika szigetelése függőleges felületen, 1 rtg. lágy 1,8 mm vtg. gyökérálló PVC lemezzel, mechanikai rögzítéssel (gyártó útmutatása szerint)</t>
  </si>
  <si>
    <t>Insulate feets of steel superstructures on roof by using PVC sheet folded up carefully and joints filled with water repellant silicone (envisaged)</t>
  </si>
  <si>
    <t>Tetőn lévő acélszerk felépítmények lábai szigetelése PVC lemezzel, felhajtással, gondosan, rések víztaszító szilikon kitöltéssel (előirányzat)</t>
  </si>
  <si>
    <t xml:space="preserve">Spread 1 separating layer of 140 g/m2  plastic veil for roof insulation on horizontal surface, using material of min. 140 g/m2, </t>
  </si>
  <si>
    <t xml:space="preserve">Tetőszigetelésnél 1 rtg, 140 g/m2 műanyagfátyol elválasztó réteg terítése vízszintes felületen, 140 g/m2 min anyaggal, </t>
  </si>
  <si>
    <t>Roof drain installation for PVC insulated roofs with ACO cast iron insulated plates with vertical chanelling and required auxiliary profiles, T shaped PVC pipe, gutter guard system. According to DN 150 detail drawing - at canopies</t>
  </si>
  <si>
    <t>Tetőösszefolyó szerelése lágyfedésű PVC szigetelésű tetőre, ACO öntöttvas, szigetelő galérral, függőleges levezetéssel, szükséges kiegészítő idomokkal, tisztítóidommal, lombfogó kosárral, DN 150, részletrajz szerint - előtetőkön</t>
  </si>
  <si>
    <t>Installation of painted cast iron duct connection, with plastic dirt screen and trap, ACO 5222.00.00 or equal quality - canopies</t>
  </si>
  <si>
    <t>Csatorna bekötő idom elhelyezése, öntöttvasból, festékbevonattal, műanyag szennyfogó szitával, bűzzárral, ACO 5222.00.00 vagy ezzel egyenértékű - előtetők</t>
  </si>
  <si>
    <t xml:space="preserve">Placing c walkway with gaps on flat roofs 
Sikaplan Walkway 40 </t>
  </si>
  <si>
    <t xml:space="preserve">Járósávok készítése lapostetőkön, 
Sikaplan Walkway 40 </t>
  </si>
  <si>
    <t>Placement of gravel paving on a flat roof according to the function of a fire dam, 1 X-ray. PVC insulation board with washer, 10 cm thickness, 70 cm wide</t>
  </si>
  <si>
    <t xml:space="preserve">Kavicsterítés tűzgát funkció szerinti elhelyezése lapostetőkön, 1 rtg. PVC szigetelő lemez alátéttel, 10 cm vastag 70  cm szélességben </t>
  </si>
  <si>
    <t>Placement of gravel paving on a flat roof according to the function of a fire dam, 1 X-ray. PVC insulation board with washer,</t>
  </si>
  <si>
    <t xml:space="preserve">Kavicsterítés tűzgát funkció szerinti elhelyezése lapostetőkön, 1 rtg. PVC szigetelő lemez alátéttel, </t>
  </si>
  <si>
    <t>Roof openings</t>
  </si>
  <si>
    <t>Tetőnyílások</t>
  </si>
  <si>
    <t>Sky- and smokedomes</t>
  </si>
  <si>
    <t>Bevilágító és hő és füstelvezető kupolák</t>
  </si>
  <si>
    <t>COLT FirelightDuo ( or equal quality) heat- and smoke exhauster dome skylight, connected to RWA system, integeted in the barell vault rooflight installation</t>
  </si>
  <si>
    <t xml:space="preserve">COLT FirelightDuo (vagy ezzel egyenértékű) hő- és füstelvezető tetőkupola, RWA rendszerbe kötve, a felülvilágító sávba integrálva, kompletten
</t>
  </si>
  <si>
    <t xml:space="preserve">Size: 200x200 cm, </t>
  </si>
  <si>
    <t>Méret: 200x200 cm</t>
  </si>
  <si>
    <t xml:space="preserve">Size: 200x250 cm, </t>
  </si>
  <si>
    <t>Méret: 200x250 cm</t>
  </si>
  <si>
    <t xml:space="preserve">Size: 200x300 cm, </t>
  </si>
  <si>
    <t>Méret: 200x300 cm</t>
  </si>
  <si>
    <t>COLT FirelightDuo ( or equal quality) heat- and smoke exhauster dome skylight, connected to RWA system, single, complete with a fall arrest grille</t>
  </si>
  <si>
    <t>COLT FirelightDuo (vagy ezzel egyenértékű) hő- és füstelvezető tetőkupola, RWA rendszerbe kötve, leesést gátló ráccsal kompletten</t>
  </si>
  <si>
    <t xml:space="preserve">Size: 150x150 cm, </t>
  </si>
  <si>
    <t>Méret: 150x150 cm</t>
  </si>
  <si>
    <t xml:space="preserve">Size: 180x180 cm, </t>
  </si>
  <si>
    <t>COLT FirelightDuo ( or equal quality) heat- and smoke exhauster dome skylight and roof access hatch, connected to RWA system, single, complete</t>
  </si>
  <si>
    <t xml:space="preserve">COLT FirelightDuo (vagy ezzel egyenértékű) hő- és füstelvezető tetőkupola és tetőkibúvó, RWA rendszerbe kötve, single  kompletten
</t>
  </si>
  <si>
    <t xml:space="preserve">Size: 240x120 cm, </t>
  </si>
  <si>
    <t>Méret: 240x120 cm</t>
  </si>
  <si>
    <t>COSMOTRON Skydom system asbarell vault rooflight</t>
  </si>
  <si>
    <t>COSMOTRON felülvilágító sáv</t>
  </si>
  <si>
    <t>Securant</t>
  </si>
  <si>
    <t xml:space="preserve">Protection from falling on flat roof, canopy inner side fixed to supporting structure, Securing railings along the attic, Roof safe rail system,  
Secupoint, 
</t>
  </si>
  <si>
    <t>Leesés elleni védelemhez rögzítési pont lapostetőn, előtetőn tartószerkezethez rögzítve, Rozsdamentes acél kötélpálya, kocsis beakasztható rögzítéssel,
Secupoint</t>
  </si>
  <si>
    <t>Roof openings összesen</t>
  </si>
  <si>
    <t>Tetőnyílások összesen</t>
  </si>
  <si>
    <t>Roofs other items</t>
  </si>
  <si>
    <t>Tető egyéb</t>
  </si>
  <si>
    <t>Shop drawings, shop details</t>
  </si>
  <si>
    <t>Műhelyrajzok, részletek készítése</t>
  </si>
  <si>
    <t>unit price</t>
  </si>
  <si>
    <t>Site measurement plans</t>
  </si>
  <si>
    <t>Felmérési tervek készítése</t>
  </si>
  <si>
    <t xml:space="preserve">As built documentation </t>
  </si>
  <si>
    <t>Megvalósulási dokumentáció elkészítése</t>
  </si>
  <si>
    <t>Lean construction management participation</t>
  </si>
  <si>
    <t>Lean management részvétel kivitelezés alatt</t>
  </si>
  <si>
    <t>Roofs other items total</t>
  </si>
  <si>
    <t>Tető egyéb összesen</t>
  </si>
  <si>
    <t>340
350</t>
  </si>
  <si>
    <t>Interior works</t>
  </si>
  <si>
    <t>Belső kiépítés</t>
  </si>
  <si>
    <t>Not loadbearing internal walls</t>
  </si>
  <si>
    <t>Belső nem teherhordó falazatok</t>
  </si>
  <si>
    <t>Mansory works</t>
  </si>
  <si>
    <t>Falazási munkák</t>
  </si>
  <si>
    <t>25 cm internal masonry wall (Porotherm 25NF), with internal r.c. posts and beams reinforcement and lintels</t>
  </si>
  <si>
    <t xml:space="preserve">25 cm belső- falazott fal Porotherm 25NF, 25x25 cm-es vb. merevítő koszorúkkal-, oszlopokkal és  nyíláskiváltókkal </t>
  </si>
  <si>
    <t>Dry partition walls</t>
  </si>
  <si>
    <t>Gipszkarton falazatok</t>
  </si>
  <si>
    <t>Apply the following materials and their technological instructions by the 30-06.1 section of architect technical specification.
Corrosion protection with painting acc. to MSZ EN ISO 12944:2018 standards. Corrision category: C3 (middle), durability: M (middle), climate: "warm, dry". Suggested coating EP+PU, suggested thickness 160µm. Finish color acc. to architectural design. The exact coating system and the coating technologie has to defined by Contractor/Manufacturer in detailed Technological Order and it has to aprroved by Client and Desiner befor manufacturing.
Corrosion protection with hot-dip galvanising acc. to MSZ EN ISO 1461:2009 standard. Corrision category: C3 (middle), durability: M (middle), climate: "warm, dry". Suggested coating EP+PU, suggested thickness 85µm. The exact technologie has to defined by Contractor/Manufacturer in detailed Technological Order and it has to aprroved by Client and Desiner befor manufacturing.</t>
  </si>
  <si>
    <t>Az alább megadott anyagok és azok technológiai utasításai az Építész műszaki leírás 30-06.1 anyagspecifikációja szerint alkalmazandók.
Korrózióvédelem: festés MSZ EN ISO 12944:2018 szabványsorozat szerint. Korrozivitási kategória: C3 (közepes), tartóssági igény: M (közepes), éghajlattípus: „meleg, száraz”. Javasolt bevonatrendszer EP+PU, javasolt minimális rétegvastagság 160µm. Fedőszín építészet szerint. Pontos bevonati rendszer és az ahhoz tartozó gyártási technológia meghatározása a Kivitelező/Gyártó feladata, a Technológiai Utasítást a gyártás megkezdése előtt a Beruházóval és a Tervezővel jóvá kell hagyatni.
Korrózióvédelem: tüzihorganyzás MSZ EN ISO 1461:2009 szabvány szerint. Korrozivitási kategória C3 (közepes), tartóssági igény M (közepes), éghajlattípus: „meleg, száraz”. Javasolt minimális rétegvastagság 85µm. Pontos bevonati és gyártási technológia meghatározása a Kivitelező/Gyártó feladata, a Technológiai Utasítást a gyártás megkezdése előtt a Beruházóval és a Tervezővel jóvá kell hagyatni.</t>
  </si>
  <si>
    <t>Mounted partitioning wall, 125 mm nominal thickness, between 75 cm steel ribs, 7.5 cm sound absorbing mineral wool insulation, 2x2 layers of normal plasterboard covering, treated with filler and glass-cloth in quality Q2
CW75/125 2x2 RB 12,5</t>
  </si>
  <si>
    <t>Szerelt válaszfal 125 mm névleges vtg-ban, 75 mm-es profilváz között 7,5 cm hangelnyelő ásványgyapot szigeteléssel, 2x2 rtg normál gipszkarton borítással, üvegszövettel glettelve Q2 minőségben
CW75/125 2x2 RB 12,5</t>
  </si>
  <si>
    <t>Same as prev. item, but with sliding connection  to trapezoidal plate at an altitude of more than 4 meters</t>
  </si>
  <si>
    <t>U.a. mint előző tétel, de csúszó kapcsolattal trapézlemez födémhez 4 méter feletti magasságban</t>
  </si>
  <si>
    <t>Sliding connection  to trapezoidal plate at an altitude of more than 4 meters with Glasrock plasterboard to the prev . Item</t>
  </si>
  <si>
    <t>Csúszó kapcsolat trapézlemez födémhez 4 méter feletti magasságban előző tételhez</t>
  </si>
  <si>
    <t>Mounted partitioning wall, 125 mm nominal thickness, between 75 cm steel ribs, 7.5 cm sound absorbing mineral wool insulation, 2x2 layers of impregnated plasterboard covering,prepared for cladding
CW75/125 2x2 RBI12,5</t>
  </si>
  <si>
    <t>Szerelt válaszfal 125 mm névleges vtg-ban, 75 mm-es profilváz között 7,5 cm hangelnyelő ásványgyapot szigeteléssel, 2x2 rtg impregnált gipszkarton borítással előkészítve burkoláshoz
CW75/125 2x2 RBI 12,5</t>
  </si>
  <si>
    <t>Mounted partitioning wall, 125 mm impregnated thickness, between 75 cm steel ribs, 7.5 cm sound absorbing mineral wool insulation, 2 layers of normal and 2 layers impregnated plasterboard covering, treated with filler and glass-cloth in quality Q2
CW75/125 2x( RB 12,5+RBI12,5)</t>
  </si>
  <si>
    <t>Szerelt válaszfal 125 mm névleges vtg-ban, 75 mm-es profilváz között 7,5 cm hangelnyelő ásványgyapot szigeteléssel, 2 rtg impregnált és 2 rtg normál gipszkarton borítással, üvegszövettel glettelve Q2 minőségben
CW75/125 2x( RB 12,5+RBI 12,5)</t>
  </si>
  <si>
    <t>Mounted partitioning wall, 150 mm impregnated thickness, with sliding connection between 10 cm steel ribs, 7.5 cm sound absorbing mineral wool insulation, 2x 2 layers of fire protection plasterboard covering, treated with filler and glass-cloth in quality Q2
CW100/150 2x2 RB12,5</t>
  </si>
  <si>
    <t>Szerelt válaszfal 150 mm névleges vtg-ban, csúszó kapcsolattal 10 cm-es profilváz között 7,5 cm hangelnyelő ásványgyapot szigeteléssel, 2x2 rtg tűzgátlól gipszkarton borítással, üvegszövettel glettelve Q2 minőségben
CW100/150 2xRB12,5</t>
  </si>
  <si>
    <t>Mounted partitioning wall, 150 mm impregnated thickness, between 100 cm steel ribs, 7.5 cm sound absorbing mineral wool insulation, 2x 2 layers of fire protection plasterboard covering, treated with filler and glass-cloth in quality Q2
CW75/150 2x2 RF12,5</t>
  </si>
  <si>
    <t>Szerelt válaszfal 150 mm névleges vtg-ban, 100 mm-es profilváz között 7,5 cm hangelnyelő ásványgyapot szigeteléssel, 2x2 rtg tűzgátlól gipszkarton borítással, üvegszövettel glettelve Q2 minőségben
CW75/150 2xRF12,5</t>
  </si>
  <si>
    <t>Fire protection delimitation both sides for trapezoidal slabs and wall connections at the fire section boundary</t>
  </si>
  <si>
    <t>Kétoldali tűzgátló lehatárolás trapézlemez födémek és fal csatlakozásnál tűzszakasz határon</t>
  </si>
  <si>
    <t>Mounted partitioning installation wall, 255 mm nominal thickness, between 250 mm doubled steel ribs (2x75 mm), 7,5 cm sound absorbing mineral wool insulation, one side 2x2 layers impregnated plasterboard covering, prepared for cladding
CW75+75/205 2x2 RBI12,5</t>
  </si>
  <si>
    <t>Szerelt installációs válaszfal 255 cm névleges vtg-ban, 250 mm-es kettőzőtt profilváz (2x75 mm) között 7,5 cm hangelnyelő ásványgyapot szigeteléssel, mindkét oldalon 2 rtg impregnált gipszkarton borítással, burkoláshoz előkészítve
CW75+75/205 2x2 RBI 12,5</t>
  </si>
  <si>
    <t>Mounting of front wall 80 mm between 7.5 cm steel ribs 7.5 cm with sound absorbing mineral wool insulation, 2 layers normal plasterboard sheet, treated with filler and glass-cloth, Lm19</t>
  </si>
  <si>
    <t>Előtétfal szerelése 80 mm 75 mm acélbordák között 7,5 cm hangelnyelő ásványgyapot szigeteléssel, 2 rtg normál gk lemezzel, üvegszövettel glettelve</t>
  </si>
  <si>
    <t>Mounting stiffening steel structure for openings in plasterboard wall made of UA profile, vertical and horizontal stiffening, dimensions depending on the wall thickness and load bearing capacity.</t>
  </si>
  <si>
    <t>Gipszkarton falban beépítendő nyílások szerelése merevítő acélszerkezete UA profilból, függőleges és vízszintes merevítés, mérete falvastagság ill. therbírás függvényében</t>
  </si>
  <si>
    <t>Plasterboard dry rendering for pillar surfaces, glued, with 15 mm thick, normal 1 layer plasterboard covering</t>
  </si>
  <si>
    <t>Gipszkarton szárazvakolat vb szerkezetek felületére, ragasztva, 12,5 mm vtg, normál 1 rtg gipszkarton borítással</t>
  </si>
  <si>
    <t>Facade connection at facade fenestration and plasterboard /concrete  wall joints with 200-300 mm wide</t>
  </si>
  <si>
    <t>Homlokzati csatakozás készítése, 200-300 mm szélességben homlokzati nyílászárók tokszerkezet-gk válaszfal /vasbeton oszlop csatlakozásnál</t>
  </si>
  <si>
    <t>Mounted smoke wall, 125 mm impregnated thickness, between 75 cm steel ribs, 7.5 cm sound absorbing mineral wool insulation, 2 layers of fireprotection  and 2 layers of Blue Acoustic fire protection plasterboard covering, treated with filler and glass-cloth in quality Q2
CW75/125 2x( RF 12,5+RFBlue Acoustic12,5)</t>
  </si>
  <si>
    <t>Szerelt füstkötény fal125 mm névleges vtg-ban, 75 mm-es profilváz között 7,5 cm hangelnyelő ásványgyapot szigeteléssel, 2rtg tűzgátló és 2 rtg tűzgátló Blue Acoustic gipszkarton borítással, üvegszövettel glettelve Q2 minőségben
CW75/125 2x( RF 12,5+RFBlue Acoustic12,5)</t>
  </si>
  <si>
    <t>System partition walls</t>
  </si>
  <si>
    <t>Válaszfal rendszerek</t>
  </si>
  <si>
    <t>Interior glased walls</t>
  </si>
  <si>
    <t>Belső üvegfalak</t>
  </si>
  <si>
    <t>Liko-s Omega 100 glasswall system, ESG glas, installed, with basic outfit, with blinds, 
Typ MODUL A
Nm: 900+900x2200mm</t>
  </si>
  <si>
    <t xml:space="preserve">Liko-s Omega 100 üvegfal rendszer, kétrétegű ESG üvegezéssel  beépítve, elhelyezve, alapfelszereléssel, zsaluziával
Typ MODUL A
Nm: 900+900/2200mm
</t>
  </si>
  <si>
    <t>Liko-s Omega 100 glasswall system, ESG glas, installed, with basic outfit, with blinds, 
Typ MODUL A
Nm: 900+900x2850 mm</t>
  </si>
  <si>
    <t xml:space="preserve">Liko-s Omega 100 üvegfal rendszer, kétrétegű ESG üvegezéssel  beépítve, elhelyezve, alapfelszereléssel, zsaluziával
Typ MODUL A
Nm: 900+900x2850 mm
</t>
  </si>
  <si>
    <t>Liko-s Omega 100 glasswall system, ESG glas installed, with basic outfit, with blinds, 
Typ MODUL A
Nm1200x2200 mm</t>
  </si>
  <si>
    <t xml:space="preserve">Liko-s Omega 100 üvegfal rendszer, kétrétegű ESG üvegezéssel  beépítve, elhelyezve, alapfelszereléssel, zsaluziával
Typ MODUL A
Nm 1200x2200
</t>
  </si>
  <si>
    <t>Liko-s Omega 100 glasswall system, ESG glas installed, with basic outfit, with blinds, 
Typ MODUL A
Nm1200x3300 mm</t>
  </si>
  <si>
    <t xml:space="preserve">Liko-s Omega 100 üvegfal rendszer, kétrétegű ESG üvegezéssel  beépítve, elhelyezve, alapfelszereléssel, zsaluziával
Typ MODUL A
Nm 1200x3300
</t>
  </si>
  <si>
    <t>LIKOform aluminium door glased  ESG glas with fanlight glased integreted in 100 glasswall system,  installed, with basic outfit
'Typ: MODUL213
Nm 940x2115+700 mm</t>
  </si>
  <si>
    <t xml:space="preserve">LIKOform 1mélyen üvegezett alumínium ajtó (ESG) az üvegfal rendszerbe integrálva, beépítve, elhelyezve, alapfelszereléssel
'Typ: MODUL213
Nm 940x2115+700 mm
</t>
  </si>
  <si>
    <t>LIKOform aluminium door glased  ESG glas with fanlight glased integreted in 100 glasswall system,  installed, with basic outfit
'Typ: MODUL213
Nm 940x2115+885 mm</t>
  </si>
  <si>
    <t xml:space="preserve">LIKOform 1mélyen üvegezett alumínium ajtó (ESG) az üvegfal rendszerbe integrálva, beépítve, elhelyezve, alapfelszereléssel
'Typ: MODUL213
Nm 940x2115+885 mm
</t>
  </si>
  <si>
    <t xml:space="preserve">Visibility film up to 1,5 m height because of barrier-free </t>
  </si>
  <si>
    <t xml:space="preserve"> 1,5 m magasságban láthatósági matricával ellátva, akadálymentesítés céljából</t>
  </si>
  <si>
    <t>Liko-s Omega 100 windows glasswall system, ESG glas installed, with basic outfit, with blinds, 
Typ MODUL A
Nm1200x1200 mm</t>
  </si>
  <si>
    <t xml:space="preserve">Liko-s Omega 100 üvegfal rendszerű ablak, kétrétegű ESG üvegezéssel  beépítve, elhelyezve, alapfelszereléssel, zsaluziával
Typ MODUL A
Nm 1200x1200
</t>
  </si>
  <si>
    <t>Dimension: 1200x1200 mm</t>
  </si>
  <si>
    <t>Méret: 1200x1200 mm</t>
  </si>
  <si>
    <t>Dimension: 1200x1800 mm</t>
  </si>
  <si>
    <t>Méret: 1200x1800 mm</t>
  </si>
  <si>
    <t>Dimension: 1500x1000 mm</t>
  </si>
  <si>
    <t>Méret: 1500x1000 mm</t>
  </si>
  <si>
    <t>Movable walls</t>
  </si>
  <si>
    <t>Mobil falak</t>
  </si>
  <si>
    <t xml:space="preserve">Variflex 100 K/U-HA – Semi-Automatic
Movable partition wall of individually manually operable elements, in which the sealing strips and the telescoping element sequentially extend and retract automatically (electrically powered), with a frame construction of torsionally stiff aluminium and steel tubular sections (“profiles”). Clad on both faces with 16 mm thick triple-ply quality particle board panels (E1) to DIN, . Rw46 dB
 Element thickness 100 mm. </t>
  </si>
  <si>
    <t>Variflex 100 K/U-HA – Semi-Automatic
Mozgatható válaszfal függetlenül mozgatható elemekből,  alumínium és  acélprofilokból álló vázszerkezettel. Mindkét oldalán 16 mm vastag háromrétegű forgácslemez borítással választható HPL burkolattal (E 1) a DIN szerint Rw 46 dB
 Az elem vastagsága 100 mm. Csukva nincs csava</t>
  </si>
  <si>
    <t>Dimension: 5600x3500 mm</t>
  </si>
  <si>
    <t>Méret: 5600x3500 mm</t>
  </si>
  <si>
    <t>Secondary steel structure for mobil and  particpions glased walls
Sections: IPE, RHS and SHS hollow cores with factory welded and on-site screwed joints.
Quality: S235JRG2
Fixing: to RC/PC ctructure with chemical anchors (pl. HILTI HIT-HY 200-A mortar, HIT-V M12-M16 rod).
Corrosion protection of steel structures 2 layers of prime and one layer of RAL7016
Fire protection: none
Plan: -</t>
  </si>
  <si>
    <t>Acél segédszerkezet mobil  és szerelt üvegfal  rögzítéséhez 
Szelvények: IPE, RHS/SHS zártszelvények üzemi hegesztett és helyszíni csavarozott csomópontokkal.
Acélminőség: S235JRG2.
Rögzítés: vasbeton szerkezethez ragasztott dűbelezéssel (pl. HILTI HIT-HY 200-A ragasztó, HIT-V M12-M16 menetes szár) 
Acél szerkezetek felületvédelme 2 rtg alap és 1 rtg fedőmázolás RAL 7016
Tűzvédelem: nincs
Tervlap: -</t>
  </si>
  <si>
    <t>kg</t>
  </si>
  <si>
    <t>Internal wc and shower walls</t>
  </si>
  <si>
    <t>Wc és zuhanyfalak</t>
  </si>
  <si>
    <t>Toilet block with one cabins, HPL laminated furniture board, white,one cabins, one toilets, recommended product: Kemmlit Basic Type E white</t>
  </si>
  <si>
    <t>Egyfülkés wc-blokk, HPL laminált bútorlap, fehér, egy fülke,egy wc, javasolt gyártmány: Kemmlit Basic Type E fehér</t>
  </si>
  <si>
    <t>Toilet block with two cabins, HPL laminated furniture board, white, two cabins, two toilets, recommended product: Kemmlit Basic Type E white</t>
  </si>
  <si>
    <t>Kétfülkés wc-blokk, HPL laminált bútorlap, fehér, két fülke, két wc, javasolt gyártmány: Kemmlit Basic Type E fehér</t>
  </si>
  <si>
    <t>Toilet block with four cabins, HPL laminated furniture board, white, four cabins, four toilets, recommended product: Kemmlit Basic Type E white</t>
  </si>
  <si>
    <t>Négyfülkés wc-blokk, HPL laminált bútorlap, fehér, négy fülke,négy wc, javasolt gyártmány: Kemmlit Basic Type E fehér</t>
  </si>
  <si>
    <t>Shower wall, HPL laminated furniture board, white, four cabins, four toilets, recommended product: Kemmlit Basic Type E white</t>
  </si>
  <si>
    <t>Zuhanyfal, HPL laminált bútorlap, fehér, négy fülke,négy wc, javasolt gyártmány: Kemmlit Basic Type E fehér</t>
  </si>
  <si>
    <t>Not loadbearing internal walls total</t>
  </si>
  <si>
    <t>Nem teherviselő belső falak összesen</t>
  </si>
  <si>
    <t>Internal  windows and doors</t>
  </si>
  <si>
    <t>Belső nyílászárók</t>
  </si>
  <si>
    <t>Függönyfal</t>
  </si>
  <si>
    <t xml:space="preserve">WICTEC 50 Stick system curtain for  internal area wall with single leaf door glased
Attached to ground floor base plate and trapezoidal plate slab, two levels high
Technical performance:
System width: 50 mm
Profile depth: 50 mm to 260 mm
Thermal insulation: Uf value up to 0.7 W/(m²K)
Infill thickness: 3 mm to 63 mm
Glass weight: up to 5.6 kN
Polygon façade: up to ±45° (per side = 90° angle)
Roof pitch: up to 10°
</t>
  </si>
  <si>
    <t>WICTEC 50 hőhídas alumínium függönyfal rendszer belső térben, egyszárnyú ''WICSTYLE 75 evo ajtóval kompletten. Látszóborda szélessége: 50 mm
Földszinti alaplemezhez és trapézlemez födémhez rögzítve, két szint magas
Műszaki adatok
Bordaméret: 50 mm – 260 mm
Hőátbocsátási tényező: Uf érték max. 1,2 W/(m2K)
Üvegvastagság: 3 mm – 63 mm
Üvegsúly: max. 5,6 kN
Poligonális függönyfalak: max. 45°
(oldalanként = 90°-osszög)
Tetőhajlás: max. 10°
Csatlakozás</t>
  </si>
  <si>
    <t>As previous item, but without door attached to the ground floor base plate and reinforced concrete slab above the ground level</t>
  </si>
  <si>
    <t>Mint előző tétel, de ajtó nélkül a földszinti alaplemezhez és a földzint feletti vasbeton födémhez rögzítve</t>
  </si>
  <si>
    <t>As previous item, but without door attached to the floor reinforced concrete slab and trapezoidal slab roof slab</t>
  </si>
  <si>
    <t>Mint előző tétel, de ajtó nélkül az emeleti vasbeton lemezhez és a trapézlemez tetőfödémhez födémhez rögzítve</t>
  </si>
  <si>
    <t>Windbreaker 'made of WICTEC 50 thermal bridge aluminum curtain wall system indoors, connected to the façade curtain wall with a glass roof complete with' 'WICSTYLE 75 evo door'. Visible rib width: 50 mm
Fixed to the ground floor base plate and the facade curtain wall,
Rib size: 50 mm to 260 mm
Glass thickness: 3 mm - 63 mm
Glass weight: max. 5.6 kN
Roof pitch: max. 10 °
Enclosure size (wxlxh): approx. 1900x1400x3000 mm
Door size: 1800x2300 mm</t>
  </si>
  <si>
    <t>Szélfogó 'WICTEC 50 hőhídas alumínium függönyfal rendszerből belső térben, a homlokzati függönyfalhoz csatlakoztatva  üvegtetővel kétszárnyú ''WICSTYLE 75 evo ajtóval kompletten. Látszóborda szélessége: 50 mm
Földszinti alaplemezhez és a homlokzati függönyfalhoz rögzítve, 
Bordaméret: 50 mm – 260 mm
Üvegvastagság: 3 mm – 63 mm
Üvegsúly: max. 5,6 kN
Tetőhajlás: max. 10°
Befoglaló méret (szxhxm): cca 1900x1400x3000 mm
Ajtó méret: 1800x2300 mm</t>
  </si>
  <si>
    <t>Internal windows</t>
  </si>
  <si>
    <t>Beltéri ablakok</t>
  </si>
  <si>
    <t>Fixed windows
'Internal windows aluminium, fixed glazing  with  laminated MDF sill on both sides
RAL7016</t>
  </si>
  <si>
    <t xml:space="preserve">Fix üvegablak
Beltéri, alumínium  ablak MDF lapból készült  könyöklővel kétoldalt
RAL7016
</t>
  </si>
  <si>
    <t>Méret: 1500x1000  mm</t>
  </si>
  <si>
    <t>Dimension: 1500x1200 mm</t>
  </si>
  <si>
    <t>Méret: 1500x1200  mm</t>
  </si>
  <si>
    <t xml:space="preserve">Verticaly sliding windows
'Internal windows aluminium,  with  with  laminated MDF sill on both sides
</t>
  </si>
  <si>
    <t xml:space="preserve">Függőleges irányú tolóablak
Beltéri, alumínium MDF lapból készült könyöklővel kétoldalt
</t>
  </si>
  <si>
    <t>Méret: 1200x1800  mm</t>
  </si>
  <si>
    <r>
      <rPr>
        <b/>
        <sz val="10"/>
        <rFont val="Arial"/>
        <family val="2"/>
        <charset val="238"/>
      </rPr>
      <t>Fixed windows fire resistant</t>
    </r>
    <r>
      <rPr>
        <sz val="8"/>
        <rFont val="Arial"/>
        <family val="2"/>
        <charset val="238"/>
      </rPr>
      <t xml:space="preserve">
'Internal windows aluminium, fixed glazing  fire-resistant with sill aluminium on both sides
Fire resistance limit: EI90-C5
COOLFIRE Sapa 74
RAL7016</t>
    </r>
  </si>
  <si>
    <r>
      <rPr>
        <b/>
        <sz val="10"/>
        <rFont val="Arial"/>
        <family val="2"/>
        <charset val="238"/>
      </rPr>
      <t>Fix üvegablak tűzgátló</t>
    </r>
    <r>
      <rPr>
        <sz val="8"/>
        <rFont val="Arial"/>
        <family val="2"/>
        <charset val="238"/>
      </rPr>
      <t xml:space="preserve">
Beltéri, alumínium tűzgátló fix ablak alumínium  könyöklővel kétoldalt
Tűzállósági határérték: EI90-C5 
COOLFIRE Sapa 74
RAL7016
</t>
    </r>
  </si>
  <si>
    <t>Dimension: 1800x1200 mm</t>
  </si>
  <si>
    <t>Méret: 1800x1200  mm</t>
  </si>
  <si>
    <t>Dimension: 1800x1500 mm</t>
  </si>
  <si>
    <t>Méret: 1800x1500  mm</t>
  </si>
  <si>
    <t>Dimension: 3000x1500 mm</t>
  </si>
  <si>
    <t>Méret: 3000x1500  mm</t>
  </si>
  <si>
    <t>Internall wooden doors</t>
  </si>
  <si>
    <t xml:space="preserve">Beltéri fa  ajtók </t>
  </si>
  <si>
    <t>'Door single/doubl leaf</t>
  </si>
  <si>
    <t>Ajtó egy-, /kétszárnyú</t>
  </si>
  <si>
    <t xml:space="preserve">Doorsingle leaf: door thickness 40 mm
'"Insert: full span
'Climate class I, II
'Fold: rebated, standard fold 13x25.5
Hinge systeme: VX object
Edge formation: wooden edge band with edge coating 
Surface: HPL Getalit 1,2 mm
</t>
  </si>
  <si>
    <t>Ajtólap egyszárnyú kivitelben, vastagság: 40 mm
Betét: teli, faforgácslap
Klímaosztály: I, II
Falc: falcolt 13x25,5
Pánt: VX objekt
Élképzés: Keményfa betét bevonattal
Felület: HPL Getalit 1,2 mm</t>
  </si>
  <si>
    <t>Frame RAL7016</t>
  </si>
  <si>
    <t>Tok RAL7016</t>
  </si>
  <si>
    <t xml:space="preserve">Frame: steel frame, can be retrofitted 
Receiver: VX
</t>
  </si>
  <si>
    <t xml:space="preserve">Tok: utólag beépíthető, acél átfogó tok, előkészítve 
Pánttáska: VX pánt fogadására, 
</t>
  </si>
  <si>
    <t>Surface: basic coating "</t>
  </si>
  <si>
    <t>Felület: alapmázolva</t>
  </si>
  <si>
    <t>Closer system: overhead DORMA TS 93</t>
  </si>
  <si>
    <t>Felső ajtócsukó: Dorma  TS 93</t>
  </si>
  <si>
    <t>Lock: PZ</t>
  </si>
  <si>
    <t>Zár: cilinder</t>
  </si>
  <si>
    <t>Handle:stainless, U shaped with rosette
FSB Modell 1146  
7246 13; 7646 13;</t>
  </si>
  <si>
    <t>Kilincs:  rozsdamentes acél U formájú rozettával
FSB Modell 1146  
7246 13; 7646 13;</t>
  </si>
  <si>
    <t>Door stop</t>
  </si>
  <si>
    <t>Ajtótámasz</t>
  </si>
  <si>
    <t>Host structure: 125 mm  gipsum wall;  200250 mm mansory /concrete wall</t>
  </si>
  <si>
    <t>Fogadó szerkezet:125 mm GK fal, 200-250 mm vasbeton/tégla fal</t>
  </si>
  <si>
    <t>Dimension:750x2125 mm</t>
  </si>
  <si>
    <t>Méret: 750x2125 mm</t>
  </si>
  <si>
    <t>Dimension: 875x2125 mm</t>
  </si>
  <si>
    <t>Dimension 1000x2125 mm</t>
  </si>
  <si>
    <t>Méret::1000x2125 mm</t>
  </si>
  <si>
    <t>Dimension 1200x2125 mm double leaf</t>
  </si>
  <si>
    <t>Méret::1200x2125 mm kétszárnyú</t>
  </si>
  <si>
    <t>Steel internall doors T0</t>
  </si>
  <si>
    <t>Belsőtéri acél ajtók T0</t>
  </si>
  <si>
    <t xml:space="preserve">Door single / double  leaf: door thickness 40 mm as Hörmann 00
'"Insert: full span
'Climate class I, II
'Fold: rebated, standard fold 13x25.5
Hinge systeme: VX object
RAL7016
</t>
  </si>
  <si>
    <t xml:space="preserve">Ajtólap egyszárnyú / kétszárnyú kivitelben, vastagság: 40 mm mint Hörmann 00
Betét: teli, faforgácslap
Klímaosztály: I, II
Falc: falcolt 13x25,5
Pánt: VX objekt
RAL7016
</t>
  </si>
  <si>
    <t>Closer system: overhead DORMA TS 93/DORMA TS 93 GSR</t>
  </si>
  <si>
    <t>Felső ajtócsukó: Dorma  TS 93/DORMA TS 93 GSR</t>
  </si>
  <si>
    <t>Dimension:1200x2400 mm</t>
  </si>
  <si>
    <t>Méret:1200x2400</t>
  </si>
  <si>
    <t>Dimension: 1500x2125 mm</t>
  </si>
  <si>
    <t>Méret:1500x2125</t>
  </si>
  <si>
    <t>Dimension: 1500x3300 mm</t>
  </si>
  <si>
    <t>Méret:1500x3300</t>
  </si>
  <si>
    <t>Dimension: 1750x2125 mm</t>
  </si>
  <si>
    <t>Méret:1750x2125</t>
  </si>
  <si>
    <t>Dimension: 1750x2400</t>
  </si>
  <si>
    <t>Méret:1750x2400</t>
  </si>
  <si>
    <t>Dimension: 2400x2400 mm</t>
  </si>
  <si>
    <t>Méret:2400x2400</t>
  </si>
  <si>
    <t>Dimension: 3000x3000 mm</t>
  </si>
  <si>
    <t>Méret:3000x3000</t>
  </si>
  <si>
    <t>Steel internall doors EI 30-C5</t>
  </si>
  <si>
    <t>Belsőtéri acél ajtók EI30-C5</t>
  </si>
  <si>
    <t xml:space="preserve"> as 'Hörmann 30-1 single/30-2double steel fire-rated door STU 30-1 as thick rebate door Fire-proof, ready-to-fit door set, DIBT approval no.: Z-6.20-1858 with Environmental Product Declaration (EPD*) acc. to ISO14025 and prEN15804 *ift Rosenheim EPD-FTÜ-0.7.
RAL7016</t>
  </si>
  <si>
    <t>mint 'Hörmann 30-1 egyszárnyú/30-2 kétszárnyú STU 30-1/30-2  vastagfalcos tűzgátló acélajtó Tűzgátló, beépítésre kész ajtóelem, DIBT engedélyszám: Z-6.20-1858 Környezetvédelmi terméknyilatkozattal (EPD*), ISO14025 és prEN15804 szerint, *ift Rosenheim EPD-FTÜ-0.7. 
RAL7016</t>
  </si>
  <si>
    <t>Dimension:2000x2400 mm</t>
  </si>
  <si>
    <t>Méret:2000x2400</t>
  </si>
  <si>
    <t>Steel internall doors EI 90-C5</t>
  </si>
  <si>
    <t>Belsőtéri acél ajtók EI90-C5</t>
  </si>
  <si>
    <t xml:space="preserve"> as 'Hörmann 90-1 steel fire-rated door STU 90-2 as thick rebate door Fire-proof, ready-to-fit door set, DIBT approval no.: Z-6.20-1858 with Environmental Product Declaration (EPD*) acc. to ISO14025 and prEN15804 *ift Rosenheim EPD-FTÜ-0.7.
RAL7016</t>
  </si>
  <si>
    <t>mint 'Hörmann 90-1, STU 90-2 vastagfalcos tűzgátló acélajtó Tűzgátló, beépítésre kész ajtóelem, DIBT engedélyszám: Z-6.20-1858 Környezetvédelmi terméknyilatkozattal (EPD*), ISO14025 és prEN15804 szerint, *ift Rosenheim EPD-FTÜ-0.7. 
RAL7016</t>
  </si>
  <si>
    <t>Host structure: 125 mm  gipsum wall;  200-250 mm mansory /concrete wall</t>
  </si>
  <si>
    <t>Méret:875x2125</t>
  </si>
  <si>
    <t>Dimension:1000x2125 mm</t>
  </si>
  <si>
    <t>Méret:1000x2125</t>
  </si>
  <si>
    <t>Hörmann 90-2 steel fire-rated door STU 90-2 as thick rebate door Fire-proof, ready-to-fit door set, DIBT approval no.: Z-6.20-1858 with Environmental Product Declaration (EPD*) acc. to ISO14025 and prEN15804 *ift Rosenheim EPD-FTÜ-0.7.
RAL7016</t>
  </si>
  <si>
    <t>Hörmann 90-2, STU 90-2 vastagfalcos tűzgátló acélajtó Tűzgátló, beépítésre kész ajtóelem, DIBT engedélyszám: Z-6.20-1858 Környezetvédelmi terméknyilatkozattal (EPD*), ISO14025 és prEN15804 szerint, *ift Rosenheim EPD-FTÜ-0.7. 
RAL7016</t>
  </si>
  <si>
    <t>Méret:1750x2150</t>
  </si>
  <si>
    <t>Dimension: 1750x2400 mm</t>
  </si>
  <si>
    <t>Dimension: 2000x2400 mm</t>
  </si>
  <si>
    <t>Dimension: 2500x2400 mm</t>
  </si>
  <si>
    <t>Méret:2500x2400</t>
  </si>
  <si>
    <t>Aluminium internal doors</t>
  </si>
  <si>
    <t>Belső alumínium ajtók</t>
  </si>
  <si>
    <t>as 'Hörmann aluminium internal door ES 50 single/double
RAL7016</t>
  </si>
  <si>
    <t>mint 'Hörmann ES 50 belsőtéri alumínium ajtó egyszárnyú/kétszárnyú
RAL7016</t>
  </si>
  <si>
    <t xml:space="preserve">Double-leaf, VSG glased, ready-to-fit door set </t>
  </si>
  <si>
    <t>Kétszárnyú mélyen üvegezett VSG  ajtóelem kompletten</t>
  </si>
  <si>
    <t>Closer system: as overhead DORMA TS 93 GS/GSR</t>
  </si>
  <si>
    <t>Felső ajtócsukó: Dorma  TS 93 GS/GSR</t>
  </si>
  <si>
    <t>Handle:stainless, U shaped with rosette as
FSB Modell 1146  
7246 13; 7646 13;</t>
  </si>
  <si>
    <t>Kilincs:  rozsdamentes acél U formájú rozettával mint
FSB Modell 1146  
7246 13; 7646 13;</t>
  </si>
  <si>
    <t>Dimension: 1000x2125+725 mm</t>
  </si>
  <si>
    <t>Méret:1000x2125+725 mm</t>
  </si>
  <si>
    <t>Dimension: 1750x2125+1005 mm</t>
  </si>
  <si>
    <t>Méret:1750x2150+1005</t>
  </si>
  <si>
    <t>Dimension: 1800x2125+1005 mm</t>
  </si>
  <si>
    <t>Méret:1800x2150+1005</t>
  </si>
  <si>
    <t>Surcharge electric lock integrated in the access control system</t>
  </si>
  <si>
    <t>Felár elektromos zár a beléptető rendszerbe integrálva</t>
  </si>
  <si>
    <t>Internal industrial gates</t>
  </si>
  <si>
    <t>Belső téri ipari kapuk</t>
  </si>
  <si>
    <t>High-speed doors</t>
  </si>
  <si>
    <t>Ipari gyorskapu</t>
  </si>
  <si>
    <t>Crawford HS 9020G</t>
  </si>
  <si>
    <t>Dimension: 3000x4000 mm</t>
  </si>
  <si>
    <t>Méret:3000x4000</t>
  </si>
  <si>
    <t>Méret:4000x4000</t>
  </si>
  <si>
    <t>Dimension: 7000x4000 mm</t>
  </si>
  <si>
    <t>Méret:7000x4000</t>
  </si>
  <si>
    <t xml:space="preserve"> Courtain automatic fire-rated </t>
  </si>
  <si>
    <t>Tűzgátló automata függöny</t>
  </si>
  <si>
    <t>COOL FIRE EI-30-C5-SM</t>
  </si>
  <si>
    <t>Internal doors and windows total</t>
  </si>
  <si>
    <t>Belső nyílászárók összesen</t>
  </si>
  <si>
    <t>Internal linings walls</t>
  </si>
  <si>
    <t>Belső felületképzés falon</t>
  </si>
  <si>
    <t>Interior plaster</t>
  </si>
  <si>
    <t>Belső vakolatok</t>
  </si>
  <si>
    <t xml:space="preserve">Side wall rendering with e.g. Baumit GV 25 rendering mortar, on masonry wall, with edge protector rail in positive corners, applying plaster reinforcement mesh, where necessary, </t>
  </si>
  <si>
    <t>Oldalfal vakolás pl. Baumit GV 25 vakolóhabarccsal, falazott falon, pozitív sarkokon élvédő sinezéssel, szükség szerint vakolat erősítő háló bedolgozásával</t>
  </si>
  <si>
    <r>
      <t xml:space="preserve">Dispersion Paint – reinforced concrete walls and columns
</t>
    </r>
    <r>
      <rPr>
        <sz val="9"/>
        <rFont val="Arial"/>
        <family val="2"/>
        <charset val="238"/>
      </rPr>
      <t>The given quantities are the actual quantities, the hights needs to go up above the suspended ceiling extra 10 cm
Coloumns up to 2,1 m walls : all hight</t>
    </r>
  </si>
  <si>
    <r>
      <t xml:space="preserve">Diszperziós festés vb falakon és oszlopokon
</t>
    </r>
    <r>
      <rPr>
        <sz val="9"/>
        <rFont val="Arial"/>
        <family val="2"/>
        <charset val="238"/>
      </rPr>
      <t>A mennyiségek hasznos mennyiségek, a magasság min. álmennyezet + 10 cm
Oszlopok 2,1 méterig, falak teljes magasságban</t>
    </r>
  </si>
  <si>
    <r>
      <rPr>
        <b/>
        <sz val="8"/>
        <rFont val="Arial"/>
        <family val="2"/>
        <charset val="238"/>
      </rPr>
      <t>Diszpersion painting</t>
    </r>
    <r>
      <rPr>
        <sz val="8"/>
        <rFont val="Arial"/>
        <family val="2"/>
        <charset val="238"/>
      </rPr>
      <t xml:space="preserve">
Plastering and correction: </t>
    </r>
    <r>
      <rPr>
        <b/>
        <sz val="8"/>
        <rFont val="Arial"/>
        <family val="2"/>
        <charset val="238"/>
      </rPr>
      <t xml:space="preserve">
</t>
    </r>
    <r>
      <rPr>
        <sz val="8"/>
        <rFont val="Arial"/>
        <family val="2"/>
        <charset val="238"/>
      </rPr>
      <t>Application: dry plastering of wall-, column
Material: gypsum based plastering
Thickness: 0-10 mm
Proposal: CAPAROL ALPINA GLETT, interior gypsum based plastering, or equivalent other product
RAL 9016
Proposal: Caparol Amphibolin, silk, or equivalent other product</t>
    </r>
  </si>
  <si>
    <r>
      <rPr>
        <b/>
        <sz val="8"/>
        <rFont val="Arial"/>
        <family val="2"/>
        <charset val="238"/>
      </rPr>
      <t>Diszperziós festés</t>
    </r>
    <r>
      <rPr>
        <sz val="8"/>
        <rFont val="Arial"/>
        <family val="2"/>
        <charset val="238"/>
      </rPr>
      <t xml:space="preserve">
Glettelés, felületjavítás: 
Alkalmazási terület: beltéri fal és oszlop felületeken
Anyag: Gipszbázisú glettanyag
Vastagság: 0-10 mm
Javaslat: CAPAROL ALPINA GLETT, beltéri gipszbázisú glettanyag, vagy azzal egyenértékű más gyártmány
Felület: Selymesen matt, vékony bevonatot képező beltéri csúcs-festék
RAL 9016
JaVaslat: CAPAROL AMPHIBOLIN, selyem, vagy azzal egyenértékű más gyártmány</t>
    </r>
  </si>
  <si>
    <t>Dispersion Paint - only slabs</t>
  </si>
  <si>
    <t>Diszperziós festés födémen</t>
  </si>
  <si>
    <r>
      <rPr>
        <b/>
        <sz val="8"/>
        <rFont val="Arial"/>
        <family val="2"/>
        <charset val="238"/>
      </rPr>
      <t>Diszpersion painting</t>
    </r>
    <r>
      <rPr>
        <sz val="8"/>
        <rFont val="Arial"/>
        <family val="2"/>
        <charset val="238"/>
      </rPr>
      <t xml:space="preserve">
Plastering and correction: </t>
    </r>
    <r>
      <rPr>
        <b/>
        <sz val="8"/>
        <rFont val="Arial"/>
        <family val="2"/>
        <charset val="238"/>
      </rPr>
      <t xml:space="preserve">
</t>
    </r>
    <r>
      <rPr>
        <sz val="8"/>
        <rFont val="Arial"/>
        <family val="2"/>
        <charset val="238"/>
      </rPr>
      <t>Application: dry plastering of slab lower surfaces
Material: gypsum based plastering
Thickness: 0-10 mm
Proposal: CAPAROL ALPINA GLETT, interior gypsum based plastering, or equivalent other product
RAL7016
Proposal: Caparol Amphibolin, silk, or equivalent other product</t>
    </r>
  </si>
  <si>
    <r>
      <rPr>
        <b/>
        <sz val="8"/>
        <rFont val="Arial"/>
        <family val="2"/>
        <charset val="238"/>
      </rPr>
      <t>Diszperziós festés</t>
    </r>
    <r>
      <rPr>
        <sz val="8"/>
        <rFont val="Arial"/>
        <family val="2"/>
        <charset val="238"/>
      </rPr>
      <t xml:space="preserve">
Glettelés, felületjavítás: 
Alkalmazási terület: beltéri -, födém alsósík felületeken
Anyag: Gipszbázisú glettanyag
Vastagság: 0-10 mm
Javaslat: CAPAROL ALPINA GLETT, beltéri gipszbázisú glettanyag, vagy azzal egyenértékű más gyártmány
RAL 7016
JaVaslat: CAPAROL AMPHIBOLIN, selyem, vagy azzal egyenértékű más gyártmány</t>
    </r>
  </si>
  <si>
    <t>Purity painting above suspended ceiling in 2 layers</t>
  </si>
  <si>
    <t>Tisztasági festés   álmennyezetek felett, 2 rtg-ben</t>
  </si>
  <si>
    <t>Repairing concrete on the bottom plane of reinforced concrete stairs and landing, plus dispersion paint in 2 layers</t>
  </si>
  <si>
    <t>Vb. lépcsők és pihenők alsó síkjának és élének betonjavítása és diszperziós festése 2 rtg-ben</t>
  </si>
  <si>
    <t>Repairing fillering on the surface of reinforced concrete walls, as needed (estimate)</t>
  </si>
  <si>
    <t>Vasbeton falak felületének javító glettelése szükség szerint (előirányzat)</t>
  </si>
  <si>
    <t>Trapezoid sheet- in office part primer and finising coat
Preparing surface, primer-, middle- and finishing coat
RAL7016</t>
  </si>
  <si>
    <t>Trapézlemez alapozó és fedőfestése irodai szárnyban
Alapfelület előkészítése, alapozás, köztes bevonat, fedőbevonat
RAL7016</t>
  </si>
  <si>
    <t xml:space="preserve">Steel door elements primer and finising coat
Preparing surface, primer-, middle- and finishing coat RAL7016
</t>
  </si>
  <si>
    <t xml:space="preserve">Acél ajtó  szerkezetek alapozó és fedőfestése
Alapfelület előkészítése, alapozás, köztes bevonat, fedőbevonat RAL7016
</t>
  </si>
  <si>
    <t>Single-leaf door only frame</t>
  </si>
  <si>
    <t>Egyszárnyú ajtók, csak tok</t>
  </si>
  <si>
    <t>Double-leaf door only frame</t>
  </si>
  <si>
    <t>Kétszárnyú ajtók, csak tok</t>
  </si>
  <si>
    <t>Single-leaf door</t>
  </si>
  <si>
    <t>Egyszárnyú ajtók</t>
  </si>
  <si>
    <t>Double-leaf door</t>
  </si>
  <si>
    <t>Kétszárnyú ajtók</t>
  </si>
  <si>
    <t>Wall Tiles</t>
  </si>
  <si>
    <t>Falburkolatok</t>
  </si>
  <si>
    <t>Ceramic wall tiles glued, arranged in grid, distance holding crosses, positive edges and corners with edge protectors, min. up to door lintel level, general tiles on side walls of plumbing units</t>
  </si>
  <si>
    <t xml:space="preserve">Kerámia falburkolat ragasztva, hálósan rakva, távtartó keresztekkel, pozitív élek, sarkok élvédővel, elasztikus fugázássa la függőleges és vízszintes burkolatok csatlakozásánál min. ajtó szemöldökig felvezetve, általános oldalfali vizesblokk burkolat </t>
  </si>
  <si>
    <t xml:space="preserve">Preparing 1 layer Mapelastic spreadable water insulation for ceramic tiled wall in plumbing units, 2 layers around showers, with bend reinforcement tape, according to technological instruction,
Knauf edge protector rail for protecting positive corners, to be placed on at the same time with tiling, up to the full height of tiling
</t>
  </si>
  <si>
    <t xml:space="preserve">Kerámia falburkolathoz 1 rtg Mapelastic kenhető vízszigetelés készítése vizes helyiségekben, zuhanyzó körül 2 rétegben, hajlaterősítő szalaggal, technológiai utasítás szerint, </t>
  </si>
  <si>
    <t>Internal linings total</t>
  </si>
  <si>
    <t>Belső felületképzés összesen</t>
  </si>
  <si>
    <t>Base slab covers</t>
  </si>
  <si>
    <t>Alaplemez burkolatai</t>
  </si>
  <si>
    <t>1P-01 - Industrial floor of the shaft (-2,40 M) - PRODUCING HALL</t>
  </si>
  <si>
    <t>1P-01 - Talajon fekvő ipari padló aknában (-2,40 M) - CSARNOK</t>
  </si>
  <si>
    <t>1 x-ray. 2.5 mm thick, A3 wear-resistant crack-resistant, surface hardening layer, spread by hand powder coating</t>
  </si>
  <si>
    <t>1 rtg. 2,5 mm vastagságú, A3 kopásállóságú repedésálló, felületkeményítető réteg, terítése kézi porszórással</t>
  </si>
  <si>
    <t>30 cm Monolithic reinforced concrete slab, according to structural engineering, cost in the structural BOQ</t>
  </si>
  <si>
    <t>30 cm Monolit vasbeton padlólemez, alsó és felső vasalással, tartószerkezeti tervek szerint, költségelve a tartószerkezeti fejezetben</t>
  </si>
  <si>
    <t>5 cm Concrete for the protection of waterproofing layer</t>
  </si>
  <si>
    <t>5 cm Szigetelést védő beton</t>
  </si>
  <si>
    <t>2 layer Polyester inserted SBS modificated bituminous waterproofing layer against groundwater, min.thickness 4 mm</t>
  </si>
  <si>
    <t>1 rtg. Oldószermentes hideg bitumenmáz kellősítés</t>
  </si>
  <si>
    <t>5 cm Concrete  cost in the structural BOQ</t>
  </si>
  <si>
    <t>5 cm Szerelőbeton lsd tartószerkezeti fejezet</t>
  </si>
  <si>
    <t>30 cm 95% dense gravel  cost in the structural BOQ</t>
  </si>
  <si>
    <t>30 cm 95%-ra tömörített kavics ágyazat lsd tartószerkezeti fejezet</t>
  </si>
  <si>
    <t>1P-02 - Industrial floor on ground (+0,00 M) - PRODUCING HALL</t>
  </si>
  <si>
    <t>1P-02 - Talajon fekvő ipari padló (+0,00 M) - CSARNOK</t>
  </si>
  <si>
    <t>1 x-ray. 2.5 mm thick, A3 wear-resistant crack-resistant, surface hardening layer, spread by machine powder spraying DUROTOP</t>
  </si>
  <si>
    <t>1 rtg. 2,5 mm vastagságú, A3 kopásállóságú repedésálló, felületkeményítető réteg, terítése gépi porszórással DUROTOP</t>
  </si>
  <si>
    <t>25/30 cm Monolithic reinforced concrete slab, according to structural engineering, cost in the structural BOQ</t>
  </si>
  <si>
    <t>25/30 cm Monolit vasbeton padlólemez, alsó és felső vasalással, tartószerkezeti tervek szerint, költségelve a tartószerkezeti fejezetben</t>
  </si>
  <si>
    <t>1 layer PE foil for separation of layers</t>
  </si>
  <si>
    <t>1 rtg. PE fólia elválasztó réteg</t>
  </si>
  <si>
    <t>30 cm 95% compacted gravel priced in the structural BOQ</t>
  </si>
  <si>
    <t>1P-02.1- Industrial floor on ground (+0,00 M) - PRODUCING HALL /</t>
  </si>
  <si>
    <t xml:space="preserve">1P-02 .1- Talajon fekvő ipari padló (+0,00 M) - CSARNOK </t>
  </si>
  <si>
    <t>"Synthetic resin thick coating system with primer (Cracking-resistance, abrasion-resistant A3, surface hardening layer for industrial floor, for forklift)
SCHOMBURG ASODUR B351 "</t>
  </si>
  <si>
    <t>Műgyanta vastagbevonat rendszer alapozással (Repedésálló, A3 kopásállóságú, felületkeményítő réteg, ipari padlóhoz, targonca forgalomra)
SCHOMBURG ASODUR B351</t>
  </si>
  <si>
    <t>1P-02.2- Industrial floor on ground (+0,00 M) - PRODUCING HALL / OIL STORAGE</t>
  </si>
  <si>
    <t>1P-02 .2- Talajon fekvő ipari padló (+0,00 M) - CSARNOK / OLAJRAKTÁR</t>
  </si>
  <si>
    <t>Like previous item, but with anti-sparkle resin coating with grounding 
SCHOMBURG ASODUR B3311</t>
  </si>
  <si>
    <t>Mint előző tétel, de olajálló műgyanta bevonattal SCHOMBURG ASODUR B3311</t>
  </si>
  <si>
    <t>1P-02.3- Industrial floor on ground (+0,00 M) - PRODUCING HALL / MAINTENANCE OFFICE AND ELECTRICIANS</t>
  </si>
  <si>
    <t>1P-02 .3 Talajon fekvő ipari padló (+0,00 M) - CSARNOK /Karbantartás iroda</t>
  </si>
  <si>
    <t>Like previous item, but with sparkieses resin with grounding Mapei Mapefloor I320 SL Concept or equivalent</t>
  </si>
  <si>
    <t>Mint előző tétel, de szikramentes, földelt műgyanta bevonattal Mapei Mapefloor I320 SL Concept, vagy azzal egyenértékű</t>
  </si>
  <si>
    <t>1P-03 - Floor tile on ground in wet areas (+0,00 M) - OFFICE, LOGISTIC, PRODUCING HALL</t>
  </si>
  <si>
    <t>1P-03 - Talajon fekvő kerámia padló vizes helyiségben (+0,00 M) - IRODA, LOGISZTIKA, CSARNOK</t>
  </si>
  <si>
    <t>1P-04 - Floor tile on ground (+0,00 M) - OFFICE, f.e. TAURUS
wet rooms, kitchenette, cleaning room
1 cm glued K6 abrasion resistance, R10 non-slip class gress sheet cover (according to cover design), CG 2 WA min. grouted with class B grout (eg BOTAMENT MULTIFUGE BASE or technically equivalent)
  0.3 cm C2TE min. Class A flexible adhesive mortar (BOTAMENT M21 or equivalent</t>
  </si>
  <si>
    <t>1P-04 - Talajon fekvő kerámia padló (+0,00 M) - IRODA pl TAURUS
vizes helységek, teakonyha,, takszer, 
1 cm ragasztott K6 kopásállóságú, R10 csúszásmentességi osztályú gress lap burkolat  CG 2 WA min. osztályú fugázóval fugázva (pl.: BOTAMENT MULTIFUGE BASE, vagy ezzel műszakilag egyenértékű)
 0,3 cm C2TE min. osztályú, flexibilis ragasztóhabarcs (BOTAMENT M21, vagy ezzel műszakilag egyenértékű)</t>
  </si>
  <si>
    <t>2 layer Cement-plastic based, 2-component coating insulation on horizontal surface</t>
  </si>
  <si>
    <t>2 rtg. Cement-műanyag bázisú kétkomponensű bevonat-szigetelés vízszintes felületen</t>
  </si>
  <si>
    <t>6,5 cm Screed slab with 10 mm thick Polyifoam foam sheet along the walls with edge insulation</t>
  </si>
  <si>
    <t>6,5 cm Cement esztrich aljzat fém simítóval lehúzva, a falak mentén 10 mm vtg. Polifoam hablemez peremszigeteléssel</t>
  </si>
  <si>
    <t>1 rtg PE fólia technológiai védő réteg</t>
  </si>
  <si>
    <t>12 cm Step-proof expanded polystyrene heat insulation (EPS 150)</t>
  </si>
  <si>
    <t>12 cm Lépésálló expandált polisztirol hab (EPS 150) hőszigetelés</t>
  </si>
  <si>
    <t>1 layer Polyester inserted SBS modificated bituminous waterproofing layer against soilmoisture, min. thickness: 4 mm</t>
  </si>
  <si>
    <t>1 rtg. Min. 4 mm vtg., poliészter betétes SBS modifikált bitumenes vastaglemez, Talajnedvesség elleni szigetelés</t>
  </si>
  <si>
    <t>15 cm Monolithic reinforced concrete slab, according to structural engineering  cost in the structural BOQ</t>
  </si>
  <si>
    <t>15 cm Monolit vasbeton alaplemez, tarószerkezeti tervek szerint, lsd tartószerkezeti fejezet</t>
  </si>
  <si>
    <t>Extra charge for Gres floor R11 in kitchen and shower room</t>
  </si>
  <si>
    <t>Felár  R11 burkolatért melegítőkonyha és tusolók</t>
  </si>
  <si>
    <t>Oil resistent, non-slip gres tile paving e.g. in kitchen, acc. to specification,</t>
  </si>
  <si>
    <t>Olajálló, csúszásmentes greslap burkolat pl. üzemi konyhában.</t>
  </si>
  <si>
    <t>1P-04 - Floor tile on ground (+0,00 M) - OFFICE BUILDING</t>
  </si>
  <si>
    <t>1P-04 - Talajon fekvő kerámia padló (+0,00 M) - IRODAÉPÜLET</t>
  </si>
  <si>
    <t>1P-04 - Floor tile on ground (+0,00 M) - OFFICE fe. TAURUS
 corridor, stairs, canteen
1 cm glued K6 abrasion resistant, R10 non-slip class gress sheet cover (according to cover design), CG 2 WA min. grouted (eg BOTAMENT MULTIFUGE BASE or technically equivalent)
  0.3 cm C2TE min. Class A flexible adhesive mortar (BOTAMENT M21 or technically equivalent)</t>
  </si>
  <si>
    <t>1P-04 - Talajon fekvő kerámia padló (+0,00 M) - IRODA  pl.TAURUS
közlekedő, lépcső, étkező
1 cm ragasztott K6 kopásállóságú, R10 csúszásmentességi osztályú gress lap burkolat (burkolatterv szerint), CG 2 WA min. osztályú fugázóval fugázva (pl.: BOTAMENT MULTIFUGE BASE, vagy ezzel műszakilag egyenértékű)
 0,3 cm C2TE min. osztályú, flexibilis ragasztóhabarcs (BOTAMENT M21, vagy ezzel műszakilag egyenértékű)</t>
  </si>
  <si>
    <t>12 cm Step-proof expanded polystyrene heat insulation (EPS-150)</t>
  </si>
  <si>
    <t>1 rtg. Min. 4 mm vtg., poliészter betétes SBS modifikált bitumenes vastaglemez,Talajnedvesség elleni szigetelés</t>
  </si>
  <si>
    <t>1P-05 - Vinyl floor on ground (+0,00 M) - OFFICE, LOGISTICS</t>
  </si>
  <si>
    <t>1P-05 - Talajon fekvő vinyl padló (+0,00 M) - IRODA, LOGISZTIKA</t>
  </si>
  <si>
    <r>
      <t xml:space="preserve"> Vinyl floor covering with foam underplate with footing
FORBO Acoustic 3,4 mm</t>
    </r>
    <r>
      <rPr>
        <b/>
        <sz val="8"/>
        <rFont val="Arial"/>
        <family val="2"/>
        <charset val="238"/>
      </rPr>
      <t xml:space="preserve">  or equivalaent with 10 cm high hard wood footing </t>
    </r>
    <r>
      <rPr>
        <sz val="8"/>
        <rFont val="Arial"/>
        <family val="2"/>
        <charset val="238"/>
      </rPr>
      <t xml:space="preserve">
Grounding: MAPEI PRIMER G,
or similar product
underlay levelling: MAPEI ULTRAPLAN ECO, or similar product; very low emission, international TFI classification, indoor, useable in dry rooms, can be walked on in 3 hours, tiled in 12 hours, pourable, quick binding, 
flexible, with high compression strength (26 Mpa), roller resistant, thickness 1-max.10 mm
Adhesive: MAPEI ULTRA/BOND V4SP, or similar product; very low emission, international TFI classification, short ventillation time, high initial adhesiveness, solvent-free adhesive
</t>
    </r>
  </si>
  <si>
    <t xml:space="preserve">Homogén Vinil burkolat 10 cm magas keményfa lábazattal
Forbo Acoustic 3,4 mm vagy azzal megegyező
Alkalmazási terület irodaépület raktárak
Vastagság: 3,4 mm
Alapozás: MAPEI PRIMER G,
vagy azzal egyenértékű más gyártmány 
Aljzatkiegyenlítés: MAPEI ULTRAPLAN ECO, vagy azzal egyenértékű más gyártmány, nagyon alacsony emissziójú, nemzetközi TFI minősítéssel rendelkező beltéri, szárazüzemű 
helyiségekben használható, 3 óra múlva járható és csiszolható, 12 óra múlva burkolható, önterülő, gyorskötő, 
flexibilis, nagy nyomószilárdságú (26 Mpa), görgőálló kiegyenlítő massza, 1-max. 10 mm vtg.-ig
Ragasztó: MAPEI ULTRA/BOND ECO V4SP, vagy azzal egyenértékű más gyártmány,  nagyon alacsony emissziójú, nemzetközi TFI minősítéssel rendelkező, hosszú 
nyitott-, és rövid kiszellőztetési idejű, nagy kezdeti tapadóerejű, oldószermentes ragasztó
</t>
  </si>
  <si>
    <t>7,5 cm Screed slab with 10 mm thick Polyifoam foam sheet along the walls with edge insulation</t>
  </si>
  <si>
    <t>7,5 cm Cement esztrich aljzat fém simítóval lehúzva, a falak mentén 10 mm vtg. polifoam</t>
  </si>
  <si>
    <t>Base slab covers total</t>
  </si>
  <si>
    <t>Alaplemez burkolatai összesen</t>
  </si>
  <si>
    <t xml:space="preserve">Floor, Ceiling covers </t>
  </si>
  <si>
    <t>Födémburkolatok</t>
  </si>
  <si>
    <t>3P-01 - Resin covering on first floor (+5,00) - MAINTENANCE</t>
  </si>
  <si>
    <t>3P-01 - Földszint feletti födém műgyanta padlóval (+5,00) - KARBANTARTÁS</t>
  </si>
  <si>
    <t>0,5 cm Non-slip resin covering system</t>
  </si>
  <si>
    <t>0,5 cm Csúszásmentes önterülő műgyanta padló</t>
  </si>
  <si>
    <t>1 rtg. Surfacing coat</t>
  </si>
  <si>
    <t>1 rtg. Rendszersaját alapozó</t>
  </si>
  <si>
    <t>30 cm Monolithic reinforced concrete slab cost in the structural BOQ</t>
  </si>
  <si>
    <t>30 cm Monolit vasbeton födémlemez lsd. Tartószerkezeti fejezetet</t>
  </si>
  <si>
    <t>3P-02 - Floor tile of wet areas on first floor (+4,02m) - OFFICE/WET AREAS</t>
  </si>
  <si>
    <t>3P-02 - Földszint feletti födém kerámia padlóval (+4,02m) - IRODA/VIZES HELYISÉGEK</t>
  </si>
  <si>
    <t>1,5 cm Gres-tile, fixed with thin, fexible tile adhesive</t>
  </si>
  <si>
    <t>1,5 cm Gres lapburkolat flexibilis, vékonyágyazású ragasztóval ragasztva</t>
  </si>
  <si>
    <t>2 layers Cement-plastic based, 2-component coating insulation on horizontal surface</t>
  </si>
  <si>
    <t>6,5 cm Cement esztrich aljzat fém simítóval lehúzva, a falak mentén 10 mm vtg. polifoam hablemez peremszigeteléssel</t>
  </si>
  <si>
    <t>4 cm Step-proof expanded polystyrene installation layer</t>
  </si>
  <si>
    <t>4 cm Lépésálló expandált polisztirol hab, installációs réteg</t>
  </si>
  <si>
    <t>22 cm Monolithic reinforced concrete slab cost in the structural BOQ</t>
  </si>
  <si>
    <t>22 cm Monolit vasbeton födémlemezt lsd. Tarószerkezeti fejezetet</t>
  </si>
  <si>
    <t>3P-03 - Floor tile of wet areas on first floor (+4,02m) - OFFICE/STAIRS</t>
  </si>
  <si>
    <t>3P-03 - Földszint feletti födém kerámia padlóval (+4,02m) - IRODA/LÉPCSŐ</t>
  </si>
  <si>
    <t>1,5 cm Gres-tile, fixed with thin, fexible tile adhesive with footing</t>
  </si>
  <si>
    <t>1,5 cm Gres lapburkolat flexibilis, vékonyágyazású ragasztóval ragasztva lábazattal</t>
  </si>
  <si>
    <t>1 rtg PE foil for separation of layers</t>
  </si>
  <si>
    <t>3P-04 - Fitted carpet on first floor (+4,02m) - OFFICE</t>
  </si>
  <si>
    <t>3P-04 - Földszint feletti födém padlószőnyeggel (+4,02m) - IRODA</t>
  </si>
  <si>
    <t>0,7 cm Modular fitted carpet with 10 cm high hard wood footing
FORBO Tessera Weave</t>
  </si>
  <si>
    <t>0,7 cm Modul szőnyegpadló, rendszerazonos ragasztóval ragasztva10 cm magas keményfa  lábazattal</t>
  </si>
  <si>
    <t>1 layer Leveling layer</t>
  </si>
  <si>
    <t>1 rtg. Önterülő aljzatkiegyenlítő</t>
  </si>
  <si>
    <t>7,8 cm Screed slab with 10 mm thick Polyifoam foam sheet along the walls with edge insulation</t>
  </si>
  <si>
    <t>7,5 cm Cement esztrich aljzat fém simítóval lehúzva, a falak mentén 10 mm vtg. polifoam hablemez peremszigeteléssel</t>
  </si>
  <si>
    <t>Suspended Ceiling</t>
  </si>
  <si>
    <t>Álmennyezetek</t>
  </si>
  <si>
    <t>Moisture resistant suspended ceiling (90%), 60x60 cm panels, Armstrong Optima, CRI</t>
  </si>
  <si>
    <t>Páraálló gipszkarton álmennyezet (90%), 60x60 cm lapokból, Amstrong Optima, CRI jelű</t>
  </si>
  <si>
    <t>Moisture resistant plasterboard suspended ceiling (100%), 60x60 cm panels, Armstrong Ceramaguard, CRS</t>
  </si>
  <si>
    <t>Páraálló gipszkarton álmennyezet (100%), 60x60 cm lapokból, Amstrong Ceramaguard, CRS jelű</t>
  </si>
  <si>
    <t>Steam resistant metal suspended ceiling 60x60 panels, Armstrong Metal Clip-In, CRM</t>
  </si>
  <si>
    <t>Gőz álló fém álmennyezet 60x60 lapokból, Armstrong Metal Clip-In, CRM jelű</t>
  </si>
  <si>
    <t>Floor, Ceiling covers összesen</t>
  </si>
  <si>
    <t>Födémburkolatok összesen</t>
  </si>
  <si>
    <t>Locksmith structures</t>
  </si>
  <si>
    <t>Lakatos szerkezetek</t>
  </si>
  <si>
    <t>Lobby - Main stair railing. 40/40 powder-coated steel railing, max. Distance 120 cm, side mounting for stair arm and floor edge, between 10.10.4. heat-reinforced (TVG, VSG) safety clamped glass with polished polished edges, handrail, height 1 meter above the walking line  RAL7016
LK1</t>
  </si>
  <si>
    <t>Előcsarnok - Főlépcső -korlát. 40/40 porszórt acél korlátoszlop, max távolság 120 cm, oldalsó rögzítés lépcsőkarhoz és födémszélhez, közötte 10.10.4. hőerősített (TVG, VSG) biztonsági befogott üveg csiszolt polírozott szélekkel, fogódzóval, magasság 1 méter járóvonal felett RAL7016
LK-L1</t>
  </si>
  <si>
    <t>Staircase - Stair railing. 40/40 powder-coated steel railing, side mounting for stair armrest and floor edge, 40/5 powder-coated flat railing top and bottom bars, 40/5 powder-coated flat railing bar at 10 cm, hardwood handrail, surface-treated, height 1 meter above the walkway RAL7016
LK2</t>
  </si>
  <si>
    <t>Lépcsőház - Lépcső korlát. 40/40 porszórt acél korlátoszlop, oldalsó rögzítés lépcsőkarhoz és födémszélhez, 40/5 porszórt laposvas korlát felső és alsó rúd, 40/5 porszórt laposvas korlátpálca 10 cm-ként, keményfa fogódzó, felületkezelve, magasság 1 méter járóvonal felett RAL7016
LK-L2</t>
  </si>
  <si>
    <t>Corridor railing. 40/40 powder-coated steel railing, side mounting  floor edge, 40/5 powder-coated flat railing  hardwood handrail, surface-treated, height 1 meter above the walkway RAL7016
LK3</t>
  </si>
  <si>
    <t>Közlekedő korlát. 40/40 porszórt acél korlátoszlop, oldalsó rögzítés lépcsőkarhoz és födémszélhez, 40/5 porszórt laposvas korlát felső rúd, keményfa fogódzó, felületkezelve, magasság 1 méter járóvonal felett RAL7016
LK-L3</t>
  </si>
  <si>
    <t>Maintenance staircase - Stair railing. 40/40 powder-coated steel railing, side mounting for stair armrest and floor edge, 40/5 powder-coated flat railing top and bottom bars, 40/5 powder-coated flat railing bar at 10 cm, hardwood handrail, surface-treated, height 1 meter above the walkway RAL7016
LK3</t>
  </si>
  <si>
    <t>Karbantartás lépcsőház - Lépcső korlát. 40/40 porszórt acél korlátoszlop, oldalsó rögzítés lépcsőkarhoz és födémszélhez, 40/5 porszórt laposvas korlát felső és alsó rúd, 40/5 porszórt laposvas korlátpálca 10 cm-ként, keményfa fogódzó, felületkezelve, magasság 1 méter járóvonal felett RAL7016
LK-L3</t>
  </si>
  <si>
    <t>Maintenance staircase - roof entrance. Frame U-section, including steel walkway, fastening to reinforced concrete slab and wall structure, hot-dip galvanized
LK4</t>
  </si>
  <si>
    <t>Karbantartás lépcsőház - tetőfeljáró. Vázszerkezet U szelvény, közötte acél járórács, rögzítés vasbeton födém és falszerkezethez, tüzihorganyzott kivitelben
LK-L4</t>
  </si>
  <si>
    <t>Maintenance staircase - roof entrance railing. D = 40 steel handrail post, d = 40 steel handrail and lower handrail bar, 1 d = 15 steel horizontal handrail, hot-dip galvanized, fastening to the upper plane of the main girder stair height above 1 m walkway</t>
  </si>
  <si>
    <t>Karbantartás lépcsőház - tetőfeljáró korlát. D=40 acél korlátoszlop, d=40 acél fogódzó és alsó korlátrúd, 1 db d=15 acél vízszintes korlátpálca, tüzihorganyzott kivitelben, rögzítés lépcső főtartó felső síkjára magasság 1 méter járóvonal felett</t>
  </si>
  <si>
    <t>"Processing hall single-arm staircase - Frame U-section, including steel walkway, fastening to reinforced concrete wall structure, hot-dip galvanized
LK5</t>
  </si>
  <si>
    <t>Feldolgozó csarnok egykarú lépcső - Vázszerkezet U szelvény, közötte acél járórács, rögzítés vasbeton falszerkezethez, tüzihorganyzott kivitelben
LK-L5</t>
  </si>
  <si>
    <t>Processing hall single-arm stair railing - D = 40 steel railing column, d = 40 steel handrail and lower railing bar, d = 15 vertical steel railing bars, in 10 cm, hot-dip galvanized design, mounting on the upper plane of the main stair tread height above 1 m</t>
  </si>
  <si>
    <t>Feldolgozó csarnok egykarú lépcső korlát - D=40 acél korlátoszlop, d=40 acél fogódzó és alsó korlátrúd, d=15 függőleges acél korlátpálcák, 10 cm-ként, tüzihorganyzott kivitelben, rögzítés lépcső főtartó felső síkjára magasság 1 méter járóvonal felett</t>
  </si>
  <si>
    <t>"Sewage treatment single-arm staircase - Frame structure U-section, including steel walkway, fastening to steel wall frame and slab, hot-dip galvanized
LK-L6</t>
  </si>
  <si>
    <t>Szennyvízkezelő egykarú lépcső - Vázszerkezet U szelvény, közötte acél járórács, rögzítés acél falvázhoz, és födémhez, tüzihorganyzott kivitelben
LK-L6</t>
  </si>
  <si>
    <t>Sewage treatment single-arm stair railing - D = 40 steel railing column, d = 40 steel handrail and lower railing bar, d = 15 steel railing rod, hot-dip galvanized, mounting on the upper plane of the stair main girder height above 1 m walkway</t>
  </si>
  <si>
    <t>Szennyvízkezelő egykarú lépcső korlát - D=40 acél korlátoszlop, d=40 acél fogódzó és alsó korlátrúd, d=15 acél korlátpálca, tüzihorganyzott kivitelben, rögzítés lépcső főtartó felső síkjára magasság 1 méter járóvonal felett</t>
  </si>
  <si>
    <t>"Boiler house single-arm staircase with 2 resting places - Frame structure U-section, between them steel walkway, fastening for steel-structured slab, hot-dip galvanized
LK-L7</t>
  </si>
  <si>
    <t>Kazánház egykarú lépcső 2db pihenővel - Vázszerkezet U szelvény, közötte acél járórács, rögzítés acél szerkezetű födémhez, tüzihorganyzott kivitelben
LK-L7</t>
  </si>
  <si>
    <t>Boiler house single-arm stair and podium railing - D = 40 steel railing, d = 40 steel handrail and lower railing, 1 piece d = 15 steel horizontal railing, hot-dip galvanized, mounting on the upper plane of the main staircase height above 1 m</t>
  </si>
  <si>
    <t>Kazánház egykarú lépcső és pódium korlát - D=40 acél korlátoszlop, d=40 acél fogódzó és alsó korlátrúd,  1 db d=15 acél vízszintes korlátpálca, tüzihorganyzott kivitelben, rögzítés lépcső főtartó felső síkjára magasság 1 méter járóvonal felett</t>
  </si>
  <si>
    <t>"Overpass single-arm stairs (5 pcs.) - Frame U-section, including steel walkway, fastening for steel overpass, hot-dip galvanized
LK-L8</t>
  </si>
  <si>
    <t>Felüljáró egykarú lépcsők (5 db) - Vázszerkezet U szelvény, közötte acél járórács, rögzítés acél szerkezetű felüljáróhoz, tüzihorganyzott kivitelben
LK-L8</t>
  </si>
  <si>
    <t>Overpass single-arm stair and overpass railing - D = 40 steel railing, d = 40 steel handrail and lower railing, d = 15 vertical steel railings at a distance of 10 cm, hot-dip galvanized, fixing to the upper plane of the main staircase height above 1 m</t>
  </si>
  <si>
    <t>Felüljáró egykarú lépcső és felüljáró korlát - D=40 acél korlátoszlop, d=40 acél fogódzó és alsó korlátrúd, d=15 függőleges acél korlátpálcák 10 cm távolságban, tüzihorganyzott kivitelben, rögzítés lépcső főtartó felső síkjára magasság 1 méter járóvonal felett</t>
  </si>
  <si>
    <t>"Roof superstructure - Mechanical ventilation galvanized 190/90/80, 50/50/3 closed section frame, 50/30 with metal grille 
K-03</t>
  </si>
  <si>
    <t>Tetőfelépítmény - Gépészeti kiszellőző  tüzihorganyzott190/90/80, 50/50/3 zártszelvény keret, 50/30 fém ráccsal
LK-03</t>
  </si>
  <si>
    <t>"Roof superstructure - Mechanical ventilation galvanized 340//250/80, 50/50/3 closed section frame, 50/30 with metal grille 
LK-04</t>
  </si>
  <si>
    <t>Tetőfelépítmény - Gépészeti kiszellőző tüzihorganyzott 340/250/80, 50/50/3 zártszelvény keret, 50/30 fém ráccsal
LK-04</t>
  </si>
  <si>
    <t>"Roof access ladder - steel structure ladder galvanized, with protective grille, exit platform, galvanized, total height: 11.2 meters
-05</t>
  </si>
  <si>
    <t>Tetőfeljáró létra - acél szerkezetű létra, védőráccsal, kilépő platformmal, horganyzott kivitelben, teljes magasság: 11,2 méter
LK-05</t>
  </si>
  <si>
    <t>Roof passage ladder - steel structure ladder, with exit platform galvanized , for bridging roof sections of different heights, total height: 3.6 meters
LK-06</t>
  </si>
  <si>
    <t>Tetőátjáró létra - acél szerkezetű létra, tüzihorganyzott kilépő platformmal, eltérő magasságú tetőrészek áthidalására, teljes magasság: 3,6 méter
LK-06</t>
  </si>
  <si>
    <t>Roof passage ladder - steel structure ladder, with exit platform, for bridging roof sections of different heights, total height:2,1 meters
LK-07</t>
  </si>
  <si>
    <t>Tetőátjáró létra - acél szerkezetű létra, kilépő platformmal, eltérő magasságú tetőrészek áthidalására, teljes magasság: 2,1 méter
LK-07</t>
  </si>
  <si>
    <t>"Single-arm stairs next to the loading ramp (4 pcs.) - Frame structure U-section, steel grating between them, fastening to wall frame columns, hot-dip galvanized
LK-08</t>
  </si>
  <si>
    <t>Rakodórámpa melletti egykarú lépcsők (4 db) - Vázszerkezet U szelvény, közötte acél járórács, rögzítés falváz oszlopokhozz, tüzihorganyzott kivitelben
LK-08</t>
  </si>
  <si>
    <t xml:space="preserve">Single-arm stair railing next to loading ramp D = 40 steel railing, d = 40 steel handrail and lower railing bar, 1 piece d = 15 steel horizontal railing, hot-dip galvanized, mounting on the upper plane of the main staircase height above 1 m
</t>
  </si>
  <si>
    <t>Rakodórámpa melletti egykarú lépcső korlát D=40 acél korlátoszlop, d=40 acél fogódzó és alsó korlátrúd, 1 db d=15 acél vízszintes korlátpálca, tüzihorganyzott kivitelben, rögzítés lépcső főtartó felső síkjára magasság 1 méter járóvonal felett</t>
  </si>
  <si>
    <t>"Dock gate crash protection galvaized - D = 15 cm welded steel tubular frame with flat iron fasteners, yellow-black band powder spraying 12 meter pipe section around 1 gate
LK-10</t>
  </si>
  <si>
    <t>Dokkolókapu melletti, rakodórámpa külső, és shaft lejárat korlátok D=40 acél korlátoszlop, d=40 acél fogódzó és alsó korlátrúd , 1 db d=15 acél vízszintes korlátpálca, tüzihorganyzott kivitelben, rögzítés padlóhoz tőcsavarokkal, 2 méter magasságban
LK09</t>
  </si>
  <si>
    <t>"Docking gate impact protection - D = 15 cm welded steel tubular frame with flat iron fasteners, yellow-black band powder spraying 12 meter pipe section around 1 gate
LK-10</t>
  </si>
  <si>
    <t>Dokkólókapu ütközésvédelem - D=15 cm hegesztett acél csőváz keret, laposvas rögzítőkkel, sárga-fekete sávos porszórással 12 méter csőszelvény 1 db kapu körül
LK-10</t>
  </si>
  <si>
    <t>"Gate crash protection - D = 15 cm steel column, with flat iron fasteners, yellow-black stripe powder coating on the outside and inside of the gate, height 1 m
LK-11</t>
  </si>
  <si>
    <t>Kapu ütközésvédelem - D=15 cm acél oszlop, laposvas rögzítőkkel, sárga-fekete sávos porszórással kapu külső és belső oldalán, 1 méter magasság
LK-11</t>
  </si>
  <si>
    <t>"External wall protection element on loading areas - D = 8 cm steel pipe column, D = 8 cm horizontal element, demountable, replaceable connection, with yellow-black stripe powder spray 50 cm high
LK-12</t>
  </si>
  <si>
    <t>Külső falvédő elem rakodóteróületeken - D=8 cm acél cső oszlop, D=8 cm vízszintes elem ,bontható, cserélhető kapcsolattal, sárga-fekete sávos porszórással 50 cm magasság
LK-12</t>
  </si>
  <si>
    <t>Galvanized grating, oil storage galvanized
Dmension: 290x600 cm</t>
  </si>
  <si>
    <t>Horganyzott  járórács, olajraktárban tüzihorganyzott</t>
  </si>
  <si>
    <t>Locksmith structures total</t>
  </si>
  <si>
    <t>Lakatos szerkezetek összesen</t>
  </si>
  <si>
    <t>For KG 300 other items</t>
  </si>
  <si>
    <t>Egyéb</t>
  </si>
  <si>
    <t xml:space="preserve">Dirt trap carpet </t>
  </si>
  <si>
    <t xml:space="preserve">Szennyfogó szönyeg </t>
  </si>
  <si>
    <t>Dimension:1000x900 mm</t>
  </si>
  <si>
    <t>Méret: 1000x900</t>
  </si>
  <si>
    <t>Dimension:2200x1500 mm</t>
  </si>
  <si>
    <t>Méret: 2200x1500</t>
  </si>
  <si>
    <t>Dimension:2500x1500 mm</t>
  </si>
  <si>
    <t>Méret: 2500x1500</t>
  </si>
  <si>
    <r>
      <t xml:space="preserve">Edge-polished mirror in washbasins, glued to the wall, recessed design
</t>
    </r>
    <r>
      <rPr>
        <sz val="8"/>
        <rFont val="Arial"/>
        <family val="2"/>
        <charset val="238"/>
      </rPr>
      <t>5 mm with safety solutions. Location: lower edge is positioned at 1400 mm high above the floor.</t>
    </r>
  </si>
  <si>
    <r>
      <t xml:space="preserve">Élcsiszolt tükör mosdó helyiségekben, falazatra ragasztva süllyesztett kivitelbem
</t>
    </r>
    <r>
      <rPr>
        <sz val="8"/>
        <rFont val="Arial"/>
        <family val="2"/>
        <charset val="238"/>
      </rPr>
      <t>'5 mm sík, élcsiszolt fali tükör hátulról biztonsági fóliával vagy edzett üvegből, rögzítés neutrális szilikon tükörragasztóval. Elhelyezés: mosdó fölött, alsó éle padlósíktól mérten 1400mm magasságban.</t>
    </r>
  </si>
  <si>
    <t>Dimension: 80x60 cm</t>
  </si>
  <si>
    <t>Méret: 80x60 cm</t>
  </si>
  <si>
    <t>Dimension: 100x60 cm</t>
  </si>
  <si>
    <t>Méret: 100x60 cm</t>
  </si>
  <si>
    <t>Dimension: 140x60 cm</t>
  </si>
  <si>
    <t>Méret: 140x60 cm</t>
  </si>
  <si>
    <t>Dimension: 170x60 cm</t>
  </si>
  <si>
    <t>Méret: 170x60 cm</t>
  </si>
  <si>
    <t>Dimension: 200x60 cm</t>
  </si>
  <si>
    <t>Méret: 200x60 cm</t>
  </si>
  <si>
    <t>Fire protection (sealings)</t>
  </si>
  <si>
    <t>Tűzvédelem tömítések</t>
  </si>
  <si>
    <t>Closing of fire protected holes (max. 1,2mx1,2m) from two sides. HILTI CFS-CT B fire protecting board 3 pcs/m2; + HILTI CFS-CT coat 3,0 kg/m2; + HILTI CFS ACR CW fire protecting gap sealing material 310 ml; in case of Armaflex insulation: + HILTI CFS-B fire protecting bandage</t>
  </si>
  <si>
    <t>Tűzvédelmi áttörés lezárása nagy méretű nyílásoknál (max. 1,2m×1,2m), két oldalról (üres falnyílás ill. acélcsövek, kábeltálcák átvezetése): HILTI CFS-CT B tűzvédelmi lap 3 db/m2; + HILTI CFS-CT bevonat 3,0 kg/m2; + HILTI CFS ACR CW tűzvédelmi réstömítő massza 310 ml; Armaflex szigetelés esetén: + HILTI CFS-B tűzvédelmi bandázs</t>
  </si>
  <si>
    <t>Closing of fire protected holes for electrical openings (in case of walls and slabs) from two sides</t>
  </si>
  <si>
    <t>Tűzvédelmi áttörés lezárása elektromos nyílásoknál (falak, födémek esetén), két oldalról</t>
  </si>
  <si>
    <t>Furniture, other fitments</t>
  </si>
  <si>
    <t>Beépített berendezések, bútorok</t>
  </si>
  <si>
    <t>General fitments</t>
  </si>
  <si>
    <t>Beépített bútorok</t>
  </si>
  <si>
    <t>Reception desk</t>
  </si>
  <si>
    <t>Recepciós pult</t>
  </si>
  <si>
    <t>Dimension: 400X60 cm</t>
  </si>
  <si>
    <t>Méret: 400x60 cm</t>
  </si>
  <si>
    <t>Dimension: 1190X60 cm</t>
  </si>
  <si>
    <t>Méret: 1190x60 cm</t>
  </si>
  <si>
    <t>Kitchenette with built-in furniture</t>
  </si>
  <si>
    <t xml:space="preserve">Teakonyha beépített bútor </t>
  </si>
  <si>
    <t>Custom kitchen furniture made of laminated furniture panel, built-in dishwasher, single-basin sink, hand washer, 2 pcs built-in refrigerator and coffee machine, size (w x h x l): cabinet standing on the floor 60x240x60, cabinet on the wall 60x56x300, lower cabinet 60x91x150, counter 60x20x150, with side cover, according to joinery specification
Dimension: 60x240X210 cm</t>
  </si>
  <si>
    <t>Egyedi konyhabútor készítése laminált bútorlapokból, beépített mosogatógéppel, egy medencés mosogatóval, kézmosóval, 2 db beépített hűtőszekrénnyel és kávéfőzővel, méretek (sz x m x h): padlón álló szekrény  60x240x60 cm,  felsőszekrény 60x56x150 cm, alsószekrény 60x91x150 cm, pult 60x20x150 cm, takaróelemmel, asztalos konszignáció szerintMéret: 210x60 cm
Méret: 60x240x210 cm</t>
  </si>
  <si>
    <t>Dimension:60x240x230 cm</t>
  </si>
  <si>
    <t>Méret: 235x60 cm</t>
  </si>
  <si>
    <t>piece</t>
  </si>
  <si>
    <t>Dimension: 60x240x 230 cm</t>
  </si>
  <si>
    <t>Méret: 230x60 cm</t>
  </si>
  <si>
    <t>Dimension: 60x240x570 cm</t>
  </si>
  <si>
    <t>Méret: 570x60 cm</t>
  </si>
  <si>
    <t xml:space="preserve">Washbasin counter </t>
  </si>
  <si>
    <t>Mosdópult</t>
  </si>
  <si>
    <t>Custom washbasin with 1 pcs of built-in sink, dimension (w x h x l): 60x20x120 cm,</t>
  </si>
  <si>
    <t xml:space="preserve">Egyedileg gyártott mosdópult 1 db beépített mosdóval, méretek (sz x m x h): 60x20x120 cm, </t>
  </si>
  <si>
    <t>Custom washbasin with 2 pcs of built-in sink, dimension (w x h x l): 60x20x140 cm,</t>
  </si>
  <si>
    <t xml:space="preserve">Egyedileg gyártott mosdópult 2 db beépített mosdóval, méretek (sz x m x h): 60x20x140 cm, </t>
  </si>
  <si>
    <t>Custom washbasin with 2 pcs of built-in sink, dimension (w x h x l): 60x20x170 cm,</t>
  </si>
  <si>
    <t xml:space="preserve">Egyedileg gyártott mosdópult 2 db beépített mosdóval, méretek (sz x m x h): 60x20x170 cm, </t>
  </si>
  <si>
    <t>Custom washbasin with 2 pcs of built-in sink, dimension (w x h x l): 60x20x200cm,</t>
  </si>
  <si>
    <t>Egyedileg gyártott mosdópult 2 db beépített mosdóval, méretek (sz x m x h): 60x20x200 cm,</t>
  </si>
  <si>
    <t>Custom washbasin with 3 pcs of built-in sink, dimension (w x h x l): 60x20x380cm,</t>
  </si>
  <si>
    <t>Egyedileg gyártott mosdópult 3 db beépített mosdóval, méretek (sz x m x h): 60x20x380 cm,</t>
  </si>
  <si>
    <t>Acoustic pods
Product: Mikomax Hush</t>
  </si>
  <si>
    <r>
      <t xml:space="preserve">Kommunikációs fülkék
</t>
    </r>
    <r>
      <rPr>
        <sz val="8"/>
        <rFont val="Arial"/>
        <family val="2"/>
        <charset val="238"/>
      </rPr>
      <t>Gyártmány: Micomax Hush</t>
    </r>
  </si>
  <si>
    <t>Phone booth</t>
  </si>
  <si>
    <t>Telefonfülke</t>
  </si>
  <si>
    <t>Acoustic Meeting pod</t>
  </si>
  <si>
    <t>Tárgyaló fülke</t>
  </si>
  <si>
    <t>Restroom's accessories</t>
  </si>
  <si>
    <t>Piperék</t>
  </si>
  <si>
    <t>DELABIE wall-mounted paper towel dispenser, for 750 sheets 
With lock and standard key. With level control.
Capacity 750 sheets. Stainless steel thickness: 1mm.
Polished satin stainless steel.
Dimensions: 130 x 275 x 450mm.
Item number: DEL6607D</t>
  </si>
  <si>
    <t>DELABIE vandálbiztos c/z hajtott kéztörlő adagoló, r.m. acél, selyem matt, 1 mm lemezvastagság, kulccsal zárható, akár 750 lap kapacitással
Méret: 130 x 275 x 450mm.
cikkszám: DEL6607D</t>
  </si>
  <si>
    <t>DELABIE wall-mounted, rectangular bin for paper towels and waste paper.  Robust model. Capacity 25 litres. Stainless steel thickness: 1mm. 
Dimensions: 155 x 355 x 460mm.
Item number: DEL510461S</t>
  </si>
  <si>
    <t>DELABIE vandálbiztos fali hulladékgyűjtő, fedő nélküli, robusztus kialakítás, 25 literes, 1 mm vastag r.m. acél, selyem
Méret: 155 x 355 x 460mm.
cikkszám: DEL510461S</t>
  </si>
  <si>
    <t>DELABIE Jumbo toilet paper dispenser. 
One-piece hinged cover for easy maintenance and better hygiene. With lock and standard Delabie key. 
Level control. 304 stainless steel, Polished satin.
Item number: DEL2902
Large model for 400m rolls.
Item number: DEL2912</t>
  </si>
  <si>
    <t>DELABIE vandálbiztos jumbo mini r. m. acél wc-papír tartó, 200 m-es tekercsekhez, selyem
cikkszám: DEL2902
vagy
400 m-es tekercsekhez, selyem
cikkszám: DEL2912</t>
  </si>
  <si>
    <t>Green-clean wall-mounted,intim bag dispenser, stainless steel,matt
Item number: GCPHF</t>
  </si>
  <si>
    <t>GREEN CLEAN fali intim tasak adagoló, r.m. acél, matt
cikkszám: GCPHF</t>
  </si>
  <si>
    <t>DELABIE  wall-mounted stainless steel bin with lid, 4.5 litres 
Slimline wall-mounted rectangular bin for paper towels and waste paper. 
Robust model with lid.
Polished satin stainless steel.
Stainless steel 1mm thick.
Dimensions: 70 x 210 x 310mm
Item number: DEL465S</t>
  </si>
  <si>
    <t>DELABIE fali fedeles intim hulladékgyűjtő, keskenyített kialakítás, 4,5 liter, 1 mm vastag r.m. acél, selyem
Méret: 70 x 210 x 310mm
cikkszám: DEL465S</t>
  </si>
  <si>
    <t>GREEN CLEAN  wall mounted toilet brush, Polished satin stainless steel.
Item number: B01016SN</t>
  </si>
  <si>
    <t>GREEN CLEAN fali wc-kefe, r.m. acél, selyem
Falra szerelhető közületi rozsdamentes acél WC kefe kivehető belső tartállyal.
cikkszám: B01016SN</t>
  </si>
  <si>
    <t>GREEN CLEAN satin stainless steel double coat hook .
Concealed fixings.
Dimensions: 55 x 95 x Ø 62mm.
Item number: GCHC16D</t>
  </si>
  <si>
    <t>GREEN CLEAN kétágú törölköző akasztó, selyem
Méret: 55 x 95 x Ø 62mm.
cikkszám: GCHC16D</t>
  </si>
  <si>
    <t>CWS ParadiseLine Stainless Steel, Antibacterial foam soap dispenser for 500 ml of antibact preparation for decontaminating hand washing, with lock.
Item number: 7022000</t>
  </si>
  <si>
    <t>CWS Paradise Antibakteriális habszappan adagoló 500 ml, rozsdamentes, Környezetbarát, rozsdamentes acél habszappan-adagoló, 1000ml, 2500 adag. Az 500 ml-es szappantartály körülbelül 1250 adagot biztosít. Tartalmaz egy zárat.
cikkszám: 7022000</t>
  </si>
  <si>
    <t>CWS Paradise Air Bar Airfresh dispenser, Stainless Steel, 
Item number: 7663000</t>
  </si>
  <si>
    <t>CWS Paradise Air Bar Légfrissítő adagoló, rozsdamentes.
cikkszám: 7663000</t>
  </si>
  <si>
    <t>HOTELLO silver, compact and powerful wall-mounted hairdryer with hose, 1200 W
8 mins automatic safety timer
“Cool touch” swivel handgrip
Extensible hose (up to m 1,20)
Easy wall-mounting without opening
2 possibilities of electrical wiring: direct connection to electrical mains (hardwire), connection with plug (softwire)
Fixation screws and screw anchors included 
Protection class: IP24
Item number: 830.01/T Silver</t>
  </si>
  <si>
    <t>HOTELLO Silver, Falraszerelhető gégecsöves hajszárító 1200W
Hosszú élettartamú motor
8 perces időkapcsoló
Automatikusan bekapcsol ha a leemelik a kézi szárítót.
Hideg burkolatú kézi szárító. 
1,2 m-re kihúzható gégecső
Könnyen, szétszedés nélkül falra szerelhető.
2 módon is beköthető
IP 24-es védelemmel
cikkszám: 830.01/T Silver</t>
  </si>
  <si>
    <t>GREEN CLEAN waste opening integrated in sink countertop, cylinder, top rim, 150 mm diameter, 120 mm height, stainless steel, 
Item number: GCPCS</t>
  </si>
  <si>
    <t>GREEN CLEAN mosdópultba süllyeszthető hulladékledobó nyílás, hengeres, felső peremmel, 150 mm átmérő, 120 mm magasság, rozsdamentes acél, selyem matt
cikkszám: GCPCS</t>
  </si>
  <si>
    <t>GREEN CLEAN wall-mounted, rectangular bin for paper towels and waste paper.  Robust model.
Capacity 45 litres. 
Polished satin stainless steel. 
Dimensions: 381*508*230 mm
Item number: GCP20S</t>
  </si>
  <si>
    <t>GREEN CLEAN Fali, fedő nélküli hulladékgyűjtő, nagy kapacitású, 45 liter, rozsdamentes acél, matt
méretek: 381*508*230 mm
cikkszám: GCP20S</t>
  </si>
  <si>
    <t>General fitments total</t>
  </si>
  <si>
    <t>Beépített bútorok összesen</t>
  </si>
  <si>
    <t xml:space="preserve">Other items </t>
  </si>
  <si>
    <t>Pnuching bag</t>
  </si>
  <si>
    <t>Boxzsák</t>
  </si>
  <si>
    <t>Master key system with 3 levels</t>
  </si>
  <si>
    <t>Főkulcsrendszer 3 szintű</t>
  </si>
  <si>
    <t>pictograms</t>
  </si>
  <si>
    <t>Piktogrammok</t>
  </si>
  <si>
    <t>Subtitling</t>
  </si>
  <si>
    <t>Feliratozás</t>
  </si>
  <si>
    <t>Information system</t>
  </si>
  <si>
    <t>Információs rendszer</t>
  </si>
  <si>
    <t>Other items total</t>
  </si>
  <si>
    <t>Egyéb összesen</t>
  </si>
  <si>
    <t>Site deployment, preparation and cleaning:</t>
  </si>
  <si>
    <t xml:space="preserve">Előkészítés, felvonulás, takarítás </t>
  </si>
  <si>
    <t>Site deployment and cleaning</t>
  </si>
  <si>
    <t>Felvonulás és takarítás</t>
  </si>
  <si>
    <t>Costs of fences required for the construction</t>
  </si>
  <si>
    <t>A munkavégzéshez szükséges kerítések készítésének költségei</t>
  </si>
  <si>
    <t>unit</t>
  </si>
  <si>
    <t>Costs of Construction Information Table</t>
  </si>
  <si>
    <t>Építési információs tábla költségei.</t>
  </si>
  <si>
    <t>Costs of the construction site's guarding</t>
  </si>
  <si>
    <t>Az építési hely őrzésének költségei</t>
  </si>
  <si>
    <t>Containers of the Contractor</t>
  </si>
  <si>
    <t>Kivitelező saját felvonulási konténerei</t>
  </si>
  <si>
    <t>Sanitary container</t>
  </si>
  <si>
    <t>Szaniter konténer</t>
  </si>
  <si>
    <t xml:space="preserve">Double office container for the Client
Office container with appropriately designed electric heating and cooling in all rooms. Plastic  tilt and turn windows with insulated glazing, external shutters (secured against lifting) and with internal placement shields. Illumination: min. 500 lux, reflection free, for computer work.
Doors with central locking system (3 keys for each doors), constrution according to the locking plans.
In offices, tables, chais, cabinets, loading shelves, A3 color printer + scanner, with paint change, regular maintenance, trash cans.
Own sanitary rooms (for men, women) in toilet areas with paper towel holder and soap dispenser.
Kitchenette with sink, refrigerator, coffee maker, microwave, trash can
All consumables, coffee, sugar, tea needs to be supplied for the entire project execution period. </t>
  </si>
  <si>
    <t>Dupla iroda megrendelő számára
Irodakonténer elektromos fűtéssel minden helyiségben, valamint hűtőberendezések minden helyiségben megfelelően méretezve, Műanyag ablakok hőszigetelő üvegezéssel, nyíló-bukó szárnyakkal, és külső redőnnyel (feltolás ellen biztosítva), belső elhelyezésű, betekintés ellen védő zsalukkal. Világítással (tükrözésmentes, komputeres munkához) min. 500 lux: Ajtók profilcilnderrel központi záras rendszerben (minden ajtóhoz 3 kulcs), kivitel a zárterv alapján,
Irodahelyiségekben asztalok, székek, szekrények, rakodó polcok,  A3 szines nyomtató+ szkenner, festékcserével, rendszeres karbantartással, szemetes kosarakkal.
Saját  szaniter helyiségek (ffi, női)  WC-területeken papírtörülközőtartóval, szappanadagolóval.
Teakonyha mosogatóval, hűtőszekrénnyel, kávéfőzővel, mikrohullámú sütővel, szemetes kosárral.
Minden fogyasztási cikket, úgymint kávé, cukor, tea a projekt teljes megvalósítási ideje alatt biztostani kell.</t>
  </si>
  <si>
    <t>kpl</t>
  </si>
  <si>
    <t>Double meeting room container for the Client with tables</t>
  </si>
  <si>
    <t>Dupla tárgyalókonténer megrendelő számára asztalokkalés székekkel</t>
  </si>
  <si>
    <t>The hard-standing car park for the Employer’s representative and the Engineer – 15 places shall be conveniently adjacent to each other with suitable external lighting.</t>
  </si>
  <si>
    <t>Szilárd burkolatú parkoló a Megrendelő képviselője és a Mérnök számára: 15 hely egymás mellett kényelmesen kialakítva, megfelelő külső világítással ellátva.</t>
  </si>
  <si>
    <t>The Contractor will provide deployment facilities for the team which will install the process technological equipment for 3 months, as follow:
- incl. necessary planum, infrastructure
-10 containers with 100 lockers each
-1 toilet container for above qty of personell (women/men)
1 container – lunch room 
The Contractor shall provide a daily cleaning service to the facilities, including the provision of the required supplies.</t>
  </si>
  <si>
    <t>Vállalkozó felvonulási létesítményeket biztosít 3 hónap időtartamra a technológiai berendezéseket telepítő csapat számára az alábbiak szerint:
- szükséges ágyazattal, infrastruktúrával
- 10 konténer, konténerenként 10 öltözőszekrénnyel
- WC konténer fenti mennyiségű öltöző számára (női/férfi)
- 1 konténer - étkezőhelyiség
A Vállalkozó naponta takarítja a konténereket és biztosítja a az ehhez szükséges kellékeket.</t>
  </si>
  <si>
    <t>The Contractor will install one ramp for tires washing for trucks which exit from the site.</t>
  </si>
  <si>
    <t>A Vállalkozó egy rámpát telepít a helyszínről távozó teherautók gumiabroncsainak a mosására.</t>
  </si>
  <si>
    <t>Mobile toilet according to the prescribed health and safety regulations</t>
  </si>
  <si>
    <t>Mobil WC munkavédelmi előírások szerinti szükséges számban</t>
  </si>
  <si>
    <t>Crane</t>
  </si>
  <si>
    <t>Daru</t>
  </si>
  <si>
    <t>Concrete pump</t>
  </si>
  <si>
    <t>Betonpumpa</t>
  </si>
  <si>
    <t>Winterization
- according to needs of construsction technology
- For Installations work of Client's Contractors min. 10°C temperature to be constantly provided incl. necessary temporary separations in following areas:
- machine areas, conveyor installation area, glue kitchen, tool storage, boiler equipment, compressed air equipment, waste water treatment equipment</t>
  </si>
  <si>
    <t>Téliesítés
- építési technológia igényei szerint, 
- következő helyiségekben Építtető vállalkozóinak munkavégzéséhez min. 10°C hőmérséklet állandó biztosításával, szükség szerint ideiglenes lehatárolásával:
- machine areas, conveyor installation area, glue kitchen, tool storage, boiler equipment, compressed air equipment, waste water treatment equipment</t>
  </si>
  <si>
    <t>Development of pedestrian traffic with fences</t>
  </si>
  <si>
    <t>Gyalogos forgalom kialakítása korláttal</t>
  </si>
  <si>
    <t>Traffic technology</t>
  </si>
  <si>
    <t>Forgalomtechnika</t>
  </si>
  <si>
    <t>Public land reservation</t>
  </si>
  <si>
    <t xml:space="preserve">Közterületfoglalás </t>
  </si>
  <si>
    <t>Preliminary stocktaking</t>
  </si>
  <si>
    <t xml:space="preserve">Előzetes állapotfelvétel </t>
  </si>
  <si>
    <t>Post stocktaking</t>
  </si>
  <si>
    <t>Utólagos állapotfelvétel</t>
  </si>
  <si>
    <t>Construction insurance</t>
  </si>
  <si>
    <t xml:space="preserve">Építésszerelési biztosítás </t>
  </si>
  <si>
    <t>Costs of Professional Archaelogical Supervision</t>
  </si>
  <si>
    <t>Régészeti szakfelügyelet költségei</t>
  </si>
  <si>
    <t>Costs of geodesy</t>
  </si>
  <si>
    <t>Geodézia költsége</t>
  </si>
  <si>
    <t>Health and safety coordination of the contractors employed by the Client</t>
  </si>
  <si>
    <t xml:space="preserve">Munkabiztonsági és egészségvédelmi koordináció Megrendelő által foglalkoztatott más vállalkozók bevonását követően </t>
  </si>
  <si>
    <t>/hó</t>
  </si>
  <si>
    <t>Daily cleaning for dust-free areas</t>
  </si>
  <si>
    <t>Napi takarítások pormentes területek biztosítása</t>
  </si>
  <si>
    <t>ktg</t>
  </si>
  <si>
    <t>Site deployment and cleaning total</t>
  </si>
  <si>
    <t>Felvonulás és takarítás összesen</t>
  </si>
  <si>
    <t>Építési áramellátás</t>
  </si>
  <si>
    <t>Installation and maintenance of construction power supply</t>
  </si>
  <si>
    <t>Építési áramellátás szerelése és helyszínen tartása</t>
  </si>
  <si>
    <t>Installation and maintenance of construction site lighting</t>
  </si>
  <si>
    <t>Építési megvilágítás felszerelése és helyszínen tartása</t>
  </si>
  <si>
    <t>Temporary electricity meters (all miscellaneous fees)</t>
  </si>
  <si>
    <t>Ideiglenes  mérőóra kiépítése/áram</t>
  </si>
  <si>
    <t>Construction power supply total</t>
  </si>
  <si>
    <t>Építési áramellátás összenes</t>
  </si>
  <si>
    <t>Installation and maintenance of construction water supply</t>
  </si>
  <si>
    <t>Építési vízellátás kiépítése és fenntartása</t>
  </si>
  <si>
    <t>Installation and maintenance of construction sewage supply</t>
  </si>
  <si>
    <t>Építési szennyvízkezelés kiépítése és fenntartása</t>
  </si>
  <si>
    <t>Temporary water meters (all miscellaneous fees)</t>
  </si>
  <si>
    <t>Ideiglenes mérnőóra kiépítése / víz</t>
  </si>
  <si>
    <t>Temporary water supply total</t>
  </si>
  <si>
    <t>Ideiglenes vízellátás összesen</t>
  </si>
  <si>
    <t>Additional protective structures</t>
  </si>
  <si>
    <t>Kiegészítő védőszerkezetek</t>
  </si>
  <si>
    <t>Coverage of openings - professional coverage of ditches and openings from wood (board), including non-sliő fastenings, operation is required according to the instructions of the Client, Construction Site Manager or the Security Service.</t>
  </si>
  <si>
    <t>Nyílások lefedése -  árok- és nyílásfedések szakszerű elkékszítése fából (deszka), beleértve ennek csúszásmentes rögzítését, az építtető, az építésvezető ill. a biztonsági szolgálat különleges rendelkezése szerint üzemeltetni</t>
  </si>
  <si>
    <t xml:space="preserve">Plates above wires </t>
  </si>
  <si>
    <t>Áthajtólemezek vezeték felett</t>
  </si>
  <si>
    <t>Construction guard rail</t>
  </si>
  <si>
    <t>Védőkorlátok</t>
  </si>
  <si>
    <t>Protection of prepared surfaces</t>
  </si>
  <si>
    <t>Elkészített felületek védelme</t>
  </si>
  <si>
    <t>Temporary lighting protection</t>
  </si>
  <si>
    <t>Ideiglenes villámvédelem</t>
  </si>
  <si>
    <t>Temporary protection against bird nesting on steep earthbanks</t>
  </si>
  <si>
    <t>Függőleges földpartok ideiglenes védelme madarak befészkelése ellen</t>
  </si>
  <si>
    <t>Additional protective structures total</t>
  </si>
  <si>
    <t>Kiegészítő védőszerkezetek összesen</t>
  </si>
  <si>
    <t>Waste Management</t>
  </si>
  <si>
    <t>Hulladékkezelés</t>
  </si>
  <si>
    <t>Removing communal waste from construction site</t>
  </si>
  <si>
    <t>Építési területen található kommunális hulladék eltávolítása</t>
  </si>
  <si>
    <t>Transport of construction waste</t>
  </si>
  <si>
    <t>Építési hulladék elszállítása</t>
  </si>
  <si>
    <t>Transport of contaminated soil</t>
  </si>
  <si>
    <t>Szennyezett talaj elszállítása</t>
  </si>
  <si>
    <t>/m3</t>
  </si>
  <si>
    <t>Transport of hazardous waste</t>
  </si>
  <si>
    <t>Veszélyes hulladék elszállítása</t>
  </si>
  <si>
    <t>Waste Management total</t>
  </si>
  <si>
    <t>Hulladékkezelés összesen</t>
  </si>
  <si>
    <t>Cleaning</t>
  </si>
  <si>
    <t>Takarítás</t>
  </si>
  <si>
    <t>Pipere takarítás</t>
  </si>
  <si>
    <t>Documentation, permits</t>
  </si>
  <si>
    <t>Dokumentáció, engedélyek</t>
  </si>
  <si>
    <t>As-built documentation: 3 copies on paper basis, 1 electronic format (uploading)</t>
  </si>
  <si>
    <t>Átadási dokumentáció: 3 pld. Papír, 1 elektronikus (feltöltés) alapon</t>
  </si>
  <si>
    <t>As-built plans in editable (dwg.) and in pdf. format</t>
  </si>
  <si>
    <t>Megvalósulási tervek szerkeszthető (dwg.) és pdf. formátumban</t>
  </si>
  <si>
    <t>Additional handover documentation is paper and pdf. Format for authorities</t>
  </si>
  <si>
    <t>További átadási dokumentációk papír és pdf. Formátumban hatóságok részére</t>
  </si>
  <si>
    <t>Documentation to be uploaded to ETDR for authority in pdf/A format For commissioning permit</t>
  </si>
  <si>
    <t>Hatóság számára ETDR-ben feltöltendő dokumentáció pdf/A formátumban Használatbavételi engedélyhez</t>
  </si>
  <si>
    <r>
      <t xml:space="preserve">Documentation and plans to be prepared by the Contractor
</t>
    </r>
    <r>
      <rPr>
        <b/>
        <sz val="8"/>
        <rFont val="Arial"/>
        <family val="2"/>
        <charset val="238"/>
      </rPr>
      <t>Shop Design</t>
    </r>
    <r>
      <rPr>
        <sz val="8"/>
        <rFont val="Arial"/>
        <family val="2"/>
        <charset val="238"/>
      </rPr>
      <t xml:space="preserve">
showing dimensions, sections, connection elements, calculations. Detail design, shop and production drawings shall be prepared in sufficient detail, by the Contractor, to permit procurement, manufacture, fabrication, construction and installation of facilities.  
All Contractor’s Documents shall be delivered to the Engineer in 4 (four) hard copies, 1 electronic scanned copy bearing the signature and stamp of the Contractor and the Contractor's Representative and 1 electronic editable copy (AutoCad, Excel, Word as applicable).
</t>
    </r>
  </si>
  <si>
    <r>
      <t xml:space="preserve">Vállalkozó által készítendő dokumentumok
</t>
    </r>
    <r>
      <rPr>
        <b/>
        <sz val="8"/>
        <rFont val="Arial"/>
        <family val="2"/>
        <charset val="238"/>
      </rPr>
      <t>Szerelési- és gyártmánytervezés</t>
    </r>
    <r>
      <rPr>
        <sz val="8"/>
        <rFont val="Arial"/>
        <family val="2"/>
        <charset val="238"/>
      </rPr>
      <t xml:space="preserve"> </t>
    </r>
    <r>
      <rPr>
        <b/>
        <sz val="8"/>
        <rFont val="Arial"/>
        <family val="2"/>
        <charset val="238"/>
      </rPr>
      <t xml:space="preserve">
</t>
    </r>
    <r>
      <rPr>
        <sz val="8"/>
        <rFont val="Arial"/>
        <family val="2"/>
        <charset val="238"/>
      </rPr>
      <t xml:space="preserve">bemutatva a méreteket, metszeteket, csatlakozó elemeket, számításokat. Vállalkozó részletes tervrajzokat, műhelyrajzokat és gyártási rajzokat készít megfelelő részletességgel, amelyek lehetővé teszik a berendezések beszerzését, gyártását, előállítását, építését és telepítését.
Vállalkozó valamennyi Dokumentumát 4 (négy) nyomtatott példányban, 1 elektronikus szkennelt példányban, a Vállalkozó és a Vállalkozó Képviselőjének aláírásával és bélyegzőjével ellátva, valamint 1 elektronikus szerkeszthető példányban (AutoCad, Excel, Word) juttatja el a Mérnök részére.
</t>
    </r>
  </si>
  <si>
    <t xml:space="preserve">Establishment / Installation permits planning, permitting, official commissioning
Steam
Fire alarm
Compressor
Sprinkler
ect.
</t>
  </si>
  <si>
    <t xml:space="preserve">Létesítési engedélyek tervezés, engedélyeztetés, hatósági üzembe helyezés
Gőz
Tűzjelző
Compresszor
Sprinkler
stb
</t>
  </si>
  <si>
    <t>Additional establishment / Installation permits planning, permitting, official commissioning if not included in the works</t>
  </si>
  <si>
    <t>További létesítési engedélyek tervezés, engedélyeztetés, hatósági üzembe helyezés ha nem szerepel a szakágaknál</t>
  </si>
  <si>
    <t>As built documentation total</t>
  </si>
  <si>
    <t>Átadási dokumentáció összesen</t>
  </si>
  <si>
    <t>Water, sewerage, rainwater systems</t>
  </si>
  <si>
    <t>Víz, csatorna, esővíz, rendszerek</t>
  </si>
  <si>
    <t>Drainage</t>
  </si>
  <si>
    <t>Vízelvezetés</t>
  </si>
  <si>
    <t>General comments and requirements valid for the entire section:</t>
  </si>
  <si>
    <t>Egész fejezetre vonatkozó álltalános megjegyzések, elvárások:</t>
  </si>
  <si>
    <r>
      <rPr>
        <b/>
        <sz val="9"/>
        <rFont val="Arial"/>
        <family val="2"/>
        <charset val="238"/>
      </rPr>
      <t>SUPPORT:</t>
    </r>
    <r>
      <rPr>
        <sz val="9"/>
        <rFont val="Arial"/>
        <family val="2"/>
        <charset val="238"/>
      </rPr>
      <t xml:space="preserve"> Supports, struts, hangers, clamps and brackets should be counted to and priced with the actual item!</t>
    </r>
  </si>
  <si>
    <r>
      <rPr>
        <b/>
        <sz val="9"/>
        <rFont val="Arial"/>
        <family val="2"/>
        <charset val="238"/>
      </rPr>
      <t>TARTÓZÁS:</t>
    </r>
    <r>
      <rPr>
        <sz val="9"/>
        <rFont val="Arial"/>
        <family val="2"/>
        <charset val="238"/>
      </rPr>
      <t xml:space="preserve"> Támaszokat, tartókat, függesztőket, bilincseket csővezetékekhez, és berendezésekhez, mindig az aktuális tételhez kell árazni!</t>
    </r>
  </si>
  <si>
    <r>
      <rPr>
        <b/>
        <sz val="9"/>
        <rFont val="Arial"/>
        <family val="2"/>
        <charset val="238"/>
      </rPr>
      <t>Material flat price</t>
    </r>
    <r>
      <rPr>
        <sz val="9"/>
        <rFont val="Arial"/>
        <family val="2"/>
        <charset val="238"/>
      </rPr>
      <t xml:space="preserve">s should be specified so that they include the described equipment and other necessary auxiliary materials for a comlpete installation in one item!
E.g. the material price should cover: by </t>
    </r>
    <r>
      <rPr>
        <b/>
        <sz val="9"/>
        <rFont val="Arial"/>
        <family val="2"/>
        <charset val="238"/>
      </rPr>
      <t>appliances</t>
    </r>
    <r>
      <rPr>
        <sz val="9"/>
        <rFont val="Arial"/>
        <family val="2"/>
        <charset val="238"/>
      </rPr>
      <t xml:space="preserve">: supports, anchor bolts, clamps, connecting pieces on drainage / water side etc.
by </t>
    </r>
    <r>
      <rPr>
        <b/>
        <sz val="9"/>
        <rFont val="Arial"/>
        <family val="2"/>
        <charset val="238"/>
      </rPr>
      <t>pipes</t>
    </r>
    <r>
      <rPr>
        <sz val="9"/>
        <rFont val="Arial"/>
        <family val="2"/>
        <charset val="238"/>
      </rPr>
      <t>: supports, clamps, fittings, coupling elements, auxiliary materials, sealing gaskets, fire protective collars, etc.
by</t>
    </r>
    <r>
      <rPr>
        <b/>
        <sz val="9"/>
        <rFont val="Arial"/>
        <family val="2"/>
        <charset val="238"/>
      </rPr>
      <t xml:space="preserve"> pipe accessories</t>
    </r>
    <r>
      <rPr>
        <sz val="9"/>
        <rFont val="Arial"/>
        <family val="2"/>
        <charset val="238"/>
      </rPr>
      <t>: counterflanges, bolts, union nuts, threaded rods or threadings, sealings, additonally needed supports, fixings, etc.</t>
    </r>
  </si>
  <si>
    <r>
      <t xml:space="preserve">Az </t>
    </r>
    <r>
      <rPr>
        <b/>
        <sz val="9"/>
        <rFont val="Arial"/>
        <family val="2"/>
        <charset val="238"/>
      </rPr>
      <t>anyag egységárakat</t>
    </r>
    <r>
      <rPr>
        <sz val="9"/>
        <rFont val="Arial"/>
        <family val="2"/>
        <charset val="238"/>
      </rPr>
      <t xml:space="preserve"> úgy kell meghatározni, hogy tartalmazza tételben leírt berendezéseket és az egyéb szükséges segéd anyagokkat is, hogy a komplett készre szereléshez tartalmazzon mindent!
Pl.: </t>
    </r>
    <r>
      <rPr>
        <b/>
        <sz val="9"/>
        <rFont val="Arial"/>
        <family val="2"/>
        <charset val="238"/>
      </rPr>
      <t>Berendezéseknél:</t>
    </r>
    <r>
      <rPr>
        <sz val="9"/>
        <rFont val="Arial"/>
        <family val="2"/>
        <charset val="238"/>
      </rPr>
      <t xml:space="preserve"> tartók, dűbelek, bilincsek, csatlakozó elemek csatornaoldalon-vízoldalon, stb.
</t>
    </r>
    <r>
      <rPr>
        <b/>
        <sz val="9"/>
        <rFont val="Arial"/>
        <family val="2"/>
        <charset val="238"/>
      </rPr>
      <t>Csöveknél:</t>
    </r>
    <r>
      <rPr>
        <sz val="9"/>
        <rFont val="Arial"/>
        <family val="2"/>
        <charset val="238"/>
      </rPr>
      <t xml:space="preserve"> tartók, csőbilincsek, idomok, kuplungok, hozaganyagok, tömítések, tűzgátló átvezetések, tűzgátló tömítések, stb.
</t>
    </r>
    <r>
      <rPr>
        <b/>
        <sz val="9"/>
        <rFont val="Arial"/>
        <family val="2"/>
        <charset val="238"/>
      </rPr>
      <t>Csővezetéki szerelvényeknél:</t>
    </r>
    <r>
      <rPr>
        <sz val="9"/>
        <rFont val="Arial"/>
        <family val="2"/>
        <charset val="238"/>
      </rPr>
      <t xml:space="preserve"> ellenkarimák, csavarok, hollandik, menetes végeg v. menetvágások, tömítések, esetleges tartók, rögzítések, stb. anyagárait tartalmaznia kell!</t>
    </r>
  </si>
  <si>
    <r>
      <rPr>
        <b/>
        <sz val="9"/>
        <rFont val="Arial"/>
        <family val="2"/>
        <charset val="238"/>
      </rPr>
      <t>Labor flat-rate prices</t>
    </r>
    <r>
      <rPr>
        <sz val="9"/>
        <rFont val="Arial"/>
        <family val="2"/>
        <charset val="238"/>
      </rPr>
      <t xml:space="preserve"> should be specified so that the result is an equipment installed at the intended location and in operation-ready condition according to design documentation. Pressure, leakage tests, trial runs and commissioning should be included in flat-rate prices.
For example: by </t>
    </r>
    <r>
      <rPr>
        <b/>
        <sz val="9"/>
        <rFont val="Arial"/>
        <family val="2"/>
        <charset val="238"/>
      </rPr>
      <t>equipment</t>
    </r>
    <r>
      <rPr>
        <sz val="9"/>
        <rFont val="Arial"/>
        <family val="2"/>
        <charset val="238"/>
      </rPr>
      <t xml:space="preserve">: complete living labor expenses from installation to making all connections, insulation, repair-painting, cladding, etc.
by </t>
    </r>
    <r>
      <rPr>
        <b/>
        <sz val="9"/>
        <rFont val="Arial"/>
        <family val="2"/>
        <charset val="238"/>
      </rPr>
      <t>pipes</t>
    </r>
    <r>
      <rPr>
        <sz val="9"/>
        <rFont val="Arial"/>
        <family val="2"/>
        <charset val="238"/>
      </rPr>
      <t xml:space="preserve">: preparation of support construction, pre-assembly of clamps/brackets, pipe mounting position and coupling method dependent labor costs, etc.
by </t>
    </r>
    <r>
      <rPr>
        <b/>
        <sz val="9"/>
        <rFont val="Arial"/>
        <family val="2"/>
        <charset val="238"/>
      </rPr>
      <t>pipe accessories</t>
    </r>
    <r>
      <rPr>
        <sz val="9"/>
        <rFont val="Arial"/>
        <family val="2"/>
        <charset val="238"/>
      </rPr>
      <t>: welding of counterflanges, union nut assembly, preparation of thread cutting, sealing and additionally necessary supports/hangers, fixings, etc.</t>
    </r>
  </si>
  <si>
    <r>
      <t xml:space="preserve">Az </t>
    </r>
    <r>
      <rPr>
        <b/>
        <sz val="9"/>
        <rFont val="Arial"/>
        <family val="2"/>
        <charset val="238"/>
      </rPr>
      <t>egység munkadíjakat</t>
    </r>
    <r>
      <rPr>
        <sz val="9"/>
        <rFont val="Arial"/>
        <family val="2"/>
        <charset val="238"/>
      </rPr>
      <t xml:space="preserve"> úgy kell meghatározni, hogy kompletten a tervek szerinti helyekre beépítve, működőképes állapotban átadható berendezéseket kapjunk végeredményűl. Nyomáspróbát, tömörségi próbát, próbaüzemet és beüzemelést az egység munkadíjaknak tartalmaznia kell.
Pl.: </t>
    </r>
    <r>
      <rPr>
        <b/>
        <sz val="9"/>
        <rFont val="Arial"/>
        <family val="2"/>
        <charset val="238"/>
      </rPr>
      <t>Berendezéseknél:</t>
    </r>
    <r>
      <rPr>
        <sz val="9"/>
        <rFont val="Arial"/>
        <family val="2"/>
        <charset val="238"/>
      </rPr>
      <t xml:space="preserve"> Komplett élőmunkamennyiségét tartalmaznia kell a telepítéstől az összes csatlakozás elkészítéséig, szigetelések, javítófestések, szigetelések, burkolatok, stb. elkészítéséig.
</t>
    </r>
    <r>
      <rPr>
        <b/>
        <sz val="9"/>
        <rFont val="Arial"/>
        <family val="2"/>
        <charset val="238"/>
      </rPr>
      <t>Csöveknél</t>
    </r>
    <r>
      <rPr>
        <sz val="9"/>
        <rFont val="Arial"/>
        <family val="2"/>
        <charset val="238"/>
      </rPr>
      <t xml:space="preserve">: tartók előkészítésének, bilincsek előszerelésének, csövek helyére építésének, rögzítésének, csökapcsolatok technológiájának függvényében azok létrehozásának, stb. élőmunka árát.
</t>
    </r>
    <r>
      <rPr>
        <b/>
        <sz val="9"/>
        <rFont val="Arial"/>
        <family val="2"/>
        <charset val="238"/>
      </rPr>
      <t>Csővezetéki szerelvényeknél:</t>
    </r>
    <r>
      <rPr>
        <sz val="9"/>
        <rFont val="Arial"/>
        <family val="2"/>
        <charset val="238"/>
      </rPr>
      <t xml:space="preserve"> ellenkarimák felhegesztésének, hollandis csatlakozók felszerelésének, menetvágások elkészítésének, tömítések elkészítésének, esetleges tartók és rögzítések, stb. elkészítésének élőmunka vonzatait kell árazni!</t>
    </r>
  </si>
  <si>
    <t>Wastewater</t>
  </si>
  <si>
    <t>Szennyvíz</t>
  </si>
  <si>
    <t>Piping</t>
  </si>
  <si>
    <t>Csővezetékek</t>
  </si>
  <si>
    <t>Plastic pipe installation is recommended only above +5°C ambient temperature!</t>
  </si>
  <si>
    <t>Műanyag cső szerelést végezni csak +5°C környezeti hőmérséklet felett ajánlott!</t>
  </si>
  <si>
    <r>
      <t xml:space="preserve">PVC drain pipe general quality requirements:
</t>
    </r>
    <r>
      <rPr>
        <sz val="8"/>
        <rFont val="Arial"/>
        <family val="2"/>
        <charset val="238"/>
      </rPr>
      <t>Pipelife KA, KG-PVC spigot-and-socket type connection with rubber sealing ring, prefabricated fittings, section-wise leakage test, acoustic insulation if required, support construction, completely installed. 
Wastewater drainage below DN100 with KA-PVC, while above DN100 with KG-PVC should be installed.</t>
    </r>
  </si>
  <si>
    <r>
      <t xml:space="preserve">Tokos PVC lefolyócső általános minőségi elvárások:
</t>
    </r>
    <r>
      <rPr>
        <sz val="8"/>
        <rFont val="Arial"/>
        <family val="2"/>
        <charset val="238"/>
      </rPr>
      <t>Pipelife KA, KG-PVC gumigyűrűs tokos kötésekkel, előregyártott idomokkal, szakaszos tömörségi próbával, szükség szerint hang szigeteléssel, tartózással, kompletten szerelve. 
Szennyvíz elvezetést D110 méret alatt KA-PVC-vel, míg felette KG-PVC-vel kell szerelni.</t>
    </r>
  </si>
  <si>
    <r>
      <t xml:space="preserve">HD PE drain pipe general quality requirements:
</t>
    </r>
    <r>
      <rPr>
        <sz val="8"/>
        <rFont val="Arial"/>
        <family val="2"/>
        <charset val="238"/>
      </rPr>
      <t>Geberit PE HD drain pipe, with welded or electrofusion coupling, prefabricated fittings, section-wise leakage test. Size range from DN32 to DN300. Allowed temperature range 0-80°C. PN1,5 pressure rate. UV resistant.</t>
    </r>
  </si>
  <si>
    <r>
      <t xml:space="preserve">HD PE lefolyócső általános minőségi elvárások:
</t>
    </r>
    <r>
      <rPr>
        <sz val="8"/>
        <rFont val="Arial"/>
        <family val="2"/>
        <charset val="238"/>
      </rPr>
      <t>Geberit PE HD lefolyócső, with welded or electrofusion coupling, előregyártott idomokkal, szakaszos tömörségipróbával. D32-tól D315-ig tart a méretskála. Megengedett hőmérésklet tartomány 0-80°C. PN1,5 nyomásfokozatú. UV álló.</t>
    </r>
  </si>
  <si>
    <r>
      <rPr>
        <b/>
        <sz val="8"/>
        <rFont val="Arial"/>
        <family val="2"/>
        <charset val="238"/>
      </rPr>
      <t>HCS1:</t>
    </r>
    <r>
      <rPr>
        <sz val="8"/>
        <rFont val="Arial"/>
        <family val="2"/>
        <charset val="238"/>
      </rPr>
      <t xml:space="preserve">
Sound attenuation effect: Geberit Isol 17mm dampens 20dB(A). In accordance with MSZ EN 14366. This insulation must be between the pipe and clamp too! Allowed temperature of medium -20 - 80°C-ig. Fire resistance class: B2 </t>
    </r>
  </si>
  <si>
    <r>
      <rPr>
        <b/>
        <sz val="8"/>
        <rFont val="Arial"/>
        <family val="2"/>
        <charset val="238"/>
      </rPr>
      <t>HCS1:</t>
    </r>
    <r>
      <rPr>
        <sz val="8"/>
        <rFont val="Arial"/>
        <family val="2"/>
        <charset val="238"/>
      </rPr>
      <t xml:space="preserve">
Hangcsillapító hatás Geberit Isol 17mm. 20dB(A)-t csillapít MSZ EN 14366 szerint. Csőbilincsek és haszoncsővek között is ennek a szigetelésnek kell lennie! Megengedett közeghőm. -20 - 80°C-ig. Tűzvédelmi besorolás: B2 </t>
    </r>
  </si>
  <si>
    <r>
      <rPr>
        <b/>
        <sz val="8"/>
        <rFont val="Arial"/>
        <family val="2"/>
        <charset val="238"/>
      </rPr>
      <t>Armaflex AC:</t>
    </r>
    <r>
      <rPr>
        <sz val="8"/>
        <rFont val="Arial"/>
        <family val="2"/>
        <charset val="238"/>
      </rPr>
      <t xml:space="preserve">
Synthetic rubber based closed cell structure to prevent condensation, elastic thermal insulation. Allowed temperature of medium -50 - +110°C-ig (band: +85°C). Fire resistance class: DL-s3, d0 (considerable participation in fire, strong smoker production, no flaming droplets/particles)</t>
    </r>
  </si>
  <si>
    <r>
      <rPr>
        <b/>
        <sz val="8"/>
        <rFont val="Arial"/>
        <family val="2"/>
        <charset val="238"/>
      </rPr>
      <t>Armaflex AC:</t>
    </r>
    <r>
      <rPr>
        <sz val="8"/>
        <rFont val="Arial"/>
        <family val="2"/>
        <charset val="238"/>
      </rPr>
      <t xml:space="preserve">
Szintetikus gumi alapú zártcellás szerkezetű páralecsapódás megelőzésére, rugalmas hőszigetelés. Megengedett közeghőm. -50 - +110°C-ig (szalag +85°C). Tűzvédelmi besorolás: DL-s3, d0 (lényeges részvétel a tűzben, erősen füstképző, égve nem csepegő)</t>
    </r>
  </si>
  <si>
    <t>Under reinforced concrete slabs spigot-and-socket type main line or stack can not be placed! Here only welded polyethylene pipes can be used! By pipe stacks application of long sockets is necessary! In sewage systems minimum 0,5% sloping is required everywhere!
Reinforcing steel assembly and concreting only allowed after a succesful leakage test!</t>
  </si>
  <si>
    <t>Vasalt aljzat alá gumigyűrűs tokos kötésű alap ill. ejtővezetéki csatornacső sem szerelhető! Itt csak hegesztett PE csövek alkalmazhatóak! Ejtővezetékeknél hosszútokok alkalmazása szükséges! Szenyvíz rendszerben min. 0,5%-os lejtés szükséges mindenhol!
Vasalni, betonozni csak a sikeres tömörségi próba után szabad!</t>
  </si>
  <si>
    <r>
      <rPr>
        <b/>
        <sz val="8"/>
        <rFont val="Arial"/>
        <family val="2"/>
        <charset val="238"/>
      </rPr>
      <t xml:space="preserve">General quality requirements of insulations: </t>
    </r>
    <r>
      <rPr>
        <sz val="8"/>
        <rFont val="Arial"/>
        <family val="2"/>
        <charset val="238"/>
      </rPr>
      <t xml:space="preserve">
For insulations always the original auxiliary materials of the manufacturer must be used, i.e.: adhesives, overlapping tapes, fixings, etc.
Insulations should always be made so that the result is a homogenously insulated surface, with special attention in the case of cold medium transferring pipelines.</t>
    </r>
  </si>
  <si>
    <r>
      <rPr>
        <b/>
        <sz val="8"/>
        <rFont val="Arial"/>
        <family val="2"/>
        <charset val="238"/>
      </rPr>
      <t xml:space="preserve">Hőszigetelés általános minőségi elvárásai: </t>
    </r>
    <r>
      <rPr>
        <sz val="8"/>
        <rFont val="Arial"/>
        <family val="2"/>
        <charset val="238"/>
      </rPr>
      <t xml:space="preserve">
A hőszigetelésekhez minden esetben a gyártó saját segédeszközeit kell használni, mint pl.: ragasztók, átlapolók, rögzítések, stb.
Szigeteléseket minden esetben úgy kell elkészíteni, hogy a végeredmény egy homogén szigetelt felület legyen, különös tekintettel a hideg közeget szállító csővezetékek esetében.</t>
    </r>
  </si>
  <si>
    <t>Sewage and condensate pipes</t>
  </si>
  <si>
    <t>Szennyíz és kondenzátum csővezetékek</t>
  </si>
  <si>
    <t>HD-PE, welded</t>
  </si>
  <si>
    <t>HD-PE, hegesztett</t>
  </si>
  <si>
    <t>DN40 (ø40 x 3)</t>
  </si>
  <si>
    <t>lm/fm</t>
  </si>
  <si>
    <t>DN50 (ø50 x 3)</t>
  </si>
  <si>
    <t>DN56 (ø56 x 3)</t>
  </si>
  <si>
    <t>DN60 (ø63 x 3)</t>
  </si>
  <si>
    <t>DN70 (ø75 x 3)</t>
  </si>
  <si>
    <t>DN100 (ø110 x 4.3)</t>
  </si>
  <si>
    <t>DN125 (ø125 x 4.9)</t>
  </si>
  <si>
    <t>Insulation</t>
  </si>
  <si>
    <t>Szigetelés</t>
  </si>
  <si>
    <r>
      <rPr>
        <b/>
        <sz val="8"/>
        <rFont val="Arial"/>
        <family val="2"/>
        <charset val="238"/>
      </rPr>
      <t>Sound attenuating insulation</t>
    </r>
    <r>
      <rPr>
        <sz val="8"/>
        <rFont val="Arial"/>
        <family val="2"/>
        <charset val="238"/>
      </rPr>
      <t xml:space="preserve">
- manufacturer: Geberit
- type: Isol Flex</t>
    </r>
  </si>
  <si>
    <t>Sound attenuating insulation
- gyártó: Geberit
- type: Isol Flex</t>
  </si>
  <si>
    <t>KA PVC, glued</t>
  </si>
  <si>
    <t>KA PVC, ragasztott</t>
  </si>
  <si>
    <t>DN32</t>
  </si>
  <si>
    <t>DN40</t>
  </si>
  <si>
    <t>DN50</t>
  </si>
  <si>
    <t>Plumbing fixtures</t>
  </si>
  <si>
    <t>Szaniterek</t>
  </si>
  <si>
    <r>
      <rPr>
        <b/>
        <sz val="8"/>
        <rFont val="Arial"/>
        <family val="2"/>
        <charset val="238"/>
      </rPr>
      <t>Wash basin trap</t>
    </r>
    <r>
      <rPr>
        <sz val="8"/>
        <rFont val="Arial"/>
        <family val="2"/>
        <charset val="238"/>
      </rPr>
      <t xml:space="preserve"> and water connection assemby on a mounting plate, for concealed installation, with brass valves and integrated odor trap
- water connections: DN15
- drainage connection in/out: DN32/40
- manufacturer: Hütterer &amp; Lechner
- type HL134</t>
    </r>
  </si>
  <si>
    <r>
      <rPr>
        <b/>
        <sz val="8"/>
        <rFont val="Arial"/>
        <family val="2"/>
        <charset val="238"/>
      </rPr>
      <t>Mosdószifon</t>
    </r>
    <r>
      <rPr>
        <sz val="8"/>
        <rFont val="Arial"/>
        <family val="2"/>
        <charset val="238"/>
      </rPr>
      <t xml:space="preserve"> és vízcsatlakozó egység rögzítő lemezzel, rejtett beépítésre, bronz szelepekkel, intergrált bűzzárral
- víz csatlakozások: DN15
- szennyvíz csatlakozás be/kilépő: DN32/40
- gyártó: Hütterer &amp; Lechner
- típus HL134</t>
    </r>
  </si>
  <si>
    <t>pc/db</t>
  </si>
  <si>
    <r>
      <rPr>
        <b/>
        <sz val="8"/>
        <rFont val="Arial"/>
        <family val="2"/>
        <charset val="238"/>
      </rPr>
      <t>Siphon for condensate</t>
    </r>
    <r>
      <rPr>
        <sz val="8"/>
        <rFont val="Arial"/>
        <family val="2"/>
        <charset val="238"/>
      </rPr>
      <t xml:space="preserve"> from air conditioning systems, for in-wall installation, with odour trap protected from drying out, demountable for cleaning
- inlet: DN20-32
- outlet: DN32
- manufacturer: Hütterer &amp; Lechner
- type: HL138</t>
    </r>
  </si>
  <si>
    <r>
      <rPr>
        <b/>
        <sz val="8"/>
        <rFont val="Arial"/>
        <family val="2"/>
        <charset val="238"/>
      </rPr>
      <t>Kondenzátum-szifon</t>
    </r>
    <r>
      <rPr>
        <sz val="8"/>
        <rFont val="Arial"/>
        <family val="2"/>
        <charset val="238"/>
      </rPr>
      <t xml:space="preserve"> légkondicionáló rendszerekhez, falban való beépítésre, kiszáradás ellen védett bűzzárral, tisztításhoz szétszerelhető
- bemenet: DN20-32
- kimenet: DN32
- gyártó: Hütterer &amp; Lechner
- típus: HL138</t>
    </r>
  </si>
  <si>
    <r>
      <rPr>
        <b/>
        <sz val="8"/>
        <rFont val="Arial"/>
        <family val="2"/>
        <charset val="238"/>
      </rPr>
      <t>Floor drain</t>
    </r>
    <r>
      <rPr>
        <sz val="8"/>
        <rFont val="Arial"/>
        <family val="2"/>
        <charset val="238"/>
      </rPr>
      <t xml:space="preserve"> with sealing flange, odour trap w. water seal and backflow prevention, w. cut-to-length grate frame 12 - 70 mm / 123 x 123 mm and stainless steel grate 115 x 115 mm, delivered with installation frame and cover
- inlet: DN40/50
- outlet: DN50
- manufacturer: Hütterer &amp; Lechner
- type: HL300</t>
    </r>
  </si>
  <si>
    <r>
      <rPr>
        <b/>
        <sz val="8"/>
        <rFont val="Arial"/>
        <family val="2"/>
        <charset val="238"/>
      </rPr>
      <t>Padlóösszefolyó</t>
    </r>
    <r>
      <rPr>
        <sz val="8"/>
        <rFont val="Arial"/>
        <family val="2"/>
        <charset val="238"/>
      </rPr>
      <t xml:space="preserve"> szigetelőgallérral, bűzzáral, visszafolyásgátlóval, méretre vágható rácstartóval 12 - 70mm / 123 x 123mm, és rozsdamentes acél ráccsal, beépítéshez segédkerettel és takarófedéllel szállítva
- bemenet: DN40/50
- kimenet: DN50
- gyártó: Hütterer &amp; Lechner
- típus: HL300</t>
    </r>
  </si>
  <si>
    <r>
      <rPr>
        <b/>
        <sz val="8"/>
        <rFont val="Arial"/>
        <family val="2"/>
        <charset val="238"/>
      </rPr>
      <t>Floor drain</t>
    </r>
    <r>
      <rPr>
        <sz val="8"/>
        <rFont val="Arial"/>
        <family val="2"/>
        <charset val="238"/>
      </rPr>
      <t xml:space="preserve"> with sealing flange, vertical outlet, PRIMUS odour trap w. water seal, w. cut-to-length grate frame 12 - 70 mm / 123 x 123 mm and stainless steel grate 115 x 115 mm, delivered with installation frame and cover
- outlet: DN50/75/110
- manufacturer: Hütterer &amp; Lechner
- type: HL310nPr</t>
    </r>
  </si>
  <si>
    <r>
      <rPr>
        <b/>
        <sz val="8"/>
        <rFont val="Arial"/>
        <family val="2"/>
        <charset val="238"/>
      </rPr>
      <t>Padlóösszefolyó</t>
    </r>
    <r>
      <rPr>
        <sz val="8"/>
        <rFont val="Arial"/>
        <family val="2"/>
        <charset val="238"/>
      </rPr>
      <t xml:space="preserve"> szigetelőgallérral, függőleges kimenettel, bűzzáral, méretre vágható rácstartóval 12 - 70mm / 123 x 123mm, és rozsdamentes acél ráccsal, beépítéshez segédkerettel és takarófedéllel szállítva
- kimenet: DN50/75/110
- gyártó: Hütterer &amp; Lechner
- típus: HL310nPr</t>
    </r>
  </si>
  <si>
    <r>
      <rPr>
        <b/>
        <sz val="8"/>
        <rFont val="Arial"/>
        <family val="2"/>
        <charset val="238"/>
      </rPr>
      <t>Air admittance valve</t>
    </r>
    <r>
      <rPr>
        <sz val="8"/>
        <rFont val="Arial"/>
        <family val="2"/>
        <charset val="238"/>
      </rPr>
      <t xml:space="preserve">
with removable insect screen, thermal insulation casing
- size: DN50/75/110
- manufacturer: Hütterer &amp; Lechner
- type: HL900</t>
    </r>
  </si>
  <si>
    <r>
      <rPr>
        <b/>
        <sz val="8"/>
        <rFont val="Arial"/>
        <family val="2"/>
        <charset val="238"/>
      </rPr>
      <t>Légbeszívó szelep</t>
    </r>
    <r>
      <rPr>
        <sz val="8"/>
        <rFont val="Arial"/>
        <family val="2"/>
        <charset val="238"/>
      </rPr>
      <t xml:space="preserve">
levehető rovarfogó ráccsal, hőszigetelő burkolattal
- méret: DN50/75/110
- gyártó: Hütterer &amp; Lechner
- típus: HL900</t>
    </r>
  </si>
  <si>
    <r>
      <rPr>
        <b/>
        <sz val="8"/>
        <rFont val="Arial"/>
        <family val="2"/>
        <charset val="238"/>
      </rPr>
      <t>Air admittance valve</t>
    </r>
    <r>
      <rPr>
        <sz val="8"/>
        <rFont val="Arial"/>
        <family val="2"/>
        <charset val="238"/>
      </rPr>
      <t xml:space="preserve">
for concealed installation, with removable membrane insert, cut-to-length neck and cover plate
- size: DN50/75
- manufacturer: Hütterer &amp; Lechner
- type: HL905</t>
    </r>
  </si>
  <si>
    <r>
      <rPr>
        <b/>
        <sz val="8"/>
        <rFont val="Arial"/>
        <family val="2"/>
        <charset val="238"/>
      </rPr>
      <t>Légbeszívó szelep</t>
    </r>
    <r>
      <rPr>
        <sz val="8"/>
        <rFont val="Arial"/>
        <family val="2"/>
        <charset val="238"/>
      </rPr>
      <t xml:space="preserve">
rejtett beépítésre, kivehető membránnal, méretre vágható nyakkal és takarólappal
- méret: DN50/75
- gyártó: Hütterer &amp; Lechner
- típus: HL905</t>
    </r>
  </si>
  <si>
    <r>
      <rPr>
        <b/>
        <sz val="8"/>
        <rFont val="Arial"/>
        <family val="2"/>
        <charset val="238"/>
      </rPr>
      <t>Drip funnel</t>
    </r>
    <r>
      <rPr>
        <sz val="8"/>
        <rFont val="Arial"/>
        <family val="2"/>
        <charset val="238"/>
      </rPr>
      <t xml:space="preserve"> w. odor trap
- outlet: DN32
- manufacturer: Hütterer &amp; Lechner
- type: HL21</t>
    </r>
  </si>
  <si>
    <r>
      <rPr>
        <b/>
        <sz val="8"/>
        <rFont val="Arial"/>
        <family val="2"/>
        <charset val="238"/>
      </rPr>
      <t xml:space="preserve">Csepegtető tölcsér </t>
    </r>
    <r>
      <rPr>
        <sz val="8"/>
        <rFont val="Arial"/>
        <family val="2"/>
        <charset val="238"/>
      </rPr>
      <t>bűzzárral
- kimenet: DN32
- gyártó: Hütterer &amp; Lechner
- típus: HL21</t>
    </r>
  </si>
  <si>
    <r>
      <rPr>
        <b/>
        <sz val="8"/>
        <rFont val="Arial"/>
        <family val="2"/>
        <charset val="238"/>
      </rPr>
      <t>HD-PE rodding eye</t>
    </r>
    <r>
      <rPr>
        <sz val="8"/>
        <rFont val="Arial"/>
        <family val="2"/>
        <charset val="238"/>
      </rPr>
      <t xml:space="preserve">
Sewer rodding eye with removable cap, complete with all necessary auxiliary materials and sealings.</t>
    </r>
  </si>
  <si>
    <r>
      <rPr>
        <b/>
        <sz val="8"/>
        <rFont val="Arial"/>
        <family val="2"/>
        <charset val="238"/>
      </rPr>
      <t>HD-PE tisztító idom</t>
    </r>
    <r>
      <rPr>
        <sz val="8"/>
        <rFont val="Arial"/>
        <family val="2"/>
        <charset val="238"/>
      </rPr>
      <t xml:space="preserve">
Csatorna tisztító idom és a tisztító nyílást fedő levehető fedél, a szükséges tömítésekkel, és segédanyagokkal kompletten</t>
    </r>
  </si>
  <si>
    <t>DN70</t>
  </si>
  <si>
    <t>DN100</t>
  </si>
  <si>
    <t>DN125</t>
  </si>
  <si>
    <r>
      <rPr>
        <b/>
        <sz val="8"/>
        <rFont val="Arial"/>
        <family val="2"/>
        <charset val="238"/>
      </rPr>
      <t>Fire protective collar</t>
    </r>
    <r>
      <rPr>
        <sz val="8"/>
        <rFont val="Arial"/>
        <family val="2"/>
        <charset val="238"/>
      </rPr>
      <t>, to conduct a plastic sewer pipe across a fire sction border, fire stop seal of plastic pipe penetrations in walls and floors
- manufacturer: Hilti
- type: CFS-C P, or technically equivalent other product compliant with the current OTSZ and the relevant fire protection regulations valid for the given building</t>
    </r>
  </si>
  <si>
    <t>Tűzvédelmi mandzsetta, műanyag szennyvíz vezeték tűzszakasz határon való átvezetésésekre, fűzgátló lezárás műanyagcsövek fal- és födémátvezetésénél
- gyártó: Hilti
- típus: CFS-C P, vagy ezzel műszakilag egyenértékű más, a hatályos OTSZ-nek és a vonatkozó, az adott épületre érvényes tűzvédelmi előírásoknak megfelelő termék</t>
  </si>
  <si>
    <t>Equipment</t>
  </si>
  <si>
    <t>Berendezés</t>
  </si>
  <si>
    <t>Pump PS-4
Baller
fully submersible cast iron sewage pump with macerator, IP68 protection class, temperature and ingress monitoring
- nominal head, Δp [mwg]: 9
- nominal flow, V̇ [m³/h]: 10
- pressure connection: D75/110
- nominal power consumption [kW]: 0.5
- manufacturer: Grundfos
- type: GTF 500
MEI &gt;0,4</t>
  </si>
  <si>
    <t>PS-4 szivattyú
Baller
merülő, öntöttvas szennyvízszivattyú, aprító-darabolóval, IP68 védelemmel, hőmérséklet és szivárgás figyeléssel
- névleges emelőmagasság, Δp [mvo]: 9
- névleges térfogatáram flow, V̇ [m³/h]: 10
- nyomócsonk: D75/110
- névleges el. fogyasztás [kW]: 1.5
- gyártó: Wilo
- típus: Rexa CUT GI03.26/S-T15-2-540
MEI &gt;0,4</t>
  </si>
  <si>
    <t>Rainwater</t>
  </si>
  <si>
    <t>Esővíz</t>
  </si>
  <si>
    <t>Műanyag cső szerelést csinálni csak +5°C környezeti hőmérséklet felett ajánlott!</t>
  </si>
  <si>
    <r>
      <rPr>
        <b/>
        <sz val="8"/>
        <rFont val="Arial"/>
        <family val="2"/>
        <charset val="238"/>
      </rPr>
      <t>Geberit PE HD</t>
    </r>
    <r>
      <rPr>
        <sz val="8"/>
        <rFont val="Arial"/>
        <family val="2"/>
        <charset val="238"/>
      </rPr>
      <t xml:space="preserve"> general quality requirements:
Geberit PE HD drain piperendszer leszívásos esővíz rendszerhez, hegesztett vagy elektrofittinges kötésekkel, előregyártott idomokkal, szakaszos tömörségipróbával. D32-tól D315-ig tart a méretskála. Megengedett hőmérésklet tartomány 0-80°C. PN1,5 nyomásfokozatú. UV álló.</t>
    </r>
  </si>
  <si>
    <r>
      <rPr>
        <b/>
        <sz val="8"/>
        <rFont val="Arial"/>
        <family val="2"/>
        <charset val="238"/>
      </rPr>
      <t>Geberit PE HD</t>
    </r>
    <r>
      <rPr>
        <sz val="8"/>
        <rFont val="Arial"/>
        <family val="2"/>
        <charset val="238"/>
      </rPr>
      <t xml:space="preserve"> általános minőségi elvárások:
Geberit PE HD lefolyócsőrendszer leszívásos esővíz rendszerhez, hegesztett vagy elektrofittinges kötésekkel, előregyártott idomokkal, szakaszos tömörségipróbával. D32-tól D315-ig tart a méretskála. Megengedett hőmérésklet tartomány 0-80°C. PN1,5 nyomásfokozatú. UV álló.</t>
    </r>
  </si>
  <si>
    <t>Under reinforced concrete slabs spigot-and-socket type main line or stack can not be placed! Here only welded polyethylene pipes can be used! By pipe stacks application of long sockets is necessary!
Reinforcing steel assembly and concreting only allowed after a succesful leakage test!</t>
  </si>
  <si>
    <t>Vasalt aljzat alá gumigyűrűs tokos kötésű alap ill. ejtővezetéki csatornacső sem szerelhető! Itt csak hegesztett PE csövek alkalmazhatóak! Ejtővezetékeknél hosszútokok alkalmazása szükséges!
Vassalni, betonozni csak a sikeres tömörségi próba után szabad!</t>
  </si>
  <si>
    <t>Support construction general quality requirements:
Complete support construction in a distance defined in design and technical description, for which galvanised steel clamps/brackets, supports/hangers should be used with vibration and noise insulating rubber inlays. Building should comply to the extreme earthquake resistance requirements, just as well the mechanical installation should, therefore deviation from design and technical description is strictly prohibited!</t>
  </si>
  <si>
    <t>Tartózással kapcsolatos általános elvárások:
Komplett tartózást, a terv és műszaki leírás szerinti megfogási távolságokkal kell elkészíteni, melyhez horganyzott kivitelű típus csőbilincseket, csőtartókat és függesztőket kell használni rezgés- és hangszigetelt betétekkel.
Vasbeton födém esetén a kísérő sínnel gyámolított tartózás nem szükséges.</t>
  </si>
  <si>
    <t>General quality requirements of insulations: 
For insulations always the original auxiliary materials of the manufacturer must be used, i.e.: adhesives, overlapping tapes, fixings, etc.
Insulations should always be made so that the result is a homogenously insulated surface, with special attention in the case of cold medium transferring pipelines.
Armaflex AC: Synthetic rubber based closed cell insulation to prevent condensation, elastic material. Allowed temperature range of medium from -50 to +110°C-ig (band +85°C). Fire resistance classification: DL-s3, d0 (considerable participation in fire, strong smoke production, no flaming droplets/particles), or other technically equivalent product.</t>
  </si>
  <si>
    <t>Hőszigetelés általános minőségi elvárásai: 
A hőszigetelésekhez minden esetben a gyártó saját segédeszközeit kell használni, mint pl.: ragasztók, átlapolók, rögzítések, stb.
Szigeteléseket minden esetben úgy kell elkészíteni, hogy a végeredmény egy homogén szigetelt felület legyen, különös tekintettel a hideg közeget szállító csővezetékek esetében.
Armaflex AC: Szintetikus guni alapú zártcellás szerkezetű páralecsapódás megelőzésére, rugalmas hőszigetelés. Megengedett közeghőm. -50 - +110°C-ig (szalag +85°C). Tűzvédelmi besorolás: DL-s3, d0 (lényeges részvétel a tűzben, erősen füstképző, égve nem csepegő) (Vagy vele műszakilag egyenértékű.</t>
  </si>
  <si>
    <t>Sound absorbing insulation: general quality requirements: 
Sound attenuation effect: Geberit Isol 17mm dampens 20dB(A). In accordance with MSZ EN 14366. This insulation must be between the pipe and clamp too! Allowed temperature of medium -20 - 80°C-ig. Fire resistance class: B2</t>
  </si>
  <si>
    <t xml:space="preserve">Hangcsillapító hőszigetelés általános minőségi elvárásai: 
Hangcsillapító hatás Geberit Isol 17mm. 20dB(A)-t csillapít MSZ EN 14366 szerint. Csőbilincsek és haszoncsővek között is ennek a szigetelésnek kell lennie! Megengedett közeghőm. -20 - 80°C-ig. Tűzvédelmi besorolás: B2 </t>
  </si>
  <si>
    <t>Rainwater pipes</t>
  </si>
  <si>
    <t>Esővíz csővezetékek</t>
  </si>
  <si>
    <t>DN90 (ø90 x 3.5)</t>
  </si>
  <si>
    <t>DN150 (ø160 x 6.2)</t>
  </si>
  <si>
    <t>DN200 (ø200 x 6.2)</t>
  </si>
  <si>
    <t>DN200 (ø200 x 6.2) PN4</t>
  </si>
  <si>
    <t>DN250 (ø250 x 7.8)</t>
  </si>
  <si>
    <t>DN250 (ø250 x 7.8) PN4</t>
  </si>
  <si>
    <t>DN300 (ø315 x 9.8)</t>
  </si>
  <si>
    <t>HD-PE, welded (emergency overflow system)</t>
  </si>
  <si>
    <t>HD-PE, hegesztett (vésztúlfolyó rendszer)</t>
  </si>
  <si>
    <t>DN30 (ø32 x 3)</t>
  </si>
  <si>
    <t>DN300 (ø315 x 9.8) PN4</t>
  </si>
  <si>
    <t>Rainwater, plumbing fixtures</t>
  </si>
  <si>
    <t>Esővíz szaniterek</t>
  </si>
  <si>
    <t>Roof drain
for collecting and draining off rainwater in syphonic systems, w flange gasket, for roofs with soft insulation, with vertical, cut-to-length outlet
- discharge rate min./max [l/s]: 1/12
- connection size: D56
- manufacturer: Geberit
- type: Pluvia 359.105.00.1</t>
  </si>
  <si>
    <t>Tetőösszefolyó
esővíz gyűjtésére és levezetésére leszívásos rendszerben, karimás szigeteléssel, lágy szigetelésű tetőkhöz, méretrevágható függőleges kivezetéssel
- kifolyás min./max. [l/s]: 1/12
- csatlakozó méret: D56
- gyártó: Geberit
- típus: Pluvia 359.105.00.1</t>
  </si>
  <si>
    <t>Roof drain (emergency overflow system)
for collecting and draining off rainwater in syphonic systems, w flange gasket, for roofs with soft insulation, with vertical, cut-to-length outlet
- discharge rate min./max [l/s]: 1/12
- connection size: D56
- manufacturer: Geberit
- type: Pluvia 359.105.00.1</t>
  </si>
  <si>
    <t>Tetőösszefolyó (vésztúlfolyó rendszer)
esővíz gyűjtésére és levezetésére leszívásos rendszerben, karimás szigeteléssel, lágy szigetelésű tetőkhöz, méretrevágható függőleges kivezetéssel
- kifolyás min./max. [l/s]: 1/12
- csatlakozó méret: D56
- gyártó: Geberit
- típus: Pluvia 359.105.00.1</t>
  </si>
  <si>
    <r>
      <rPr>
        <b/>
        <sz val="8"/>
        <rFont val="Arial"/>
        <family val="2"/>
        <charset val="238"/>
      </rPr>
      <t>Emergency overflow set</t>
    </r>
    <r>
      <rPr>
        <sz val="8"/>
        <rFont val="Arial"/>
        <family val="2"/>
        <charset val="238"/>
      </rPr>
      <t xml:space="preserve"> for Pluvia roof outlets with 12l/s discharge rate, made of polypropylene
- manufacturer: Geberit
- type: Pluvia 359.114.00.1</t>
    </r>
  </si>
  <si>
    <r>
      <rPr>
        <b/>
        <sz val="8"/>
        <rFont val="Arial"/>
        <family val="2"/>
        <charset val="238"/>
      </rPr>
      <t>Vésztúlfolyókészlet</t>
    </r>
    <r>
      <rPr>
        <sz val="8"/>
        <rFont val="Arial"/>
        <family val="2"/>
        <charset val="238"/>
      </rPr>
      <t xml:space="preserve"> Pluvia 12l/s kifolyású tetőösszefolyóhoz, polipropilénből
- gyártó: Geberit
- típus: Pluvia 359.114.00.1</t>
    </r>
  </si>
  <si>
    <t>Gravity(-fed) rainwater drainage for each outdoor construction and canopies, complete with structural support constructions.</t>
  </si>
  <si>
    <t>Gravitációs esővíz elvezetés minden kültéri helyiséghez és előtetőhöz.Tartózással.</t>
  </si>
  <si>
    <t>/készlet</t>
  </si>
  <si>
    <t>Execution of section-wise pressure test</t>
  </si>
  <si>
    <t>Szakaszos nyomáspróba elvégézése</t>
  </si>
  <si>
    <t>set/klt</t>
  </si>
  <si>
    <t xml:space="preserve">Galvanised steel mounting rails in custom construction and grouped hangers, respectively.
Mounting rails preassembled in different lengths, including end caps, connectorsl, and threaded bolts.
Additional galvanising is not allowed.
Metal dowels, anchor bolts, threaded rods bolts and nuts and washers, grub screws should be included in flat rate prices
Manufacturer: Sikla
or technivallly equivalent </t>
  </si>
  <si>
    <t xml:space="preserve">Horganyzott szerelősínek egyedi konstrukcióban, illetve gyűjtőfelfüggesztések.
Szerelősinek különböző hosszban feldolgozva, beleértve véglezárókkal, összekötő elemekkel, és horogfejű meneteslemezzel.
Utólagos horganyzás a szerelősineken nem megengedett.
Fémdübelenek, hordókapcsoknak, menetes száraknak, csavaroknak anyáknak, alátéteknek, menetes stifteknek az ajánlati egységárakban szerpelniük kell.
Gyártó: Sikla
vagy vele egyenértékű </t>
  </si>
  <si>
    <t>Preparation of an 'as-built' documentation
in the number of copies and form specified by client, delivery of documentation in digital and/or printed form, an execution design with hand drawn, red colored notes and corrections can not be regarded as an 'as-built' design document</t>
  </si>
  <si>
    <t>Megvalósulási dokumentáció készítése
Megvalósulási tervek és dokumentáció készítése a Beruházó által előírt példányszámban és formátumban, a megvalósulási tervek digitális és nyomtatott szállítása, akézzel, pirossal javított kiviteli terv nem tekinthető magvalósulási tervnek.</t>
  </si>
  <si>
    <t>Preparation of installation and construction drawings and approval by technical supervision</t>
  </si>
  <si>
    <t>Szükséges szerelési és műhely tervek elkészítése és jóváhagyatása a műszaki ellenőrzéssel</t>
  </si>
  <si>
    <t>Sewerage total</t>
  </si>
  <si>
    <t>Csatorna összesen</t>
  </si>
  <si>
    <t>Drainage Technology</t>
  </si>
  <si>
    <t>Technológiai szennyvíz</t>
  </si>
  <si>
    <r>
      <t xml:space="preserve">Pipelife PP-R S5-SDR11 </t>
    </r>
    <r>
      <rPr>
        <sz val="8"/>
        <rFont val="Arial"/>
        <family val="2"/>
        <charset val="238"/>
      </rPr>
      <t>plastic pipe system not protected against oxygen diffusion, polyfusion welded plastic and copper fittinges pipe system. Size range from DN15 to DN100. PN10 pressure rate. Not bendable!!
Temperature-dependent applicability: by 20°C medium 50 year at 12.9bar; by 40°C medium 50 year at 9.2bar; by 60°C medium 50 year at 6.2bar; by 70°C medium 50 year at 4.3bar. application above 70°C is not recommended! Attention!! Linear heat expansion coefficient is 0,15mm/mK. (by steel0,0011mm/mK) Only for surface-mounted installation, not for flush-mounting! ÉME instructions should be strictly followed!</t>
    </r>
  </si>
  <si>
    <r>
      <t xml:space="preserve">Pipelife PP-R S5-SDR11 </t>
    </r>
    <r>
      <rPr>
        <sz val="8"/>
        <rFont val="Arial"/>
        <family val="2"/>
        <charset val="238"/>
      </rPr>
      <t>műanyag csővezetéki rendszer oxigéndiffúzió ellen nem védett, polifúziós hegesztéssel szerelt műanyag és réz fittinges csőrendszer. D16-tól D110-ig tart a méretskála. PN10 nyomásfokozatú. Nem hajlítható!
Cső hőmérséklet függő alkalmazhatósága: 20°C közeg esetén 50évhez 12,9bar tartozik; 40°C közeg esetén 50évhez 9,2bar tartozik; 60°C közeg esetén 50évhez 6,4bar tartozik; 70°C közeg esetén 50évhez 4,3bar tartozik. 70°C felett nem javasolt az alkalmazása! Vigyázat!! a lineáris hőtágulási tényező 0,15mm/mK. (Acélé 0,0011mm/mK) Csak külső szerelés esetén alkalmazható, falban aljzatban nem! ÉME-ben előírtakat maradéktalanul be kell tartani!</t>
    </r>
  </si>
  <si>
    <r>
      <rPr>
        <b/>
        <sz val="8"/>
        <rFont val="Arial"/>
        <family val="2"/>
        <charset val="238"/>
      </rPr>
      <t>Support construction general quality requirements:</t>
    </r>
    <r>
      <rPr>
        <sz val="8"/>
        <rFont val="Arial"/>
        <family val="2"/>
        <charset val="238"/>
      </rPr>
      <t xml:space="preserve">
Complete support construction in a distance defined in design and technical description, for which galvanised steel clamps/brackets, supports/hangers should be used with vibration and noise insulating rubber inlays. Building should comply to the extreme earthquake resistance requirements, just as well the mechanical installation should, therefore deviation from design and technical description is strictly prohibited!</t>
    </r>
  </si>
  <si>
    <r>
      <t xml:space="preserve">Tartózással kapcsolatos általános elvárások:
</t>
    </r>
    <r>
      <rPr>
        <sz val="8"/>
        <rFont val="Arial"/>
        <family val="2"/>
        <charset val="238"/>
      </rPr>
      <t>Komplett tartózást, a terv és műszaki leírás szerinti megfogási távolságokkal kell elkészíteni, melyhez horganyzott kivitelű típus csőbilincseket, csőtartókat és függesztőket kell használni rezgés- és hangszigetelt betétekkel. Az épületnek megkell felelnie extrém földrengési követelményeknek, így a gépészeti tartózásnak is meg kell felelnie ezen követelményeknek, ezért a tervek és műszaki leírásban előírtaktól eltérni szigorúan tilos!</t>
    </r>
  </si>
  <si>
    <t>Pipe Accessories</t>
  </si>
  <si>
    <t>Szerelvények</t>
  </si>
  <si>
    <t>HD PE- steel transition piece DN 200</t>
  </si>
  <si>
    <t>HD PE- acél átmeneti elem DN 200</t>
  </si>
  <si>
    <t>HD PE- steel transition piece DN 100</t>
  </si>
  <si>
    <t>HD PE- acél átmeneti elem DN 100</t>
  </si>
  <si>
    <t>Gate valve, motorized
can be built in as end cap, shut-off valve with counterflanges, bolts and gaskets, installed according to design.
- manufacturer:
- type:</t>
  </si>
  <si>
    <t>Tolózár, motoros
végelzáróként beépíthető elzárószelep, ellenkarimákkal, csavarokkal és tömítésekkel, felszerelve, terv szerinti helyekre.
- gyártó:
- típus:</t>
  </si>
  <si>
    <t>DN200</t>
  </si>
  <si>
    <t>Pump PS-1
T.0.05.0 converting hall
fully submersible cast iron sewage pump, IP68 protection class, temperature and ingress monitoring
- nominal head, Δp [mwg]: 18
- nominal flow, V̇ [m³/h]: 6.8
- pressure connection: DN50
- nominal power consumption [kW]: 2.5
- manufacturer: Wilo
- type: Rexa PRO C05DA-328/EAD1X2-T0025-540-O
MEI &gt;0,4</t>
  </si>
  <si>
    <t>PS-1 szivattyú
T.0.05.0 feldolgozói csarnok
merülő, öntöttvas szennyvízszivattyú, IP68 védelemmel, hőmérséklet és szivárgás figyeléssel
- névleges emelőmagasság, Δp [mvo]: 18
- névleges térfogatáram flow, V̇ [m³/h]: 6.8
- nyomócsonk: DN50
- névleges el. fogyasztás [kW]: 2.5
- gyártó: Wilo
- típus: Rexa PRO C05DA-328/EAD1X2-T0025-540-O
MEI &gt;0,4</t>
  </si>
  <si>
    <t>Pump PS-2
T.0.05.0 converting hall
fully submersible cast iron sewage pump, IP68 protection class, temperature and ingress monitoring
- nominal head, Δp [mwg]: 18
- nominal flow, V̇ [m³/h]: 13
- pressure connection: DN50
- nominal power consumption [kW]: 2.5
- manufacturer: Wilo
- type: Rexa PRO C05DA-328/EAD1X2-T0025-540-O
MEI &gt;0,4</t>
  </si>
  <si>
    <t>PS-2 szivattyú
T.0.05.0 feldolgozói csarnok
merülő, öntöttvas szennyvízszivattyú, IP68 védelemmel, hőmérséklet és szivárgás figyeléssel
- névleges emelőmagasság, Δp [mvo]: 18
- névleges térfogatáram flow, V̇ [m³/h]: 13
- nyomócsonk: DN50
- névleges el. fogyasztás [kW]: 2.5
- gyártó: Wilo
- típus: Rexa PRO C05DA-328/EAD1X2-T0025-540-O
MEI &gt;0,4</t>
  </si>
  <si>
    <t>Pump PS-3
T.0.05.0 converting hall
fully submersible cast iron sewage pump with macerator, IP68 protection class, temperature and ingress monitoring
- nominal head, Δp [mwg]: 18
- nominal flow, V̇ [m³/h]: 4
- pressure connection: DN32/40
- nominal power consumption [kW]: 1.5
- manufacturer: Wilo
- type: Rexa CUT GI03.26/S-T15-2-540
MEI &gt;0,4</t>
  </si>
  <si>
    <t>PS-3 szivattyú
T.0.05.0 feldolgozói csarnok
merülő, öntöttvas szennyvízszivattyú, aprító-darabolóval, IP68 védelemmel, hőmérséklet és szivárgás figyeléssel
- névleges emelőmagasság, Δp [mvo]: 18
- névleges térfogatáram flow, V̇ [m³/h]: 4
- nyomócsonk: DN32/40
- névleges el. fogyasztás [kW]: 1.5
- gyártó: Wilo
- típus: Rexa CUT GI03.26/S-T15-2-540
MEI &gt;0,4</t>
  </si>
  <si>
    <t>Cleaning and turning shafts SWU, Leier or in technically equivalent quality
Shaft construction in sloped trench, from the rough landscape level.
At the bottom of the trench, smooth surface, and a 20cm thick sandy gravel bedding layer – compacted to 95% - must be created. Around the shaft, the refilling must be made by the smoothing and compacting of each layer, up to the level of the final terrain. Watertight and sulfate resistant concrete or technically equivalent solution can be applied for theconstruction. Drop inside the shaft is max. 90 cm, above this height, a separate downcomer is required. Water- and gastight, lockable, „A” grade load capacity, D400 kN construction, diameter of 60cm hatch and frame must be installed. By the adjustment of the hatch , thicknes of the concrete leveling layer is max. 10 cm. In the chamber plastic coated, in concrete embedded footpieces should be placed. Water tightness of lead-throughs in the walls is required. The leftover soil must be deposited inside the area of the lot, transportation distance max. 350m.
   Internal diameter:  0,8 m
   Internal height: varies between 1,5 and 2,5 m</t>
  </si>
  <si>
    <t>Tisztító és fordítóaknák  SWU, Leier vagy vele egyenértékű.
Aknaépítés a tervezett durvatereprendezési szintről rézsűsen kiemelt munkagödörben.
A munkagödör alján finom tükör, és 20 cm vastagságú 95 %-ra tömörített homokos kavics ágyazati réteg készítendő.  A műtárgy melletti földvisszatöltés rétegenkénti elterítéssel és tömörítéssel készüljön a végleges terepszintig való feltöltéssel. A műtárgy vízzáró kialakítással, szulfátálló betonból, vagy azzal egyenértékű egyéb műszaki megoldással építhető. 
Az aknán belüli bukás mértéke max. 90 cm lehet, e felett a bekötéseknél külső ejtőcső építése szükséges. Víz és gázzáró, zárható kivitelű, 60 cm átmérőjű, „A” jelű közúti teherre méretezett D400 kN kialakítású aknafedlap és fedlapkeret elhelyezése szükséges. Az aknafedlap szintbe emelésénél az aknafedlap alatti rábetonozás mértéke max. 10 cm lehet. Az aknakamrában műanyagbevonatos bebetonozott lejáró hágcsó helyezendő el. A falon való csőátvezetés vízzáró kialakítása szükséges. A megmaradó talajt a telep területén belül kell lerakni, szállítási távolság max. 350m
   Belméret (átmérő):  0,8 m
   Belmagasság: 1,5-2,5 m között változó</t>
  </si>
  <si>
    <t>Megvalósulási dokumentáció készítése
Megvalósulási tervek és dokumentáció készítése a Beruházó által előírt példányszámban és formátumban, a megvalósulási tervek digitális és nyomtatott szállítása, a kézzel, pirossal javított kiviteli terv nem tekinthető magvalósulási tervnek.</t>
  </si>
  <si>
    <t>Water supply systems</t>
  </si>
  <si>
    <t>Vízellátás</t>
  </si>
  <si>
    <t>Type and quality of plumbing fixtures should be co-ordinated with the client and interior designer, respectively!</t>
  </si>
  <si>
    <t>A szaniterek minőségi osztályát és típusát a Beruházóval, illetve a belsőépítésszel egyeztetni kell!</t>
  </si>
  <si>
    <t>Before installation, every visible element must be presented to the client for approval!</t>
  </si>
  <si>
    <t>Beépítés előtt minden látszó elemet be kell mutatni az építtetőnek jóváhagyásra!</t>
  </si>
  <si>
    <r>
      <rPr>
        <b/>
        <sz val="8"/>
        <rFont val="Arial"/>
        <family val="2"/>
        <charset val="238"/>
      </rPr>
      <t xml:space="preserve">Washbasin </t>
    </r>
    <r>
      <rPr>
        <sz val="8"/>
        <rFont val="Arial"/>
        <family val="2"/>
        <charset val="238"/>
      </rPr>
      <t>60cm (mounted on drywall)
Assembled from the following components:
By drywall mounting, architectural supporting structure is necessary!
1 pc Hansgrohe Focus infra sensor faucet , adjustable temperature limiter, adjustable temperature, water conserving aerator (3,8l/min),
1 pc MOFÉM siphon for washbasin, with drain valve, polished, chromed, cover plate
2 pc 1/2" concealed valve from brass, internal thread, with elongated neck
2 pc MOFÉM 1/2"-3/8" corner valve with wall plate
2 pc 3/8" flexible connection pipe</t>
    </r>
  </si>
  <si>
    <t>Mosdó 60cm (gipszkaton falra)
Az alábbi elemekből összeállítva:
Gipszkartonfalban tartószerkezeti előkészítés szükséges építészetben!
1 db Hansgrohe Focus infrás csaptelep , állítható hőfokkorlátozóval, beállítható hőmérséklettel, víztakarékos perlátorral (3,8l/min),
1 db MOFÉM búraszifon mosdóhoz, leeresztőszeleppel, fényezett, krómozott, takarótányérral
2 db 1/2" falikorong sárgarézből, belső menettel, hosszúnyakkal
2 db MOFÉM 1/2"-3/8" sarokszelep falitárcsával
2 db 3/8" flexibilis bekötőcsővel</t>
  </si>
  <si>
    <r>
      <rPr>
        <b/>
        <sz val="8"/>
        <rFont val="Arial"/>
        <family val="2"/>
        <charset val="238"/>
      </rPr>
      <t>Stainless Steel Washbasin</t>
    </r>
    <r>
      <rPr>
        <sz val="8"/>
        <rFont val="Arial"/>
        <family val="2"/>
        <charset val="238"/>
      </rPr>
      <t xml:space="preserve"> 60cm (mounted on drywall)
Assembled from the following components:
By drywall mounting, architectural supporting structure is necessary!
1 pc Hansgrohe Focus infra sensor faucet , adjustable temperature limiter, adjustable temperature, water conserving aerator (3,8l/min),
1 pc MOFÉM siphon for washbasin, with drain valve, polished, chromed, cover plate
2 pc 1/2" concealed valve from brass, internal thread, with elongated neck
2 pc MOFÉM 1/2"-3/8" corner valve with wall plate
2 pc 3/8" flexible connection pipe</t>
    </r>
  </si>
  <si>
    <r>
      <rPr>
        <b/>
        <sz val="8"/>
        <rFont val="Arial"/>
        <family val="2"/>
        <charset val="238"/>
      </rPr>
      <t>Rozsdamentes mosdó</t>
    </r>
    <r>
      <rPr>
        <sz val="8"/>
        <rFont val="Arial"/>
        <family val="2"/>
        <charset val="238"/>
      </rPr>
      <t xml:space="preserve"> 60cm (gipszkaton falra)
Az alábbi elemekből összeállítva:
Gipszkartonfalban tartószerkezeti előkészítés szükséges építészetben!
1 db Hansgrohe Focus infrás csaptelep , állítható hőfokkorlátozóval, beállítható hőmérséklettel, víztakarékos perlátorral (3,8l/min),
1 db MOFÉM búraszifon mosdóhoz, leeresztőszeleppel, fényezett, krómozott, takarótányérral
2 db 1/2" falikorong sárgarézből, belső menettel, hosszúnyakkal
2 db MOFÉM 1/2"-3/8" sarokszelep falitárcsával
2 db 3/8" flexibilis bekötőcsővel</t>
    </r>
  </si>
  <si>
    <r>
      <rPr>
        <b/>
        <sz val="8"/>
        <rFont val="Arial"/>
        <family val="2"/>
        <charset val="238"/>
      </rPr>
      <t>Wall-hung toilet</t>
    </r>
    <r>
      <rPr>
        <sz val="8"/>
        <rFont val="Arial"/>
        <family val="2"/>
        <charset val="238"/>
      </rPr>
      <t>, wash-down type
Assembled from the following components:
By drywall mounting, architectural supporting structure is necessary! 1 pc Geberit 111.300 concealed self-supporting steel frame console for wall-hung toilet, with flush tank,1,2m construction height, flushing adjustable between 3 and 9 litres. (min. 3 litrere, set to max. 4.5 litre) 
1 pc Geberit Bolero 115.777.46.1 dual flush actuator, in matte chrome color</t>
    </r>
  </si>
  <si>
    <r>
      <rPr>
        <b/>
        <sz val="8"/>
        <rFont val="Arial"/>
        <family val="2"/>
        <charset val="238"/>
      </rPr>
      <t>Fali WC</t>
    </r>
    <r>
      <rPr>
        <sz val="8"/>
        <rFont val="Arial"/>
        <family val="2"/>
        <charset val="238"/>
      </rPr>
      <t>, mélyöblítésű
Az alábbi elemekből összeállítva:
Gipszkartonfalban tartószerkezeti előkészítés szükséges építészetben! 1 db Geberit 111.300 falba süllyesztett önhordó acélszerkezetű szerelőelem fali WC-hez, falsík mögötti öblítő tartállyal,1,2m szerelési magasságú, öblítés beállítható 3 - 9 litre között. (min. 3 litrere, max. 4,5 litrere beállítva) 
1 db Geberit Bolero 115.777.46.1 kétfokozatú nyomólap, matt króm színben</t>
    </r>
  </si>
  <si>
    <r>
      <rPr>
        <b/>
        <sz val="8"/>
        <rFont val="Arial"/>
        <family val="2"/>
        <charset val="238"/>
      </rPr>
      <t>Urinal</t>
    </r>
    <r>
      <rPr>
        <sz val="8"/>
        <rFont val="Arial"/>
        <family val="2"/>
        <charset val="238"/>
      </rPr>
      <t>, with backside water connection, flushing nozzle
Assembled from the following components:
drywall mounting bracket
1 pc Geberit Duofix urinal mounting frame
1 pc Geberit Public 115.825 urinal flush control, built-in reserve shut-off valve, chrome, size: 197x156 (set to 0,7 litre/flush)</t>
    </r>
  </si>
  <si>
    <r>
      <rPr>
        <b/>
        <sz val="8"/>
        <rFont val="Arial"/>
        <family val="2"/>
        <charset val="238"/>
      </rPr>
      <t>Vizelde</t>
    </r>
    <r>
      <rPr>
        <sz val="8"/>
        <rFont val="Arial"/>
        <family val="2"/>
        <charset val="238"/>
      </rPr>
      <t xml:space="preserve"> hátsó vízbekötésű, öblítőfúvókával
Az alábbi elemekből összeállítva:
gipszkarton könnyűszerkezetes falba való tartószerkezettel!
1 db Geberit Duofix piszoár szerelőkeret
1 db Geberit Public 115.825 piszoár elektronika, beépített tartalékelzáróval, króm, Mérete: 197x156 (0,7 litre/öblítésre állítva)</t>
    </r>
  </si>
  <si>
    <t>Shower tray 90x90cm
Assembled from the following components:
1 pc Hansgrohe Ecostat S thermostatic, suitable for thermal disinfection, mixing shower faucet (9,0 l/min),
1,5m shower hose, wate conserving hand shower, wall mount
1 pc Hansgrohe Croma 100 Vario Eco Smart shower set
2 pc concealed valve from brass, internal thread, with elongated neck
2 pc MOFÉM 1/2" concealed valve, cover plate
2 pc universal leg to level the shower tray</t>
  </si>
  <si>
    <t>Zuhanytálca 90x90cm
Az alábbi elemekből összeállítva:
1 db Hansgrohe Ecostat S termosztatikustermikus, termikus fertőtlenítésre alkalmas  keverő zuhany csaptelep (9,0 l/min),
1,5m zuhanytömlővel, víztakarékos kézizuhannyal, zuhanytaró fali szerelvénnyel
1 db Hansgrohe Croma 100 Vario Eco Smart zuhanygarnitúra
2 db falikorong sárgarézből, belső menettel, hosszúnyakkal
2 db MOFÉM 1/2" csempeszelep, takaró tányérral
2 db Univerzális láb zuhanytálca vízszintbe hozatalához</t>
  </si>
  <si>
    <r>
      <rPr>
        <b/>
        <sz val="8"/>
        <rFont val="Arial"/>
        <family val="2"/>
        <charset val="238"/>
      </rPr>
      <t>Shower tray</t>
    </r>
    <r>
      <rPr>
        <sz val="8"/>
        <rFont val="Arial"/>
        <family val="2"/>
        <charset val="238"/>
      </rPr>
      <t xml:space="preserve"> 90x160cm
Assembled from the following components:
1 pc Hansgrohe Ecostat S thermostatic mixing shower faucet (9,0 l/min),
1,5m shower hose, wate conserving hand shower, wall mount
1 pc Hansgrohe Croma 100 Vario Eco Smart shower set
2 pc concealed valve from brass, internal thread, with elongated neck
2 pc universal leg to level the shower tray</t>
    </r>
  </si>
  <si>
    <r>
      <rPr>
        <b/>
        <sz val="8"/>
        <rFont val="Arial"/>
        <family val="2"/>
        <charset val="238"/>
      </rPr>
      <t>Zuhanytálca</t>
    </r>
    <r>
      <rPr>
        <sz val="8"/>
        <rFont val="Arial"/>
        <family val="2"/>
        <charset val="238"/>
      </rPr>
      <t xml:space="preserve"> 90x160cm
Az alábbi elemekből összeállítva:
1 db Hansgrohe Ecostat S termosztatikus keverő zuhany csaptelep (9,0 l/min),
1,5m zuhanytömlővel, víztakarékos kézizuhannyal, zuhanytaró fali szerelvénnyel
1 db Hansgrohe Croma 100 Vario Eco Smart zuhanygarnitúra
2 db falikorong sárgarézből, belső menettel, hosszúnyakkal
2 db Univerzális láb zuhanytálca vízszintbe hozatalához</t>
    </r>
  </si>
  <si>
    <r>
      <rPr>
        <b/>
        <sz val="8"/>
        <rFont val="Arial"/>
        <family val="2"/>
        <charset val="238"/>
      </rPr>
      <t>Stainless steel cleaner's sink</t>
    </r>
    <r>
      <rPr>
        <sz val="8"/>
        <rFont val="Arial"/>
        <family val="2"/>
        <charset val="238"/>
      </rPr>
      <t xml:space="preserve"> (mounted on drywall) Teka BS514 (705140200) + Folding grate stainless steel Teka BS515 (705150200 comprises the following components:
By drywall mounting, architectural supporting structure is necessary! 2 pc MOFÉM wall spigot (9,5 l/min/spigot), hose adapter, air admittance valve
1 pc MOFÉM siphon for washbasin, with drain valve, polished, chromed, cover plate
2 pc 1/2" concealed valve from brass, internal thread, with elongated neck</t>
    </r>
  </si>
  <si>
    <r>
      <rPr>
        <b/>
        <sz val="8"/>
        <rFont val="Arial"/>
        <family val="2"/>
        <charset val="238"/>
      </rPr>
      <t>Fali kiöntő, rozsdamentes acé</t>
    </r>
    <r>
      <rPr>
        <sz val="8"/>
        <rFont val="Arial"/>
        <family val="2"/>
        <charset val="238"/>
      </rPr>
      <t>l (gipszkaton falra) Teka BS514 (705140200) + Vödörtartó rács rozsdamentes acél Teka BS515 (705150200 előkészítése az alábbi elemekből: 
Gipszkartonfalban tartószerkezeti előkészítés szükséges építészetben! 2 db MOFÉM fali kifolyószelep (9,5 l/min/szelep), tömlővéggel, légbeszívóval
1 db MOFÉM búraszifon mosdóhoz, leeresztőszeleppel, fényezett, krómozott, takarótányérral
2 db 1/2" falikorong sárgarézből, belső menettel, hosszúnyakkal</t>
    </r>
  </si>
  <si>
    <t>Tea kitchen sink, stainless steel
Assembled from the following components:
1 sink basin plumbing fixture , from stainless steel, 600*500*300 mm, with rear wall skirt,with side jacket plates,height adjustable legs, siphon, overflow with accessories
1 pc Wall-mounted kitchen sink faucet (5 l/min)
2 pc concealed valve from brass, internal thread, with elongated neck</t>
  </si>
  <si>
    <t>Teakonyhai mosogató, rozsdamentes acél
1 medencés mosogató berendezés, rozsdamentes acéllemezből, 600*500*300 mm, hátsó falfelhajtással, oldalsó köpenylemezekkel,állítható magasságú lábakon, szifonnal, túlfolyóval tartozékokkal
1 db Fali konyhai mosogató csapteleppel (5 l/min)
2 db 1/2" falikorong sárgarézből, belső menettel, hosszúnyakkal</t>
  </si>
  <si>
    <t>Kitchen sink, stainless steel
The plumbing fixture is listed in the kitchen technology design's BOQ! comprises the following components:
with rear wall skirt,with side jacket plates,height adjustable legs, siphon, overflow with accessories
1 piece Wall-mounted kitchen sink faucet (5 l/min)
2 pc concealed valve from brass, internal thread, with elongated neck</t>
  </si>
  <si>
    <t>Konyhai mosogató, rozsdamentes acél
A szaniter a konyhatechnológiai költségvetésben kerül kiírásra! előkészítés az alábbi elemekből:
oldalsó köpenylemezekkel,állítható magasságú lábakon, szifonnal, túlfolyóval tartozékokkal
1 db Fali konyhai mosogató csapteleppel (5 l/min)
2 db 1/2" falikorong sárgarézből, belső menettel, hosszúnyakkal</t>
  </si>
  <si>
    <t xml:space="preserve">Geberit Mapress Stainless steel for gaseous media
CrNiMo Steel 1.4401 according to EN 10088,welded pipe pressfitting system with bends, fittings, bushings, section-wise pressure test, freely mounted, protective coating, insulation, complete support construction in a distance defined in design and technical description, for which galvanised steel clamps/brackets, supports/hangers should be used with vibration and noise insulating rubber inlays.
</t>
  </si>
  <si>
    <t>Geberit Mapress rozsdamentes acél gáznemű közegekhez
CrNiMo acél, 1.4401 az EN 10088,szabvány szerint, hegesztett csőanyag, présfitting rendszerű közésekkel, 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t>
  </si>
  <si>
    <r>
      <rPr>
        <b/>
        <sz val="9"/>
        <rFont val="Arial"/>
        <family val="2"/>
        <charset val="238"/>
      </rPr>
      <t>Support construction general quality requirements:</t>
    </r>
    <r>
      <rPr>
        <sz val="9"/>
        <rFont val="Arial"/>
        <family val="2"/>
        <charset val="238"/>
      </rPr>
      <t xml:space="preserve">
Complete support construction in a distance defined in design and technical description, for which galvanised steel clamps/brackets, supports/hangers should be used with vibration and noise insulating rubber inlays.</t>
    </r>
  </si>
  <si>
    <r>
      <rPr>
        <b/>
        <sz val="9"/>
        <rFont val="Arial"/>
        <family val="2"/>
        <charset val="238"/>
      </rPr>
      <t>Tartózás általános minőségi elvárásai:</t>
    </r>
    <r>
      <rPr>
        <sz val="9"/>
        <rFont val="Arial"/>
        <family val="2"/>
        <charset val="238"/>
      </rPr>
      <t xml:space="preserve">
Komplett tartózást, a terv és műszaki leírás szerinti megfogási távolságokkal kell elkészíteni, melyhez horganyzott kivitelű típus csőbilincseket, csőtartókat és függesztőket kell használni rezgés- és hangszigetelt betétekkel.</t>
    </r>
  </si>
  <si>
    <r>
      <rPr>
        <b/>
        <sz val="9"/>
        <rFont val="Arial"/>
        <family val="2"/>
        <charset val="238"/>
      </rPr>
      <t>Tubolit S v. S Plusz</t>
    </r>
    <r>
      <rPr>
        <sz val="9"/>
        <rFont val="Arial"/>
        <family val="2"/>
        <charset val="238"/>
      </rPr>
      <t>: Closed cell structure polyethylene foam thermal insulation, flexible polymerprotective foil (complete with adhesive bands and auxiliary materials). S Plussz inner foil layer to help threading. Allowed temperature of medium from 0 to 120°C(band: +85°C). Fire resistance class: B1 (hardly inflammable)</t>
    </r>
  </si>
  <si>
    <r>
      <rPr>
        <b/>
        <sz val="9"/>
        <rFont val="Arial"/>
        <family val="2"/>
        <charset val="238"/>
      </rPr>
      <t>Tubolit S v. S Plusz</t>
    </r>
    <r>
      <rPr>
        <sz val="9"/>
        <rFont val="Arial"/>
        <family val="2"/>
        <charset val="238"/>
      </rPr>
      <t>: Zártcellás szerkezetű habosított polietilén hőszigetelés, polimer flexibilis védőfóliával (rendelkezik öntapadó szalagokkal és tartozékokkal). S Plussz behúzást segítő belső fólia réteggel. Megengedett közeghőm. 0 - 102°C-ig (szalag +85°C). Tűzvédelmi besorolás: B1 (nehezen éghető)</t>
    </r>
  </si>
  <si>
    <r>
      <rPr>
        <b/>
        <sz val="9"/>
        <rFont val="Arial"/>
        <family val="2"/>
        <charset val="238"/>
      </rPr>
      <t>Armaflex AC</t>
    </r>
    <r>
      <rPr>
        <sz val="9"/>
        <rFont val="Arial"/>
        <family val="2"/>
        <charset val="238"/>
      </rPr>
      <t>: Synthetic rubber based closed cell structure to prevent condensation, elastic thermal insulation. Allowed temperature of medium -50 - +110°C-ig (band: +85°C). Fire resistance class: DL-s3, d0 (considerable participation in fire, strong smoker production, no flaming droplets/particles)</t>
    </r>
  </si>
  <si>
    <r>
      <rPr>
        <b/>
        <sz val="9"/>
        <rFont val="Arial"/>
        <family val="2"/>
        <charset val="238"/>
      </rPr>
      <t>Armaflex AC</t>
    </r>
    <r>
      <rPr>
        <sz val="9"/>
        <rFont val="Arial"/>
        <family val="2"/>
        <charset val="238"/>
      </rPr>
      <t>: Szintetikus gumi alapú zártcellás szerkezetű páralecsapódás megelőzésére, rugalmas hőszigetelés. Megengedett közeghőm. -50 - +110°C-ig (szalag +85°C). Tűzvédelmi besorolás: DL-s3, d0 (lényeges részvétel a tűzben, erősen füstképző, égve nem csepegő)</t>
    </r>
  </si>
  <si>
    <r>
      <t xml:space="preserve">Consig mineral </t>
    </r>
    <r>
      <rPr>
        <sz val="9"/>
        <rFont val="Arial"/>
        <family val="2"/>
        <charset val="238"/>
      </rPr>
      <t>wool with aluminium lining: Basalt based mineral wool product with aluminium lining, fixed with aluminium tape. Allowed temperature of medium up to +250°C. Fire resistance class: A1 non flammable (according to MSZ EN 13501-1:2007)</t>
    </r>
  </si>
  <si>
    <r>
      <t xml:space="preserve">Consig aluk. á.gy: </t>
    </r>
    <r>
      <rPr>
        <sz val="9"/>
        <rFont val="Arial"/>
        <family val="2"/>
        <charset val="238"/>
      </rPr>
      <t>Bazalt alapú ásványgyapot termék alukasírozással, aluszalaggal rögzítve. Megengedett közeghőm. +250°C-ig. Tűzvédelmi besorolás: A1 nem éghető (MSZ EN 13501-1:2007 szerint)</t>
    </r>
  </si>
  <si>
    <r>
      <t xml:space="preserve">KF: </t>
    </r>
    <r>
      <rPr>
        <sz val="9"/>
        <rFont val="Arial"/>
        <family val="2"/>
        <charset val="238"/>
      </rPr>
      <t>Self-regulating electric trace heating pl.: Devi heating cable, or padding</t>
    </r>
  </si>
  <si>
    <r>
      <t xml:space="preserve">KF: </t>
    </r>
    <r>
      <rPr>
        <sz val="9"/>
        <rFont val="Arial"/>
        <family val="2"/>
        <charset val="238"/>
      </rPr>
      <t>Önszabályozó elektromos kísérőfűtés: pl.: Devi fűtőkábel, vagy szőnyeg</t>
    </r>
  </si>
  <si>
    <r>
      <t xml:space="preserve">AL: </t>
    </r>
    <r>
      <rPr>
        <sz val="9"/>
        <rFont val="Arial"/>
        <family val="2"/>
        <charset val="238"/>
      </rPr>
      <t>0,8mm thick aluminium sheet cladding, with continuous overlapping, sintered connections with aluminium riveting.</t>
    </r>
  </si>
  <si>
    <r>
      <t>AL:</t>
    </r>
    <r>
      <rPr>
        <sz val="9"/>
        <rFont val="Arial"/>
        <family val="2"/>
        <charset val="238"/>
      </rPr>
      <t xml:space="preserve"> 0,8mm-es aluminium lemez borítás, folytonos, átlapolásos, zitnizett kapcsolatokkal, alumínium popszegecses rögzítéssel.</t>
    </r>
  </si>
  <si>
    <t>General quality requirements of insulations: 
For insulations always the original auxiliary materials of the manufacturer must be used, i.e.: adhesives, overlapping tapes, fixings, etc.
Insulations should always be made so that the result is a homogenously insulated surface, with special attention in the case of cold medium transferring pipelines.</t>
  </si>
  <si>
    <t>Hőszigetelés általános minőségi elvárásai:
A hőszigetelésekhez minden esetben a gyártó saját segédeszközeit kell használni, mint pl.: ragasztók, átlapolók, rögzítések, stb.
Szigeteléseket minden esetben úgy kell elkészíteni, hogy a végeredmény egy homogén szigetelt feleület legyen, különös tekintettel a hideg közeget szállító csővezetékek esetében.</t>
  </si>
  <si>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 Az épületnek megkell felelnie extrém földrengési követelményeknek, így a gépészeti tartózásnak is meg kell felelnie ezen követelményeknek, ezért a tervek és műszaki leírásban előírtaktól eltérni szigorúan tilos!</t>
  </si>
  <si>
    <t>Drinking water supply,  stainless steel pipe</t>
  </si>
  <si>
    <t>Ivóvízellátás, rozsdamentes acélcső</t>
  </si>
  <si>
    <t>DN10 (ø12.0 x 1.0)</t>
  </si>
  <si>
    <t>Tubolit S 9mm themal insulation</t>
  </si>
  <si>
    <t>Tubolit S 9mm hőszigetelés</t>
  </si>
  <si>
    <t>DN12 (ø15.0 x 1.0)</t>
  </si>
  <si>
    <t>DN15 (ø18.0 x 1.0)</t>
  </si>
  <si>
    <t>DN20 (ø22.0 x 1.2)</t>
  </si>
  <si>
    <t>Tubolit S 13mm themal insulation</t>
  </si>
  <si>
    <t>Tubolit S 13mm hőszigetelés</t>
  </si>
  <si>
    <t>DN25 (ø28.0 x 1.2)</t>
  </si>
  <si>
    <t>DN32 (ø35.0 x 1.5)</t>
  </si>
  <si>
    <t>DN40 (ø42.0 x 1.5)</t>
  </si>
  <si>
    <t>DN50 (ø54.0 x 1.5)</t>
  </si>
  <si>
    <t>Tubolit S 20mm themal insulation</t>
  </si>
  <si>
    <t>Tubolit S 20mm hőszigetelés</t>
  </si>
  <si>
    <t>DN65 (ø76.1 x 2.0)</t>
  </si>
  <si>
    <t>DN80 (ø88.9 x 2.0)</t>
  </si>
  <si>
    <t>DN100 (ø108 x 2.0)</t>
  </si>
  <si>
    <t>DN100 (ø108.0 x 2.0)</t>
  </si>
  <si>
    <t>Steel pipe for water medium, general quality requirements
MSZ 29:1986 standard seamless steel pipe in sizes according to MSZ EN 10220:2003, with S235JR material quality or MSZ EN 10255 S-195-T or DIN 2440/2448.
With welded joints, bends, fittings, bushings, section-wise pressure test, freely mounted, protective coating, insulation, complete support construction in a distance defined in design and technical description, for which galvanised steel clamps/brackets, supports/hangers should be used with vibration and noise insulating rubber inlays.
Painting of steel pipes (under insulation)
1 layer of repair-painintg of protective coated pipes with 'Hammerite' paint
1 layer of cover painting of the entire pipe network with 'Hammerite' paint (or technically equivalent).</t>
  </si>
  <si>
    <t>Acélcső víz közeghez, általános minőségi elvárásai
MSZ 29:1986 szerinti varrat nélküli acélcső MSZ EN 10220:2003 szerinti méretben S235JR anyagminőséggel vagy MSZ EN 10255 S-195-T minőségben vagy DIN 2440/2448 szerinti minőségben.
Hegesztett kötésekkel, csőhajlításokkal, idomokkal,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
Acélcső festése (hőszigetelés alá)
1 rtg. Alapmázolt csövek visszajavítása Hammerite festékkel
1 rtg. Fedőréteg felhordása a teljes csővezetéki hálózaton Hammerite festékkel. Vagy vele műszakilag egyenértékűvel.</t>
  </si>
  <si>
    <t>Support construction general quality requirements:
Complete support construction in a distance defined in design and technical description, for which galvanised steel clamps/brackets, supports/hangers should be used with vibration and noise insulating rubber inlays.</t>
  </si>
  <si>
    <t>Tartózás általános minőségi elvárásai:
Komplett tartózást, a terv és műszaki leírás szerinti megfogási távolságokkal kell elkészíteni, melyhez horganyzott kivitelű típus csőbilincseket, csőtartókat és függesztőket kell használni rezgés- és hangszigetelt betétekkel.</t>
  </si>
  <si>
    <t>Pipe accessories PN10</t>
  </si>
  <si>
    <t>Csővezetéki szerelvények PN10</t>
  </si>
  <si>
    <r>
      <rPr>
        <b/>
        <sz val="8"/>
        <rFont val="Arial"/>
        <family val="2"/>
        <charset val="238"/>
      </rPr>
      <t xml:space="preserve">Water meter
</t>
    </r>
    <r>
      <rPr>
        <i/>
        <sz val="8"/>
        <rFont val="Arial"/>
        <family val="2"/>
        <charset val="238"/>
      </rPr>
      <t>O.0.26.0 Corridor</t>
    </r>
    <r>
      <rPr>
        <sz val="8"/>
        <rFont val="Arial"/>
        <family val="2"/>
        <charset val="238"/>
      </rPr>
      <t xml:space="preserve">
for drinking water, flanged, with counter and sensors, impulse signal outlet for remote readout by building managemet system
- nominal diameter: DN65
- nominal flow [m³/h]: 10.8
- manufacturer: MOM Zrt.
- type: WESAN WS</t>
    </r>
  </si>
  <si>
    <r>
      <rPr>
        <b/>
        <sz val="8"/>
        <rFont val="Arial"/>
        <family val="2"/>
        <charset val="238"/>
      </rPr>
      <t xml:space="preserve">Vízméró óra
</t>
    </r>
    <r>
      <rPr>
        <i/>
        <sz val="8"/>
        <rFont val="Arial"/>
        <family val="2"/>
        <charset val="238"/>
      </rPr>
      <t>O.0.26.0 Közlekedő</t>
    </r>
    <r>
      <rPr>
        <sz val="8"/>
        <rFont val="Arial"/>
        <family val="2"/>
        <charset val="238"/>
      </rPr>
      <t xml:space="preserve">
ivóvízhez, karimás, számlálóval és érzékelőkkel, impulzuis-jel kimenettel épületfelügylet általi távleolvasáshoz
- névleges átmérő: DN65
- névleges térfogatáram [m³/h]: 10.8
- gyártó: MOM Zrt.
- típus: WESAN WS</t>
    </r>
  </si>
  <si>
    <r>
      <rPr>
        <b/>
        <sz val="8"/>
        <rFont val="Arial"/>
        <family val="2"/>
        <charset val="238"/>
      </rPr>
      <t xml:space="preserve">Water meter
</t>
    </r>
    <r>
      <rPr>
        <i/>
        <sz val="8"/>
        <rFont val="Arial"/>
        <family val="2"/>
        <charset val="238"/>
      </rPr>
      <t>U.0.02.0 Water treatment</t>
    </r>
    <r>
      <rPr>
        <sz val="8"/>
        <rFont val="Arial"/>
        <family val="2"/>
        <charset val="238"/>
      </rPr>
      <t xml:space="preserve">
for drinking water, flanged, with counter and sensors, impulse signal outlet for remote readout by building managemet system
- nominal diameter: DN100
- nominal flow [m³/h]:
- manufacturer: MOM Zrt.
- type: WESAN WS</t>
    </r>
  </si>
  <si>
    <r>
      <rPr>
        <b/>
        <sz val="8"/>
        <rFont val="Arial"/>
        <family val="2"/>
        <charset val="238"/>
      </rPr>
      <t xml:space="preserve">Vízméró óra
</t>
    </r>
    <r>
      <rPr>
        <i/>
        <sz val="8"/>
        <rFont val="Arial"/>
        <family val="2"/>
        <charset val="238"/>
      </rPr>
      <t>O.0.26.0 Vízkezelés</t>
    </r>
    <r>
      <rPr>
        <sz val="8"/>
        <rFont val="Arial"/>
        <family val="2"/>
        <charset val="238"/>
      </rPr>
      <t xml:space="preserve">
ivóvízhez, karimás, számlálóval és érzékelőkkel, impulzuis-jel kimenettel épületfelügylet általi távleolvasáshoz
- névleges átmérő: DN100
- névleges térfogatáram [m³/h]:
- gyártó: MOM Zrt.
- típus: WESAN WS</t>
    </r>
  </si>
  <si>
    <r>
      <rPr>
        <b/>
        <sz val="8"/>
        <rFont val="Arial"/>
        <family val="2"/>
        <charset val="238"/>
      </rPr>
      <t xml:space="preserve">Water meter
</t>
    </r>
    <r>
      <rPr>
        <i/>
        <sz val="8"/>
        <rFont val="Arial"/>
        <family val="2"/>
        <charset val="238"/>
      </rPr>
      <t>AHU 1-4 Adiabatic cooling</t>
    </r>
    <r>
      <rPr>
        <sz val="8"/>
        <rFont val="Arial"/>
        <family val="2"/>
        <charset val="238"/>
      </rPr>
      <t xml:space="preserve">
for drinking water, flanged, with counter and sensors, impulse signal outlet for remote readout by building managemet system
- nominal diameter: DN65
- nominal flow [m³/h]: 10.8
- manufacturer: MOM Zrt.
- type: WESAN WS</t>
    </r>
  </si>
  <si>
    <r>
      <rPr>
        <b/>
        <sz val="8"/>
        <rFont val="Arial"/>
        <family val="2"/>
        <charset val="238"/>
      </rPr>
      <t xml:space="preserve">Vízméró óra
</t>
    </r>
    <r>
      <rPr>
        <i/>
        <sz val="8"/>
        <rFont val="Arial"/>
        <family val="2"/>
        <charset val="238"/>
      </rPr>
      <t>AHU 1-4 adiabatikus hűtés</t>
    </r>
    <r>
      <rPr>
        <sz val="8"/>
        <rFont val="Arial"/>
        <family val="2"/>
        <charset val="238"/>
      </rPr>
      <t xml:space="preserve">
ivóvízhez, karimás, számlálóval és érzékelőkkel, impulzuis-jel kimenettel épületfelügylet általi távleolvasáshoz
- névleges átmérő: DN65
- névleges térfogatáram [m³/h]: 10.8
- gyártó: MOM Zrt.
- típus: WESAN WS</t>
    </r>
  </si>
  <si>
    <r>
      <rPr>
        <b/>
        <sz val="8"/>
        <rFont val="Arial"/>
        <family val="2"/>
        <charset val="238"/>
      </rPr>
      <t xml:space="preserve">Water meter
</t>
    </r>
    <r>
      <rPr>
        <i/>
        <sz val="8"/>
        <rFont val="Arial"/>
        <family val="2"/>
        <charset val="238"/>
      </rPr>
      <t>Adiabatic cooling gates</t>
    </r>
    <r>
      <rPr>
        <sz val="8"/>
        <rFont val="Arial"/>
        <family val="2"/>
        <charset val="238"/>
      </rPr>
      <t xml:space="preserve">
for softened water, flanged, with counter and sensors, impulse signal outlet for remote readout by building managemet system
- nominal diameter: DN65
- nominal flow [m³/h]:
- manufacturer:
- type:</t>
    </r>
  </si>
  <si>
    <r>
      <rPr>
        <b/>
        <sz val="8"/>
        <rFont val="Arial"/>
        <family val="2"/>
        <charset val="238"/>
      </rPr>
      <t xml:space="preserve">Vízméró óra
</t>
    </r>
    <r>
      <rPr>
        <i/>
        <sz val="8"/>
        <rFont val="Arial"/>
        <family val="2"/>
        <charset val="238"/>
      </rPr>
      <t>Adiabatikus hűtőkapuk</t>
    </r>
    <r>
      <rPr>
        <sz val="8"/>
        <rFont val="Arial"/>
        <family val="2"/>
        <charset val="238"/>
      </rPr>
      <t xml:space="preserve">
lágyvízhez, karimás, számlálóval és érzékelőkkel, impulzuis-jel kimenettel épületfelügylet általi távleolvasáshoz
- névleges átmérő: DN65
- névleges térfogatáram [m³/h]:
- gyártó:
- típus:</t>
    </r>
  </si>
  <si>
    <r>
      <rPr>
        <b/>
        <sz val="8"/>
        <rFont val="Arial"/>
        <family val="2"/>
        <charset val="238"/>
      </rPr>
      <t xml:space="preserve">Water meter
</t>
    </r>
    <r>
      <rPr>
        <i/>
        <sz val="8"/>
        <rFont val="Arial"/>
        <family val="2"/>
        <charset val="238"/>
      </rPr>
      <t>Heating system make-up water</t>
    </r>
    <r>
      <rPr>
        <sz val="8"/>
        <rFont val="Arial"/>
        <family val="2"/>
        <charset val="238"/>
      </rPr>
      <t xml:space="preserve">
for softened water, flanged, with counter and sensors, impulse signal outlet for remote readout by building managemet system
- nominal diameter: DN65
- nominal flow [m³/h]:
- manufacturer:
- type:</t>
    </r>
  </si>
  <si>
    <t>Vízméró óra
Fűtési rendszer töltővíz
lágyvízhez, karimás, számlálóval és érzékelőkkel, impulzuis-jel kimenettel épületfelügylet általi távleolvasáshoz
- névleges átmérő: DN65
- névleges térfogatáram [m³/h]:
- gyártó:
- típus:</t>
  </si>
  <si>
    <t>Water meter
Guideline. Depends on the provided data of technology. Specified in execution plan,</t>
  </si>
  <si>
    <t>Vízméró óra
Előirányzat: Technológia függő. Pontosítás technológia adatszolgáltatás alapján.</t>
  </si>
  <si>
    <r>
      <rPr>
        <b/>
        <sz val="8"/>
        <rFont val="Arial"/>
        <family val="2"/>
        <charset val="238"/>
      </rPr>
      <t>Reverse rinsing filter</t>
    </r>
    <r>
      <rPr>
        <sz val="8"/>
        <rFont val="Arial"/>
        <family val="2"/>
        <charset val="238"/>
      </rPr>
      <t xml:space="preserve"> with flanges for dinking water, cast iron housing, pressure gauging ports, pressure gauges, PN16 pressure rating, for horizontal installation, fully automatic flushing
- nominal diameter: DN65
- manufacturer: Honeywell
- type: F78TS-F + Z11AS</t>
    </r>
  </si>
  <si>
    <r>
      <rPr>
        <b/>
        <sz val="8"/>
        <rFont val="Arial"/>
        <family val="2"/>
        <charset val="238"/>
      </rPr>
      <t>Visszamosható szűrő</t>
    </r>
    <r>
      <rPr>
        <sz val="8"/>
        <rFont val="Arial"/>
        <family val="2"/>
        <charset val="238"/>
      </rPr>
      <t xml:space="preserve"> karimás csatlakozással, ivóvízhez, öntöttvas házzal, nyomásmérő csonkokkal, nyomásmérőkkel, PN16 nyomásfokozatra, vízszintesen beépítendő, teljesen automatikus öblítésű
- névleges átmérő: DN65
- gyártó: Honeywell
- típus: F78TS-F + Z11AS</t>
    </r>
  </si>
  <si>
    <r>
      <rPr>
        <b/>
        <sz val="8"/>
        <rFont val="Arial"/>
        <family val="2"/>
        <charset val="238"/>
      </rPr>
      <t xml:space="preserve">Backflow preventer
</t>
    </r>
    <r>
      <rPr>
        <i/>
        <sz val="8"/>
        <rFont val="Arial"/>
        <family val="2"/>
        <charset val="238"/>
      </rPr>
      <t xml:space="preserve">O.0.26.0 Corridor
</t>
    </r>
    <r>
      <rPr>
        <sz val="8"/>
        <rFont val="Arial"/>
        <family val="2"/>
        <charset val="238"/>
      </rPr>
      <t>for protecting the drinking water network against back pressure, back flow, and back syphonage, according to MSZ EN 1717, comprises of a stainless steel housing, check valves, discharge valve, connections with ball valves for pressure gauges, for horizontal installation
- nominal diameter: DN65
- manufacturer: Honeywell
- type: BA298-F</t>
    </r>
  </si>
  <si>
    <r>
      <rPr>
        <b/>
        <sz val="8"/>
        <rFont val="Arial"/>
        <family val="2"/>
        <charset val="238"/>
      </rPr>
      <t xml:space="preserve">Visszaáramlás gátló, rendszerleválasztó szelep
</t>
    </r>
    <r>
      <rPr>
        <i/>
        <sz val="8"/>
        <rFont val="Arial"/>
        <family val="2"/>
        <charset val="238"/>
      </rPr>
      <t>O.0.26.0 kölekedő</t>
    </r>
    <r>
      <rPr>
        <sz val="8"/>
        <rFont val="Arial"/>
        <family val="2"/>
        <charset val="238"/>
      </rPr>
      <t xml:space="preserve">
ivíóvízhálózat védelmére visszanyomás, visszafolyás, leszívás ellen, az MSZ EN 1717 szerint, rozsdamentes acél ház, visszacsapószelepek, ürítőszelep, gömbcsapos csonkok nyomásmérők részére, vízszintes beépítésre
- névleges átmérő: DN65
- gyártó: Honeywell
- típus: BA298-F</t>
    </r>
  </si>
  <si>
    <r>
      <rPr>
        <b/>
        <sz val="8"/>
        <rFont val="Arial"/>
        <family val="2"/>
        <charset val="238"/>
      </rPr>
      <t xml:space="preserve">Backflow preventer
</t>
    </r>
    <r>
      <rPr>
        <i/>
        <sz val="8"/>
        <rFont val="Arial"/>
        <family val="2"/>
        <charset val="238"/>
      </rPr>
      <t xml:space="preserve">U.0.02.0 Water treatment
</t>
    </r>
    <r>
      <rPr>
        <sz val="8"/>
        <rFont val="Arial"/>
        <family val="2"/>
        <charset val="238"/>
      </rPr>
      <t>for protecting the drinking water network against back pressure, back flow, and back syphonage, according to MSZ EN 1717, comprises of a stainless steel housing, check valves, discharge valve, connections with ball valves for pressure gauges, for horizontal installation
- nominal diameter: DN100
- manufacturer: Honeywell
- type: BA298-F</t>
    </r>
  </si>
  <si>
    <r>
      <rPr>
        <b/>
        <sz val="8"/>
        <rFont val="Arial"/>
        <family val="2"/>
        <charset val="238"/>
      </rPr>
      <t xml:space="preserve">Visszaáramlás gátló, rendszerleválasztó szelep
</t>
    </r>
    <r>
      <rPr>
        <sz val="8"/>
        <rFont val="Arial"/>
        <family val="2"/>
        <charset val="238"/>
      </rPr>
      <t>O.0.26.0 Vízkezelés
ivíóvízhálózat védelmére visszanyomás, visszafolyás, leszívás ellen, az MSZ EN 1717 szerint, rozsdamentes acél ház, visszacsapószelepek, ürítőszelep, gömbcsapos csonkok nyomásmérők részére, vízszintes beépítésre
- névleges átmérő: DN100
- gyártó: Honeywell
- típus: BA298-F</t>
    </r>
  </si>
  <si>
    <r>
      <rPr>
        <b/>
        <sz val="8"/>
        <rFont val="Arial"/>
        <family val="2"/>
        <charset val="238"/>
      </rPr>
      <t xml:space="preserve">Filter
</t>
    </r>
    <r>
      <rPr>
        <sz val="8"/>
        <rFont val="Arial"/>
        <family val="2"/>
        <charset val="238"/>
      </rPr>
      <t>PN16
with counterflanges, bolts and gaskets, installed according to design, for drinking water application
- manufacturer:
- type:</t>
    </r>
  </si>
  <si>
    <r>
      <rPr>
        <b/>
        <sz val="8"/>
        <rFont val="Arial"/>
        <family val="2"/>
        <charset val="238"/>
      </rPr>
      <t>Szennyfogó szűrő:</t>
    </r>
    <r>
      <rPr>
        <sz val="8"/>
        <rFont val="Arial"/>
        <family val="2"/>
        <charset val="238"/>
      </rPr>
      <t xml:space="preserve">
PN16
ellenkarimákkal, csavarokkal, tömítésekkel, szállítva és szerelve
választott gyártó:
választott típus:</t>
    </r>
  </si>
  <si>
    <t>DN15</t>
  </si>
  <si>
    <t>DN65</t>
  </si>
  <si>
    <t>DN80</t>
  </si>
  <si>
    <r>
      <rPr>
        <b/>
        <sz val="8"/>
        <rFont val="Arial"/>
        <family val="2"/>
        <charset val="238"/>
      </rPr>
      <t>Pressure reducer</t>
    </r>
    <r>
      <rPr>
        <sz val="8"/>
        <rFont val="Arial"/>
        <family val="2"/>
        <charset val="238"/>
      </rPr>
      <t xml:space="preserve">
with counterflanges, bolts and gaskets, installed according to design, for drinking water application</t>
    </r>
  </si>
  <si>
    <r>
      <rPr>
        <b/>
        <sz val="8"/>
        <rFont val="Arial"/>
        <family val="2"/>
        <charset val="238"/>
      </rPr>
      <t>Nyomáscsökkentő</t>
    </r>
    <r>
      <rPr>
        <sz val="8"/>
        <rFont val="Arial"/>
        <family val="2"/>
        <charset val="238"/>
      </rPr>
      <t xml:space="preserve">
ellenkarimákkal, csavarokkal, tömítésekkel, szállítva és szerelve
választott gyártó:
választott típus:</t>
    </r>
  </si>
  <si>
    <r>
      <rPr>
        <b/>
        <sz val="8"/>
        <rFont val="Arial"/>
        <family val="2"/>
        <charset val="238"/>
      </rPr>
      <t>Ball valve PN10</t>
    </r>
    <r>
      <rPr>
        <sz val="8"/>
        <rFont val="Arial"/>
        <family val="2"/>
        <charset val="238"/>
      </rPr>
      <t xml:space="preserve">
Internal/internal threaded connection, without drain, gunmetal
- manufacturer:
- type:</t>
    </r>
  </si>
  <si>
    <r>
      <rPr>
        <b/>
        <sz val="8"/>
        <rFont val="Arial"/>
        <family val="2"/>
        <charset val="238"/>
      </rPr>
      <t>Gömbcsap PN10</t>
    </r>
    <r>
      <rPr>
        <sz val="8"/>
        <rFont val="Arial"/>
        <family val="2"/>
        <charset val="238"/>
      </rPr>
      <t xml:space="preserve">
Belső/belső menetes csatlakozással, ürítőcsonk nélkül, vörösöntvény
- gyártó:
- típus:</t>
    </r>
  </si>
  <si>
    <t>DN20</t>
  </si>
  <si>
    <t>DN25</t>
  </si>
  <si>
    <r>
      <rPr>
        <b/>
        <sz val="8"/>
        <rFont val="Arial"/>
        <family val="2"/>
        <charset val="238"/>
      </rPr>
      <t xml:space="preserve">Flanged butterfly valve, PN10
</t>
    </r>
    <r>
      <rPr>
        <sz val="8"/>
        <rFont val="Arial"/>
        <family val="2"/>
        <charset val="238"/>
      </rPr>
      <t>can be built in as end cap, gunmetal shut-off valve with counterflanges, bolts and gaskets, installed according to design, for drinking water application
- manufacturer:
- type:</t>
    </r>
  </si>
  <si>
    <r>
      <rPr>
        <b/>
        <sz val="8"/>
        <rFont val="Arial"/>
        <family val="2"/>
        <charset val="238"/>
      </rPr>
      <t>Karimás pillangószelep, PN10</t>
    </r>
    <r>
      <rPr>
        <sz val="8"/>
        <rFont val="Arial"/>
        <family val="2"/>
        <charset val="238"/>
      </rPr>
      <t xml:space="preserve">
végelzáróként beépíthető vörösöntvény elzárószelep, ellenkarimákkal, csavarokkal és tömítésekkel, felszerelve, terv szerinti helyekre, ivóvízhez
- gyártó:
- típus:</t>
    </r>
  </si>
  <si>
    <r>
      <rPr>
        <b/>
        <sz val="8"/>
        <rFont val="Arial"/>
        <family val="2"/>
        <charset val="238"/>
      </rPr>
      <t>Check valve PN10</t>
    </r>
    <r>
      <rPr>
        <sz val="8"/>
        <rFont val="Arial"/>
        <family val="2"/>
        <charset val="238"/>
      </rPr>
      <t xml:space="preserve">
internal / interal thread, installed with auxiliary materials according to design, for drinking water application
- manufacturer:
- type:</t>
    </r>
  </si>
  <si>
    <r>
      <rPr>
        <b/>
        <sz val="8"/>
        <rFont val="Arial"/>
        <family val="2"/>
        <charset val="238"/>
      </rPr>
      <t>Visszacsapó szelep PN10</t>
    </r>
    <r>
      <rPr>
        <sz val="8"/>
        <rFont val="Arial"/>
        <family val="2"/>
        <charset val="238"/>
      </rPr>
      <t xml:space="preserve">
belső/belső menetes csatlakozással, beépítve a terv szerinti helyekre, szükséges segédanyagokkal, ivóvízhez
- gyártó:
- típus: </t>
    </r>
  </si>
  <si>
    <r>
      <rPr>
        <b/>
        <sz val="8"/>
        <rFont val="Arial"/>
        <family val="2"/>
        <charset val="238"/>
      </rPr>
      <t>Check valve PN10</t>
    </r>
    <r>
      <rPr>
        <sz val="8"/>
        <rFont val="Arial"/>
        <family val="2"/>
        <charset val="238"/>
      </rPr>
      <t xml:space="preserve">
flanged connection, installed with auxiliary materials according to design, for drinking water application
- manufacturer:
- type:</t>
    </r>
  </si>
  <si>
    <r>
      <rPr>
        <b/>
        <sz val="8"/>
        <rFont val="Arial"/>
        <family val="2"/>
        <charset val="238"/>
      </rPr>
      <t>Visszacsapó szelep PN10</t>
    </r>
    <r>
      <rPr>
        <sz val="8"/>
        <rFont val="Arial"/>
        <family val="2"/>
        <charset val="238"/>
      </rPr>
      <t xml:space="preserve">
karimás csatlakozással, beépítve a terv szerinti helyekre, szükséges segédanyagokkal, ivóvízhez
- gyártó:
- típus:</t>
    </r>
  </si>
  <si>
    <r>
      <rPr>
        <b/>
        <sz val="8"/>
        <rFont val="Arial"/>
        <family val="2"/>
        <charset val="238"/>
      </rPr>
      <t>Pressure gauge</t>
    </r>
    <r>
      <rPr>
        <sz val="8"/>
        <rFont val="Arial"/>
        <family val="2"/>
        <charset val="238"/>
      </rPr>
      <t xml:space="preserve">
With capillary pipe, isolating / bleeding ball valve, complete with auxiliary materials.
1,6 accuracy class, D63mm</t>
    </r>
  </si>
  <si>
    <r>
      <rPr>
        <b/>
        <sz val="8"/>
        <rFont val="Arial"/>
        <family val="2"/>
        <charset val="238"/>
      </rPr>
      <t>Nyomásmérő manométer</t>
    </r>
    <r>
      <rPr>
        <sz val="8"/>
        <rFont val="Arial"/>
        <family val="2"/>
        <charset val="238"/>
      </rPr>
      <t xml:space="preserve">
Impulzus vezetékekkel, leválasztó-légtelenítő manométer gömbcsappal, szükséges segédanyagokkal kompletten.
1,6-os pontossági osztály, D63mm</t>
    </r>
  </si>
  <si>
    <r>
      <rPr>
        <b/>
        <sz val="8"/>
        <rFont val="Arial"/>
        <family val="2"/>
        <charset val="238"/>
      </rPr>
      <t>Preparation of installation points for pressure transmitters</t>
    </r>
    <r>
      <rPr>
        <sz val="8"/>
        <rFont val="Arial"/>
        <family val="2"/>
        <charset val="238"/>
      </rPr>
      <t xml:space="preserve">
completely installed according to deisgn
</t>
    </r>
    <r>
      <rPr>
        <b/>
        <sz val="8"/>
        <rFont val="Arial"/>
        <family val="2"/>
        <charset val="238"/>
      </rPr>
      <t>Pressure transmitter is specified in automation design</t>
    </r>
    <r>
      <rPr>
        <sz val="8"/>
        <rFont val="Arial"/>
        <family val="2"/>
        <charset val="238"/>
      </rPr>
      <t>!</t>
    </r>
  </si>
  <si>
    <r>
      <rPr>
        <b/>
        <sz val="8"/>
        <rFont val="Arial"/>
        <family val="2"/>
        <charset val="238"/>
      </rPr>
      <t>Beépítési pont kialakítása nyomás távadók számára</t>
    </r>
    <r>
      <rPr>
        <sz val="8"/>
        <rFont val="Arial"/>
        <family val="2"/>
        <charset val="238"/>
      </rPr>
      <t xml:space="preserve">
 kompletten beépítve a terv szerinti helyekre. 
</t>
    </r>
    <r>
      <rPr>
        <b/>
        <sz val="8"/>
        <rFont val="Arial"/>
        <family val="2"/>
        <charset val="238"/>
      </rPr>
      <t>Nyomás távadót az automatika szakág tartalmazza</t>
    </r>
    <r>
      <rPr>
        <sz val="8"/>
        <rFont val="Arial"/>
        <family val="2"/>
        <charset val="238"/>
      </rPr>
      <t>!</t>
    </r>
  </si>
  <si>
    <r>
      <t xml:space="preserve">Temperature gauge
</t>
    </r>
    <r>
      <rPr>
        <sz val="8"/>
        <rFont val="Arial"/>
        <family val="2"/>
        <charset val="238"/>
      </rPr>
      <t>For 12mm bushing, 1/2" external thread, completely installed according to design.
0-120 °C measurng range in heating systems
1</t>
    </r>
    <r>
      <rPr>
        <vertAlign val="superscript"/>
        <sz val="8"/>
        <rFont val="Arial"/>
        <family val="2"/>
        <charset val="238"/>
      </rPr>
      <t>st</t>
    </r>
    <r>
      <rPr>
        <sz val="8"/>
        <rFont val="Arial"/>
        <family val="2"/>
        <charset val="238"/>
      </rPr>
      <t xml:space="preserve"> accuracy class, D=63mm, L=100mm
WIKA R52.063, PN16</t>
    </r>
  </si>
  <si>
    <r>
      <t xml:space="preserve">Merülőhüvelyes hőmérő 
</t>
    </r>
    <r>
      <rPr>
        <sz val="8"/>
        <rFont val="Arial"/>
        <family val="2"/>
        <charset val="238"/>
      </rPr>
      <t>12mm-es merülőhüvelybe, 1/2" külső menettel, kompletten beépítve a terv szerinti helyekre.
fűtési rendszerben 0-120 fok mérési tartomány
1-es pontossági osztály, D=63mm, L=100mm
WIKA R52.063, PN16</t>
    </r>
  </si>
  <si>
    <r>
      <rPr>
        <b/>
        <sz val="8"/>
        <rFont val="Arial"/>
        <family val="2"/>
        <charset val="238"/>
      </rPr>
      <t>Bushing for temperature transmitters</t>
    </r>
    <r>
      <rPr>
        <sz val="8"/>
        <rFont val="Arial"/>
        <family val="2"/>
        <charset val="238"/>
      </rPr>
      <t xml:space="preserve">
For D10 bushing, 1/2" external thread, completely installed accoding to design. 
</t>
    </r>
    <r>
      <rPr>
        <b/>
        <sz val="8"/>
        <rFont val="Arial"/>
        <family val="2"/>
        <charset val="238"/>
      </rPr>
      <t>Temperature transmitter is specified in automation design!</t>
    </r>
  </si>
  <si>
    <r>
      <rPr>
        <b/>
        <sz val="8"/>
        <rFont val="Arial"/>
        <family val="2"/>
        <charset val="238"/>
      </rPr>
      <t>Merülőhüvely kialakítása hőmérséklet távadók számára</t>
    </r>
    <r>
      <rPr>
        <sz val="8"/>
        <rFont val="Arial"/>
        <family val="2"/>
        <charset val="238"/>
      </rPr>
      <t xml:space="preserve">
D10-es merülőhüvelybe, 1/2" külső menettel, kompletten beépítve a terv szerinti helyekre. 
</t>
    </r>
    <r>
      <rPr>
        <b/>
        <sz val="8"/>
        <rFont val="Arial"/>
        <family val="2"/>
        <charset val="238"/>
      </rPr>
      <t>Hőmérséklet távadót az automatika szakág tartalmazza!</t>
    </r>
  </si>
  <si>
    <r>
      <rPr>
        <b/>
        <sz val="8"/>
        <rFont val="Arial"/>
        <family val="2"/>
        <charset val="238"/>
      </rPr>
      <t>Thermostatic mixing valve PN10</t>
    </r>
    <r>
      <rPr>
        <sz val="8"/>
        <rFont val="Arial"/>
        <family val="2"/>
        <charset val="238"/>
      </rPr>
      <t xml:space="preserve">
3-way valve for domestic hot water temperature control without auxiliary power, w. inlet for recirculation , flanged connections, w. adjustable hot water temperature
- nominal size: DN80
- manufacturer: Honeywell
- type: TM3410</t>
    </r>
  </si>
  <si>
    <r>
      <rPr>
        <b/>
        <sz val="8"/>
        <rFont val="Arial"/>
        <family val="2"/>
        <charset val="238"/>
      </rPr>
      <t xml:space="preserve">Termosztatikus keverőszelep PN10
</t>
    </r>
    <r>
      <rPr>
        <sz val="8"/>
        <rFont val="Arial"/>
        <family val="2"/>
        <charset val="238"/>
      </rPr>
      <t>kétutú szelep használati melegvíz hőmérséklet-szabályzásra, segédenergia nélkül, cirkuláció bekötéssel, karimás csatlakozással, beállítható melegvíz-hőmérséklettel
- névleges méret: DN80
- gyártó: Honeywell
- típus: TM3410</t>
    </r>
  </si>
  <si>
    <r>
      <rPr>
        <b/>
        <sz val="8"/>
        <rFont val="Arial"/>
        <family val="2"/>
        <charset val="238"/>
      </rPr>
      <t xml:space="preserve">Magnetic solenoid valve PN10
</t>
    </r>
    <r>
      <rPr>
        <sz val="8"/>
        <rFont val="Arial"/>
        <family val="2"/>
        <charset val="238"/>
      </rPr>
      <t>Water storage tank charging
diaphragm, shut-off valve for potable water, ductile iron housing, with flanged connectors, normally closed, operated by 24 or 230V supply
- nominal size: DN80
- manufacturer: Honeywell
- type: MV300</t>
    </r>
  </si>
  <si>
    <t>Mágnesszelep PN10
VÍztartály töltés
elzáró membránszelep ivóvízhez, gömbgrafitos öntöttvas házzal, karimás csatlakozással, alapesetben zárt, 24 vagy 230V-os működtetésű
- nominal size: DN80
- gyártó: Honeywell
- type: MV300</t>
  </si>
  <si>
    <r>
      <rPr>
        <b/>
        <sz val="8"/>
        <rFont val="Arial"/>
        <family val="2"/>
        <charset val="238"/>
      </rPr>
      <t>Water storage tank</t>
    </r>
    <r>
      <rPr>
        <sz val="8"/>
        <rFont val="Arial"/>
        <family val="2"/>
        <charset val="238"/>
      </rPr>
      <t xml:space="preserve">
for drinking water, welded cylindrical steel tank, standing construction, insulation thickness 100mm, flanged connections, draining and deareator valve, level and temperature meters/sensors
- volume [m³]: 15
- connection size: DN125
- manufacturer:
- type:</t>
    </r>
  </si>
  <si>
    <r>
      <rPr>
        <b/>
        <sz val="8"/>
        <rFont val="Arial"/>
        <family val="2"/>
        <charset val="238"/>
      </rPr>
      <t>Vííztartály</t>
    </r>
    <r>
      <rPr>
        <sz val="8"/>
        <rFont val="Arial"/>
        <family val="2"/>
        <charset val="238"/>
      </rPr>
      <t xml:space="preserve">
ivóvíz tárolására, hegesztett álló acéltartály, szigetelés vastagság 100mm, karimás csatlakozó csonkokkal, ürítő és légtelenítő szerlvényekkel, szint és hőmérséklet mérőkkel és érzékelőkkel
- térfogat [m³]: 15
- csatlakozó méret: DN125
- gyártó:
- típus:</t>
    </r>
  </si>
  <si>
    <r>
      <rPr>
        <b/>
        <sz val="8"/>
        <rFont val="Arial"/>
        <family val="2"/>
        <charset val="238"/>
      </rPr>
      <t>Air admittance valve</t>
    </r>
    <r>
      <rPr>
        <sz val="8"/>
        <rFont val="Arial"/>
        <family val="2"/>
        <charset val="238"/>
      </rPr>
      <t xml:space="preserve">
- nominal diameter: DN15
- manufacturer:
- type:</t>
    </r>
  </si>
  <si>
    <r>
      <rPr>
        <b/>
        <sz val="8"/>
        <rFont val="Arial"/>
        <family val="2"/>
        <charset val="238"/>
      </rPr>
      <t>Légbeszívó szelep</t>
    </r>
    <r>
      <rPr>
        <sz val="8"/>
        <rFont val="Arial"/>
        <family val="2"/>
        <charset val="238"/>
      </rPr>
      <t xml:space="preserve">
- névleges átmérő: DN15
- gyártó:
- típuis:</t>
    </r>
  </si>
  <si>
    <r>
      <rPr>
        <b/>
        <sz val="8"/>
        <rFont val="Arial"/>
        <family val="2"/>
        <charset val="238"/>
      </rPr>
      <t>Air admittance valve</t>
    </r>
    <r>
      <rPr>
        <sz val="8"/>
        <rFont val="Arial"/>
        <family val="2"/>
        <charset val="238"/>
      </rPr>
      <t xml:space="preserve">
- nominal diameter: DN20
- manufacturer:
- type:</t>
    </r>
  </si>
  <si>
    <r>
      <rPr>
        <b/>
        <sz val="8"/>
        <rFont val="Arial"/>
        <family val="2"/>
        <charset val="238"/>
      </rPr>
      <t>Légbeszívó szelep</t>
    </r>
    <r>
      <rPr>
        <sz val="8"/>
        <rFont val="Arial"/>
        <family val="2"/>
        <charset val="238"/>
      </rPr>
      <t xml:space="preserve">
- névleges átmérő: DN20
- gyártó:
- típuis:</t>
    </r>
  </si>
  <si>
    <r>
      <rPr>
        <b/>
        <sz val="8"/>
        <rFont val="Arial"/>
        <family val="2"/>
        <charset val="238"/>
      </rPr>
      <t>Thermostatic circulation valve</t>
    </r>
    <r>
      <rPr>
        <sz val="8"/>
        <rFont val="Arial"/>
        <family val="2"/>
        <charset val="238"/>
      </rPr>
      <t xml:space="preserve">
for automatic balancing in DHW circuits, with adjustable temperature control, shut-off function and temperature gauge
- nominal diameter: DN15
- manufacturer: IMI Hydronic Engineering
- type: TA-Therm</t>
    </r>
  </si>
  <si>
    <r>
      <rPr>
        <b/>
        <sz val="8"/>
        <rFont val="Arial"/>
        <family val="2"/>
        <charset val="238"/>
      </rPr>
      <t>Termosztatikus cirkulációs szelep</t>
    </r>
    <r>
      <rPr>
        <sz val="8"/>
        <rFont val="Arial"/>
        <family val="2"/>
        <charset val="238"/>
      </rPr>
      <t xml:space="preserve">
automatikus beszabályzásra HMV körben, állítható hőmérséklet szabályzással, zárási funkcióval, és hőmérővel
- névleges átmérő: DN15
- gyártó: IMI Hydronic Engineering
- típus: TA-Therm</t>
    </r>
  </si>
  <si>
    <t>Central thermal disinfection system with key switch, with fittings</t>
  </si>
  <si>
    <t>Központi termikus fertőtlenítő rendszer kulcsos kapcsolóval kompletten, szerelvényekkel</t>
  </si>
  <si>
    <t>Equipment of water treatment, pipe accessories</t>
  </si>
  <si>
    <t>Vízkezelés berendezései, csővezetéki szerelvények</t>
  </si>
  <si>
    <t>Pump P-W-1
U.0.02.0 Water treatment
pressure boosting station for drinking water, w. stainless steel high-pressure glanded, variable speed pumps with frequeny conevrters, operating in parallel, on a base frame, w. control unit
- nominal head, Δp [mwg]: 75
- nominal flow, V̇ [m³/h]: 64.2
- nominal power consumption [kW]: 19.15
- manufacturer: Wilo
- type: COR-4 Helix VE 1606/K/CCE-01
MEI &gt;0,4</t>
  </si>
  <si>
    <t>P-W-1 szivattyú
O.0.26.0 Vízkezelés
nyomásfokozó állomás ivóvízhez, rozsdamentes acél, nagynyomású száraztengelyű, változó fordulatszámú, párhuzamosan működő frekvenciaváltós szivattyúkkal, alapkeretre szerelve, vezérlőegységgel
- névleges emelőmagasság, Δp [mvo]: 75
- névleges térfogatáram flow, V̇ [m³/h]: 64.2
- névleges el. fogyasztás [kW]: 19.15
- gyártó: Wilo
- típus: COR-4 Helix VE 1606/K/CCE-01
MEI &gt;0,4</t>
  </si>
  <si>
    <t>Pump P-W-2
U.0.02.0 Water treatment
variable speed, wet rotor circulator pump, with flanged connections, counterflanges, gaskets and bolts,expansion joints, built-in frequency converter, motor with and full electronic trip unit and thermal protection, flow limitation, dp-c, dp-v, V-const. operation modes
- nominal head, Δp [mwg]: 26
- nominal flow, V̇ [m³/h]: 16.6
- nominal power consumption [kW]: 2.2
- manufacturer: Wilo
- type:
MEI &gt;0,4</t>
  </si>
  <si>
    <t>P-W-2 szivattyú
O.0.26.0 Vízkezelés
változó fordulatszámú, nedves tengelyű keringető szivattyú, karimás csatlakozókkal, ellenkarimákkal, tömítéssel és csavarokkal, kompenzátorokkal, beépített frekvenciaváltóval, motor teljes elektronikus és termikus védelemmel, térfogatáram-korlátozó, állandó és változó nyomáskülönbség, állandó térfogatáram üzemmódokkal
- névleges emelőmagasság, Δp [mvo]: 26
- névleges térfogatáram flow, V̇ [m³/h]: 16.6
- névleges el. fogyasztás [kW]: 2.2
- gyártó: Wilo
- típus:
MEI &gt;0,4</t>
  </si>
  <si>
    <t>Pump P-AC-1
Adiabatic cooling gate 1
variable speed, wet rotor circulator pump, with flanged connections, counterflanges, gaskets and bolts,expansion joints, built-in frequency converter, motor with and full electronic trip unit and thermal protection, flow limitation, dp-c, dp-v, V-const. operation modes
- nominal head, Δp [mwg]:
- nominal flow, V̇ [m³/h]: 1.86
- nominal power consumption [kW]:
- manufacturer: Wilo
- type:
MEI &gt;0,4</t>
  </si>
  <si>
    <t>P-AC-1 szivattyú
Adiabatikus hűtőkapu 1
változó fordulatszámú, nedves tengelyű keringető szivattyú, karimás csatlakozókkal, ellenkarimákkal, tömítéssel és csavarokkal, kompenzátorokkal, beépített frekvenciaváltóval, motor teljes elektronikus és termikus védelemmel, térfogatáram-korlátozó, állandó és változó nyomáskülönbség, állandó térfogatáram üzemmódokkal
- névleges emelőmagasság, Δp [mvo]:
- névleges térfogatáram flow, V̇ [m³/h]: 1.86
- névleges el. fogyasztás [kW]:
- gyártó: Wilo
- típus:
MEI &gt;0,4</t>
  </si>
  <si>
    <t>Pump P-AC-2
Adiabatic cooling gate 2
variable speed, wet rotor circulator pump, with flanged connections, counterflanges, gaskets and bolts,expansion joints, built-in frequency converter, motor with and full electronic trip unit and thermal protection, flow limitation, dp-c, dp-v, V-const. operation modes
- nominal head, Δp [mwg]:
- nominal flow, V̇ [m³/h]: 1.86
- nominal power consumption [kW]:
- manufacturer: Wilo
- type:
MEI &gt;0,4</t>
  </si>
  <si>
    <t>P-AC-2 szivattyú
Adiabatikus hűtőkapu 2
változó fordulatszámú, nedves tengelyű keringető szivattyú, karimás csatlakozókkal, ellenkarimákkal, tömítéssel és csavarokkal, kompenzátorokkal, beépített frekvenciaváltóval, motor teljes elektronikus és termikus védelemmel, térfogatáram-korlátozó, állandó és változó nyomáskülönbség, állandó térfogatáram üzemmódokkal
- névleges emelőmagasság, Δp [mvo]:
- névleges térfogatáram flow, V̇ [m³/h]: 1.86
- névleges el. fogyasztás [kW]:
- gyártó: Wilo
- típus:
MEI &gt;0,4</t>
  </si>
  <si>
    <r>
      <rPr>
        <b/>
        <sz val="8"/>
        <rFont val="Arial"/>
        <family val="2"/>
        <charset val="238"/>
      </rPr>
      <t>Expansion vessel for drinking water</t>
    </r>
    <r>
      <rPr>
        <sz val="8"/>
        <rFont val="Arial"/>
        <family val="2"/>
        <charset val="238"/>
      </rPr>
      <t xml:space="preserve">
</t>
    </r>
    <r>
      <rPr>
        <i/>
        <sz val="8"/>
        <rFont val="Arial"/>
        <family val="2"/>
        <charset val="238"/>
      </rPr>
      <t>DHW production</t>
    </r>
    <r>
      <rPr>
        <sz val="8"/>
        <rFont val="Arial"/>
        <family val="2"/>
        <charset val="238"/>
      </rPr>
      <t xml:space="preserve">
Pressure expansion vessel with fixed gas charge in airproof butylbag, for drinking water supply application, standing, pass-through construction with threaded n/outlets from stainless steel, complete with accessories
- lock-shield valve, protected against unauthorized operation
- pressure gauge
- spring loaded safety valve
- thermometer
- gas cushion pressure meter, for initial pressure setting
- connection size: DN32
- dimensions D/H [mm]: 500/1577
- nominal volume [litre]: 200
- manufacturer: IMI Hydronic Engineering
- type:Aquapresso AUF 200.10</t>
    </r>
  </si>
  <si>
    <r>
      <rPr>
        <b/>
        <sz val="8"/>
        <rFont val="Arial"/>
        <family val="2"/>
        <charset val="238"/>
      </rPr>
      <t>Tágulási tartály ivóvízhez</t>
    </r>
    <r>
      <rPr>
        <sz val="8"/>
        <rFont val="Arial"/>
        <family val="2"/>
        <charset val="238"/>
      </rPr>
      <t xml:space="preserve">
</t>
    </r>
    <r>
      <rPr>
        <i/>
        <sz val="8"/>
        <rFont val="Arial"/>
        <family val="2"/>
        <charset val="238"/>
      </rPr>
      <t>HMV termelés</t>
    </r>
    <r>
      <rPr>
        <sz val="8"/>
        <rFont val="Arial"/>
        <family val="2"/>
        <charset val="238"/>
      </rPr>
      <t xml:space="preserve">
Tágulási tartály fix gáztöltettel, hermetikusan záró butil ballonnal, ivóvízellátási alkalmazásra, álló, átmenő kialakítású, menetes be- és kilépő csonkkal rozsdamentes acélból, tartozékokkal együtt
- reteszelő elzárószelep, jogosulatlan működtetés ellen védett
- nyomásmérő
- rugós biztonsági szelep
- hőmérő
- gáztöltet - nyomásmérő, kezdeti nyomás beállítására
- csatlakozási méret: DN32
- méretek Átm./M [mm]: 500/1577
- névleges térfogat [liter]: 200
- gyártó: IMI Hydronic Engineering
- típus: Aquapresso AUF 200.10</t>
    </r>
  </si>
  <si>
    <t>BWT AQA therm HES
Water softener for heating systems</t>
  </si>
  <si>
    <t>BWT AQA therm HES fűtővízkezelő állomás
Vízlágyító fűtési rendszerhez</t>
  </si>
  <si>
    <t>Statically sized machine bases</t>
  </si>
  <si>
    <t>Statikailag méretezett gépalapok.</t>
  </si>
  <si>
    <t>unit price /készlet</t>
  </si>
  <si>
    <t>Disinfection of the distribution network</t>
  </si>
  <si>
    <t>A hálózat fertőtlenítése</t>
  </si>
  <si>
    <t>Acquirement of a negative water sampe according to Building Permit Decree</t>
  </si>
  <si>
    <t>Negatív vízminta beszerzése Építés Engedélyezési Határozat szerint</t>
  </si>
  <si>
    <t>Galvanised steel mounting rails in custom construction and grouped hangers, respectively._x000D_
Mounting rails preassembled in different lengths, including end caps, connectorsl, and threaded bolts._x000D_
Additional galvanising is not allowed._x000D_
Metal dowels, anchor bolts, threaded rods bolts and nuts and washers, grub screws should be included in flat rate prices_x000D_
Manufacturer: Hilti_x000D_
or technivallly equivalent _x000D_
Cost estimation only for informal purposes, exact quantiites will be finalized in execution design</t>
  </si>
  <si>
    <t>Horganyzott szerelősínek egyedi konstrukcióban, illetve gyűjtőfelfüggesztések.
Szerelősinek különböző hosszban feldolgozva, beleértve véglezárókkal, összekötő elemekkel, és horogfejű meneteslemezzel.
Utólagos horganyzás a szerelősineken nem megengedett.
Fémdübelenek, hordókapcsoknak, menetes száraknak, csavaroknak anyáknak, alátéteknek, menetes stifteknek az ajánlati egységárakban szerpelniük kell.
Gyártó: Hilti
vagy vele egyenértékű 
Becslés ,a pontos mennyiség a kiviteli terv során kerül véglegesítésre</t>
  </si>
  <si>
    <t>Installation design, commissioning, etc. of DCW and DHW  systems</t>
  </si>
  <si>
    <t xml:space="preserve">Víz rendszerek szerelési tervei, üzembe helyezése, stb, </t>
  </si>
  <si>
    <t>Preparation of icomplete nstallation and detail design documentation</t>
  </si>
  <si>
    <t>Az összes szerelési és részlet terv elkészítése</t>
  </si>
  <si>
    <t>preparation according to delivered execution design documents, 3 sets in printed form, 2 sets on CD,  in hungarian and english</t>
  </si>
  <si>
    <t>az átadott kiviteli terveknek megfelelő kidolgozás, 3 pld nyomtatva, 2 pld CD, magyar és angol nyelven</t>
  </si>
  <si>
    <t>Collision check with Autodesk Navisworks</t>
  </si>
  <si>
    <t>Ütközés vizsgálat Autodesk Navisworks segítségével</t>
  </si>
  <si>
    <t>Equipment inspection, facilitating the necessary coordination and technical presentations</t>
  </si>
  <si>
    <t>Berendezések felülvizsgálata, a szükséges megbeszélések és műszaki ismertetések</t>
  </si>
  <si>
    <t>Coordination of authorization and technival review with the relecant authorities, w. certifications</t>
  </si>
  <si>
    <t>Egyeztetés, engedéyeztetés és műszaki felülvizsgálat az illetékes hatóságokkal, bizonylatolva</t>
  </si>
  <si>
    <t>Oversight of loading and deareation</t>
  </si>
  <si>
    <t>A töltés és légtelenítés ellenőrzése</t>
  </si>
  <si>
    <t>documented after the succesful pressure test</t>
  </si>
  <si>
    <t>az elvégzett nyomáspróba után dokumentálva</t>
  </si>
  <si>
    <t>As-built documentation</t>
  </si>
  <si>
    <t>Megvalósulási dokumentáció</t>
  </si>
  <si>
    <t>preparation of documents, 3 sets in printed form, 2 sets on CD,  in hungarian and english</t>
  </si>
  <si>
    <t>Dokumentáció elkészítése 3 pld-ban, magyar és angol nyelven nyomtatva és 2 pld CD</t>
  </si>
  <si>
    <t>On-time training of operation personnel</t>
  </si>
  <si>
    <t xml:space="preserve">A kezelőszemélyzet egyszeri betanítása </t>
  </si>
  <si>
    <t>Training protocol documentation</t>
  </si>
  <si>
    <t>Betanítási jegyzőkönyv készítése</t>
  </si>
  <si>
    <t>Commissioning and initial setup of equipment</t>
  </si>
  <si>
    <t>A berendezés üzembehelyezése és beszabályozása</t>
  </si>
  <si>
    <t>Pressure test</t>
  </si>
  <si>
    <t>Nyomáspróba</t>
  </si>
  <si>
    <t>Operation tests, tuning along with automation</t>
  </si>
  <si>
    <t>Működés ellenőrzése, az automatikável közös beszabályozás</t>
  </si>
  <si>
    <t>Labeling and marking</t>
  </si>
  <si>
    <t>Táblázás és feliratozás</t>
  </si>
  <si>
    <t>Lable plate size: 100x50 mm w. welded mounting kit
Manufacturer: Hilti</t>
  </si>
  <si>
    <t>Táblaméret: 100x50 mm hegeszetett tartóval
Gyártó: Hilti</t>
  </si>
  <si>
    <t>Flow direction indication arrows according to DIN2404</t>
  </si>
  <si>
    <t>Közeg áramlási irányának jelzése DIN2404 szerint</t>
  </si>
  <si>
    <t>Self adhesve flow direction display arrow
Size:230x40 mm</t>
  </si>
  <si>
    <t>Öntapadós áramlásirány jelző nyíl 
Méret:230x40 mm</t>
  </si>
  <si>
    <t>Water supply system total</t>
  </si>
  <si>
    <t>Vízellátás összesen</t>
  </si>
  <si>
    <t>Treated water supply systems</t>
  </si>
  <si>
    <t>Kezelt víz</t>
  </si>
  <si>
    <t>Reverse rinsing filter with flanges for dinking water, copper allory housing, pressure gauging ports, pressure gauges, PN16 pressure rating, for horizontal installation, fully automatic flushing activated by timer and differential pressure, stainless 100µm filter
- maximum flow V̇ [m³/h]: 28
- nominal diameter: DN80
- manufacturer: Cillit
- type: Multipur A 80</t>
  </si>
  <si>
    <t>Visszamosható szűrő karimás csatlakozással, ivóvízhez, rézötvözet házzal, nyomásmérő csonkokkal, nyomásmérőkkel, PN16 nyomásfokozatra, vízszintesen beépítendő, teljesen automatikus öblítés időzítő és nyomáskülönbség által aktiválva, rozsdamentes 100µm-es szűrővel
- legnagyobb átfolyás V̇ [m³/h]: 28
- névleges átmérő: DN80
- gyártó: Cillit
- típus: Multipur A 80</t>
  </si>
  <si>
    <t>Cillit EcoAdd 5l/h@10 bar antiscalant adding station</t>
  </si>
  <si>
    <t>Cillit EcoAdd 5l/h@10 bar antiscalant adagoló állomás</t>
  </si>
  <si>
    <t>Reverse osmosis desalination unit, comprisong the following parts:
- protective filter, 5µm with pressure gauges
- motorized feed valve
- pressure switch
- pressure booster unit
- RO membrane tubes, with pressure gauges
- conductivity sensor
- flow meter
- desalination level control valve, manual
- control unit
- base frame
- nominal flow V̇ [m³/h]: 16,6
- inlet min./max. pressure [bar]: 2/5
- nominal diameter in/out: DN65/50
- nominal power consumption [kW]: 11
- dimensions W/H/L [mm]: 6000/2000/1000
- manufacturer: Cillit
- type: Osmostar 18000ND-AS
- With pressure booster</t>
  </si>
  <si>
    <t>Reverz ozmózisos sótalanító egység, mely az alábbi elemekből áll:
- védő szűrő, 5µm nyomásmérőkkel
- motoros töltőszelep
- nyomáskapcsoló
- nyomásfokozó
- RO membrán csövek, nyomásmérőkkel
- vezetőképesség-érzékelő
- térfogatáram-mérő
- sótalanítási szintet beállító kézi szelep
- vezérlőegység
- alapkeret
- névleges térfogatáram V̇ [m³/h]: 16,6
- belépő min./max. nyomás [bar]: 2/5
- névleges átmérő be/kilépő: DN65/50
- névleges el. fogyasztás [kW]: 11
- méretek W/H/L [mm]: 6000/2000/1000
- gyártó: Cillit
- típus: Osmostar 18000ND-AS
- Nyomásfokozó szivattyúval</t>
  </si>
  <si>
    <r>
      <rPr>
        <b/>
        <sz val="8"/>
        <rFont val="Arial"/>
        <family val="2"/>
        <charset val="238"/>
      </rPr>
      <t>Storage tank</t>
    </r>
    <r>
      <rPr>
        <sz val="8"/>
        <rFont val="Arial"/>
        <family val="2"/>
        <charset val="238"/>
      </rPr>
      <t>, comprising the following parts:
- tank body, UV stabilized polyethylene
- float switches (dry, empty, charging, full, overflow) w. junction box
- tank lid
- pipe connections
- nominal diameter in/out: DN50
- dimensions D/H [mm]: 2300/2850
- manufacturer: Cillit
- type: OptiSTORE CV 10000</t>
    </r>
  </si>
  <si>
    <r>
      <rPr>
        <b/>
        <sz val="8"/>
        <rFont val="Arial"/>
        <family val="2"/>
        <charset val="238"/>
      </rPr>
      <t>Tárolótarály</t>
    </r>
    <r>
      <rPr>
        <sz val="8"/>
        <rFont val="Arial"/>
        <family val="2"/>
        <charset val="238"/>
      </rPr>
      <t>, mely az alábbi elemekből áll:
- tartálytest, UV stabilizált polietilén
- úszókapcsolók (száraz, üres, töltés, teli, túlfolyás) sorkapocsdobozzal
- fedél
- csőcsatlakozások
- névleges átmérő be/kilépő: DN65/50
- méretek Átm./M [mm]: 2300/2850
- gyártó: Cillit
- típus:OptiSTORE CV 10000</t>
    </r>
  </si>
  <si>
    <t>Water softener
twin column, continuously operating unit for the removal of hardness causing mineral content from water, comprising the following parts:
- 2 glass fiber reinforced plastic tank with distribution head
- 2 central valve control units
- water meter
- 3-stage change-over control valve
- regenerative saline tank
- storage tank volume [litre]: 1000
- nominal fflow V̇ [m³/h]: 16
- operational min./max. pressure [bar]: 2/8
- nominal diameter: DN50
- dimensions W/H/L [mm]: 3290/2450/1150
- manufacturer: Cillit
- type: OptiSOFT Duplex C2/500</t>
  </si>
  <si>
    <t>Vízlágyító
kétoszlopos, folyamatos működésű egység a keménységet okozó ásványi anyagok vízből való eltávolítására, mely az alábbi elemekből áll:
- 2 üvegszálerősítéses műanyag tartály elosztófejjel
- 2 központi szelepvezérlő egység
- vízmérő óra
- 3-állású vezérlő váltószelep
- regeneráló sóoldat tartály
- tárolótartály térfogat [liter]: 1000
- névleges átfolyás V̇ [m³/h]: 16
- működési min./max. nyomás [bar]: 2/8
- névleges átmérő: DN50
- méretel Sz/M/H [mm]: 3290/2450/1150
- gyártó: Cillit
- típus: OptiSOFT Duplex C2/500</t>
  </si>
  <si>
    <t xml:space="preserve">Geberit Mapress Stainless steel for water media
CrNiMo Steel 1.4401 according to EN 10088,welded pipe pressfitting system with bends, fittings, bushings, section-wise pressure test, freely mounted, protective coating, insulation, complete support construction in a distance defined in design and technical description, for which galvanised steel clamps/brackets, supports/hangers should be used with vibration and noise insulating rubber inlays.
</t>
  </si>
  <si>
    <t>Geberit Mapress rozsdamentes acél víz közeghez
CrNiMo acél, 1.4401 az EN 10088,szabvány szerint, hegesztett csőanyag, présfitting rendszerű közésekkel, 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t>
  </si>
  <si>
    <t>Treated water supply systems total</t>
  </si>
  <si>
    <t>Kezelt víz összesen</t>
  </si>
  <si>
    <t>Technological warm water</t>
  </si>
  <si>
    <t>Technológiai melegvíz</t>
  </si>
  <si>
    <t>Geberit Mapress rozsdamentes acél víz közegekhez
CrNiMo acél, 1.4401 az EN 10088,szabvány szerint, hegesztett csőanyag, présfitting rendszerű közésekkel, 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t>
  </si>
  <si>
    <t>Acélcső víz közeghez, általános minőségi elvárásai
MSZ 29:1986 szerinti varrat nélküli acélcső MSZ EN 10220:2003 szerinti méretben S235JR anyagminőséggel vagy MSZ EN 10255 S-195-T minőségben vagy DIN 2440/2448 szerinti minőségben.
Hegesztett kötésekkel, csőhajlításokkal, idomokkal,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
Acélcső festése (hőszigetelés alá)
1 rtg. Alapmázolt csövek visszajavítása Hammerite festékkel
1 rtg. Fedőréteg felhordása a teljes csővezetéki hálózaton  Hammerite festékkel. Vagy vele műszakilag egyenértékűvel.</t>
  </si>
  <si>
    <r>
      <t>Support construction general quality requirements:</t>
    </r>
    <r>
      <rPr>
        <b/>
        <sz val="9"/>
        <rFont val="Arial"/>
        <family val="2"/>
        <charset val="238"/>
      </rPr>
      <t xml:space="preserve">
</t>
    </r>
    <r>
      <rPr>
        <sz val="9"/>
        <rFont val="Arial"/>
        <family val="2"/>
        <charset val="238"/>
      </rPr>
      <t>Complete support construction in a distance defined in design and technical description, for which galvanised steel clamps/brackets, supports/hangers should be used with vibration and noise insulating rubber inlays.</t>
    </r>
  </si>
  <si>
    <t>DN150</t>
  </si>
  <si>
    <t>Ball valve,  lock-shield valve PN10
Internal/internal threaded connection, without drain, gunmetal
- manufacturer:
- type:</t>
  </si>
  <si>
    <t>Gömbcsap, lakatolható PN10
Belső/belső menetes csatlakozással, ürítőcsonk nélkül, vörösöntvény
- gyártó:
- típus:</t>
  </si>
  <si>
    <t>Ball valve PN10
Internal/internal threaded connection, without drain, gunmetal
- manufacturer:
- type:</t>
  </si>
  <si>
    <t>Gömbcsap PN10
Belső/belső menetes csatlakozással, ürítőcsonk nélkül, vörösöntvény
- gyártó:
- típus:</t>
  </si>
  <si>
    <t xml:space="preserve">Flanged butterfly valve, PN10
can be built in as end cap, gunmetal shut-off valve with counterflanges, bolts and gaskets, installed according to design, for drinking water application
- manufacturer:
- type: </t>
  </si>
  <si>
    <t>Karimás pillangószelep, PN10
végelzáróként beépíthető vörösöntvény elzárószelep, ellenkarimákkal, csavarokkal és tömítésekkel, felszerelve, terv szerinti helyekre, ivóvízhez
- gyártó:
- típus:</t>
  </si>
  <si>
    <t>3-way motorised control valve PN10
with water side connecting, gaskets, counterflanges (if necessary) and bolts
- kv value [m³/h]:
- size:DN100
- voltage [V]:
- manufacturer:
- type:</t>
  </si>
  <si>
    <t>Kétutú motoros szabályzószelep PN10
vízoldali csatlakozással, tömítésekkel, ellenkarimákkal (ha szükséges) és csavarokkal
- kv érték [m³/h]:
- méret: DN100
- feszültség [V]:
- gyártó:
- típus:</t>
  </si>
  <si>
    <t>Construction of technological warm water drops with DN25 shut-off valve, complete
Flat rate price, shouldn't be included in combined offer</t>
  </si>
  <si>
    <t>Technológiai melegvíz leállás készítése DN25 elzáróval, kompletten.
Egységár, nem kell szerepeltetni az összesített ajánlatban</t>
  </si>
  <si>
    <t>Construction of technological warm water drops with DN32 shut-off valve, complete
Flat rate price, shouldn't be included in combined offer</t>
  </si>
  <si>
    <t>Technológiai melegvíz leállás készítése DN32. elzáróval, kompletten.
Egységár, nem kell szerepeltetni az összesített ajánlatban</t>
  </si>
  <si>
    <t>Construction of technological warm water drops with DN50 shut-off valve, complete
Flat rate price, shouldn't be included in combined offer</t>
  </si>
  <si>
    <t>Technológiai melegvíz leállás készítése DN50 elzáróval, kompletten.
Egységár, nem kell szerepeltetni az összesített ajánlatban</t>
  </si>
  <si>
    <t>Installation design, commissioning, etc. of technological warm water systems</t>
  </si>
  <si>
    <t>Other</t>
  </si>
  <si>
    <t>Comments to Mechanical Design</t>
  </si>
  <si>
    <t>Megjegyzések gépészethez</t>
  </si>
  <si>
    <t>GENERAL TECHNICAL CONDITIONS</t>
  </si>
  <si>
    <t>ÁLTALÁNOS MŰSZAKI FELTÉTELEK</t>
  </si>
  <si>
    <t>In case of doubt regarding content and/or interpretation a reconciliation is required</t>
  </si>
  <si>
    <t>Esetleges tartami és értelmi eltérés estetén a tételt le kell egyeztetni.</t>
  </si>
  <si>
    <t>Equipment specificaions were issued for the sake of correct and thorough technical infomation, replacement with an equipment having comparable parameters is possible. Differences require item-wise co-ordination with designer and client</t>
  </si>
  <si>
    <t>A megadott berendezések gyártmányai típusai csak a korrekt és teljes körű műszaki tájékoztatás miatt kerültek meghatározásra, hasonló paraméterű berendezésekkel kiválthatóak. Az eltéréseket a tervezővel és a beruházóval tételesen kell egyeztetni.</t>
  </si>
  <si>
    <t>Insted of machines, appliances selected in design, matchable products are allowed to be built in.</t>
  </si>
  <si>
    <t>A tervben szereplő gépek, berendezések helyett velük egyenértékű is beépíthető.</t>
  </si>
  <si>
    <t>TECHNICAL CONDITIONS OF CONSTRUCTION</t>
  </si>
  <si>
    <t>MŰSZAKI KIVITELEZÉSI FELTÉTELEK</t>
  </si>
  <si>
    <t>In the specified unit prices the following additive costs should be always included:</t>
  </si>
  <si>
    <t>A megadott egységárakba az alábbi járulékos költségeket is bele kell érteni minden esetben:</t>
  </si>
  <si>
    <t>Every item's unit price that is requred to the accomplishment of a professionally impeccable implementation, should be included in the flat price..</t>
  </si>
  <si>
    <t>Minden olyan rész egységárnak, mely a szakmailag kifogástalan komplett kivitelezés elérésséhez szükséges, az egységárakba bele kell számítani.</t>
  </si>
  <si>
    <t>Every auxiliary materials, costs, tools, works, personal protective equipment that is not itemized and priced separately, however, necessary for the sub-contractor, should be included in the contractor's flat price.</t>
  </si>
  <si>
    <t>Minden segédanyag, gépköltség, szerszám, munka és munkavédelmi berendezést, mely nincs külön költségelve kiírva, ugyanakkor az alvállalkozó részére szükséges, azt az alvállalkozói egységárnak tartamaznia kell.</t>
  </si>
  <si>
    <t>Occurrent customs duties are included in the presented flat prices.</t>
  </si>
  <si>
    <t>Esetleges vámköltségek is a megadott egységárak tartalmazzák.</t>
  </si>
  <si>
    <t>Every surveys ordered by the customer should be performed by the contractor at no additional costs.</t>
  </si>
  <si>
    <t>Minden Megrendelő által elrendelt felmérési munkát az alvállalkozónak költségtérítés nélkül el kell végeznie.</t>
  </si>
  <si>
    <t>Costs of insulation and other assembly works required auxiliary materials should also be included in flat prices. Selection of a system and function conform supporting sturctue is the contractor's responsibility (excep: building structure).</t>
  </si>
  <si>
    <t>Hőszigetelési és egyyéb szerelési munkáknál a rögzítőanyagok költségét szintén kell hogy az egységárak tartalmazzák. A rendszernek és funkciónak megfelelő tartószerkezet kiválasztása az alvállalkozó felelőssége (kivétel épület tartószerkezet).</t>
  </si>
  <si>
    <t>Every waste and scrap from materials owned by the contractor remains in the property of the contractor. Disposal and waste treatment, organization, vendition in accordance with official regulations lie in contractor's responsibility, and part of the contractual obligations.</t>
  </si>
  <si>
    <t>Minden az építkezésen az alvállalkozó anyagából keletkező hulladék és maradék anyag az alvállalkozó tulajdonát képezi. Az építkezés területéről ezen hulladék és maradék anyagok szakszerű hatósági előírásoknak megfelelő elszállítása, hulladék kezelése, rendszerezése, értékesítése az alvállallkozó felelőssége, és szerződéses feladatát képezi.</t>
  </si>
  <si>
    <t>Regular and final cleaning of the construction site and dedusting of equipment installed by the contractor is his/her duty, its costs are included in flat rate prices.</t>
  </si>
  <si>
    <t>Rendszeres és a végleges munkaterület kitakarítása, alvállalkozó által beszerelt berendezések portalanítása az alvállalkozó feladata, költségét az egységárak tartamazzák.</t>
  </si>
  <si>
    <t>A szerződés megkötése előtt a kivitelezőnek egyeztetnie szükséges a Belsőépítész terezővel a berendezések kiviteléről (pl.: szín, kivitel, stb.).</t>
  </si>
  <si>
    <t>Bidder is obliged to produce a functioning and fully complete equipment construction.</t>
  </si>
  <si>
    <t>Az ajánlattevő köteles egy működőképes és egyben teljes komplett berendezés kivitelezést elkészíteni.</t>
  </si>
  <si>
    <t>Every equipment components are considered together with all the auxiliary materials, supporting elements, consumables necessary for connection, even if they are not separately indicated in the quotation.</t>
  </si>
  <si>
    <t>Minden berendezés egységelemei minden esetben a csatlakozáshoz szükséges szerelési anyaggal, tartószerkezettel, fogyóeszközökkel értendők, még akkor is ha külön nincs részletezve a költségvetetésben.</t>
  </si>
  <si>
    <t>Under engineering sub-disciplines listed electrical connections, the necessary auxiliary materials should be included as additinal costs in the flat price by the contractor.</t>
  </si>
  <si>
    <t>A gépészeti szakágaknál kiírt berendezések elektromos bekötését szükséges szerlési segédanyagokkal mint járulékos munkákkal számolnia kell a az alvállalkozónak az egységáraknál.</t>
  </si>
  <si>
    <t>All ventilator motors should be equiped with IE3 or better energy class efficiency motors, that applies all AHUs, Roof-top units and standlalone ventilators as well.</t>
  </si>
  <si>
    <t>Minden ventillátort IE3 vagy annál jobb energiaosztályú motorral kell szállítani, a légkezelő és roof-top berendezésekbe és külön álló ventillátorokban is.</t>
  </si>
  <si>
    <t>For the construction of every fire protection cladding required by the local fire department (as competent authority) the contractor bears responsibility.</t>
  </si>
  <si>
    <t>Minden a helyi tűzóltóság -mint hatósággal- által megövetelt tűzvédelmi bevonat burkolat kivitelezése az alvállalkozót terheli.</t>
  </si>
  <si>
    <t>Appliances and components requiring authority permit, furthermore imported components that do not have marketing approval, need to pass through testing and local authorization. In any case, contractor pays the incurred costs.</t>
  </si>
  <si>
    <t>Engedélyköteles berendezések, és részegységek, valamint Magyarországra importált, jóváhagyással forgalmazási engedéllyel nem rendelkező részeségek bevizsgálása, helyi engedélyeztetése hatósági bejegyzése szükséges. Ennek költsége minden esetben az alvállalkozót terheli.</t>
  </si>
  <si>
    <t>Every cost of scaffold (below and above the height of 3.5m) necessary for construction, tool costs, tools, lifting devices, heavy-duty crane, conveyor belt should be included in flat prices by the contractor.</t>
  </si>
  <si>
    <t>Minden szereléshez és kivitelezésehez szükséges állvány 3,5m felett is, segédszerkezetek, gép költségek, szerszámok, emelőberendezések, nagyteherbírású daru , szállítószalag költségét az egységárskba bele kell kalkulálnia az alvállalkozónak.</t>
  </si>
  <si>
    <t>Wall/floor openings for pipes, cables and ducts should be sealed with fire rated material. For that reason each conduit must be insulated appropriately (fire rated at fire section borders, Kaiflex elsewhere). In wider openings, and around fire dampers, up to 8cm width of the gap the restoring sealant should be fire-resistant plaster.</t>
  </si>
  <si>
    <t>Fal és födémáttöréseket csövek ill. légcsatornák kábelek részére, éghetetlen anyaggal tömíteni kell. Ezért minden vezetéket a megfelelő (tűzhatároknál éghetetlen, egyéb átvezetéseknél Kaiflex) szigeteléssel kell bevonni. Nagyobb leválások, áttörések tűzgátlócsappantyúk körüli helyreállítást 8cm-ig tűzgátló vakolattal kell kitölteni, helyreállítani.</t>
  </si>
  <si>
    <t>Above mentioned supplementaryr works is part of the contract performance, and won't be separately accounted..</t>
  </si>
  <si>
    <t>Fenti feladat mint járulékos feladat a szerződéses teljesítés részét képezi, és külön nem lesz elszámolva.</t>
  </si>
  <si>
    <t>Every pipe and duct line should be labeled with water-resistant stickers. The label informs about the following:</t>
  </si>
  <si>
    <t>Minden csővezeték és légcsatornát a szerlés hőszigetelést követően öntapadó vízálló matricával fel kell iratozni. A tájékoztató felirat tartamazza:</t>
  </si>
  <si>
    <t>type of medium</t>
  </si>
  <si>
    <t>közeg fajtája</t>
  </si>
  <si>
    <t>flow direction</t>
  </si>
  <si>
    <t>közegáramlás iránya</t>
  </si>
  <si>
    <t>Labels should be placed system-wise at equal distance, by every 10 meters. Cost included in the complete price offer.</t>
  </si>
  <si>
    <t>A felirati matricákat rendszer szerint azonos távolságban 10m-ként kell elhelyezni. A költségeket az összárajánlat tartalmazza.</t>
  </si>
  <si>
    <t>Each electric cable (both low- and high voltage) must be marked in a water-resistant way at their ends, and these marks should be catalogued in the cable list.</t>
  </si>
  <si>
    <t>Minden elektromos kábelt (magas alacsonyfeszültségű) a két végén időálló kivitelben meg kell jelölni, és ezen jelöléseket a szekrényterveken és kábellistán fel kell tüntetni.</t>
  </si>
  <si>
    <t>In all electric cabinets, the installed RCD-s, automatic switches, electromagnetic relays, time relays, power switches should be products of the same manufacturer if possible.</t>
  </si>
  <si>
    <t>A összes szekrényekbe épített fi-relék, automata kapcsolók, mágneskapcsolók, időrelék, teljesítménykapcsolók lehetőség szerint egy azonos gyártótól származhatnak.</t>
  </si>
  <si>
    <t>Single stage motors up to 5.5kW are directly, above 7.5kW star-delta switch connected.</t>
  </si>
  <si>
    <t>Egyfokozatú motorkat 5,5kW-ig direkt bekötéssel, 7,5kW feletti motorokat csillag-delta kapcsolással kell bekötni.</t>
  </si>
  <si>
    <t>Pipe mounting should be constructed from commercially available products like HILTI, MEFA (or equivalent) that comprises vibration insulating with rubber inlay elements.</t>
  </si>
  <si>
    <t>A cső tartószerkezeteket minden esteben a kereskedelemben járatos, kapható HILTI, MEFA (vagy egyenértékű) testhang terjedést gátló gumibetéstes kivitelben kell elkészíteni.</t>
  </si>
  <si>
    <t>Using twisted wires for fixing or additionally welded support beams are not allowed.</t>
  </si>
  <si>
    <t xml:space="preserve">Dróttal történő rögzítések, dierket utólag ráhegesztett konzolok nem megengedettek. </t>
  </si>
  <si>
    <t>Minden tűzvédelmi berendezést kettős elektromos betáplálással kell ellátni.</t>
  </si>
  <si>
    <t>Fire protection systems should be constructed from materials approved by the regulatory Fire Department, every supporting system must have fire protection certificate.</t>
  </si>
  <si>
    <t>A tűzvédelmi rendszereket az illetékes Tűzoltóság által elfogadott szerkezetekből kell kivitelezni, minden tűzvédelmet szolgálló rendszernek rendelkeznie kell tűzvédelmi minősítéssel.</t>
  </si>
  <si>
    <t>Constructor should cover the costs of verification measurements necessary for approval of proper oparation of engineering systems as parto of the handover process.</t>
  </si>
  <si>
    <t>A kivitelező vállalkozót terhelik az átadás-átvételi eljárások során a gépészeti rendszerek megfelelő működésének igazolásához szükséges ellenőrző mérések elvégzésének költségei.</t>
  </si>
  <si>
    <t>Gépészeti rendszerek és berendezések beszabályozása, komplett dokumentálása</t>
  </si>
  <si>
    <t>Commissioning, regulation, conduction of trial operations, with complete protocolling, calibration protocols, operation manuals</t>
  </si>
  <si>
    <t>Gépészeti rendszerek beüzemelése, üzembe helyezése, próba üzem lefolytatása, komplett dokumentálása, műbizonylatokkal, gépkönyvekkel</t>
  </si>
  <si>
    <t>Training of operators, three times, complete with training protocol and composition of operation description (within half year following technical handover of the entire building)</t>
  </si>
  <si>
    <t>Kezelőszemélyzet háromszori betanítása, betanítási jegyzőkönyv és működési leírás készítése (Egy a teljes épület műszaki átadását követően fél éven belül)</t>
  </si>
  <si>
    <t>Completion of formal and contentual requirements of technical documentation necessary for occupancy permit process.</t>
  </si>
  <si>
    <t>A használatba-vételi eljáráshoz szükséges teljeskörű műszaki dokumentáció tartalmi és formai teljesítése.</t>
  </si>
  <si>
    <t>Assembling 'As-built' design documentation, in the quality/quantity specified by the client.</t>
  </si>
  <si>
    <t>Megvalósulási tervek készítése a Beruházó által megkövetelt mennyiségben, minőségben</t>
  </si>
  <si>
    <t>We acknowledge above listed terms and conditions, and took them into account to the furthest possible extent in the preparation of our offer.</t>
  </si>
  <si>
    <t xml:space="preserve">A fenti feltételeket tudomásul vettük, és az ajánlat elkészítésénél maradéktalanul figyelembe vettük. </t>
  </si>
  <si>
    <t>Fire hydrant and Sprinkler systems</t>
  </si>
  <si>
    <t>Tüzivíz és sprinkler rendszerek</t>
  </si>
  <si>
    <t>Fire hose and hydrant systems</t>
  </si>
  <si>
    <t>Tüzivíz rendszerek</t>
  </si>
  <si>
    <t>Fire water intensifier pump station, 6600 l/min; 4 bar</t>
  </si>
  <si>
    <t>Nyomásfokozó szivattyú, karimás kivitelben, ellenkarimákkal és kötéskészlettel, elektromotorral összeépítve, szárazon futás védelemmel,és a szükséges szerelvényekkel 6600 l/min; 4 bar</t>
  </si>
  <si>
    <t>set</t>
  </si>
  <si>
    <t>Fire water intensifier pump station, 300 l/min; 8 bar</t>
  </si>
  <si>
    <t>Nyomásfokozó szivattyú, karimás kivitelben, ellenkarimákkal és kötéskészlettel, elektromotorral összeépítve, szárazon futás védelemmel,és a szükséges szerelvényekkel 300 l/min; 8 bar</t>
  </si>
  <si>
    <t>155.1</t>
  </si>
  <si>
    <t>Seamless galvanized steel pipe. DN100</t>
  </si>
  <si>
    <t>Varratnélküli hg. acélcső nyomóvezeték DN100</t>
  </si>
  <si>
    <t>155.2</t>
  </si>
  <si>
    <t>Seamless galvanized steel pipe. DN50</t>
  </si>
  <si>
    <t>Varratnélküli hg. acélcső nyomóvezeték DN50</t>
  </si>
  <si>
    <t>156.1</t>
  </si>
  <si>
    <t>Fire Hosees (Hydrant inside the building) LUX-AD 650x650x250 CABINET D25 RIGID HOSE 30 m</t>
  </si>
  <si>
    <t>Fali tűzcsap, LUX-AD 650x650x250 TŰZCSAPSZEKRÉNY D25 ALAKTARTÓ TÖMLŐVEL 30 méter</t>
  </si>
  <si>
    <t>pc</t>
  </si>
  <si>
    <t>156.2</t>
  </si>
  <si>
    <t>Fire Hosees (Hydrant inside the building) - built in</t>
  </si>
  <si>
    <t>Beépített Fali tűzcsap</t>
  </si>
  <si>
    <t>Fire Hosees (Hydrant inside the building)</t>
  </si>
  <si>
    <t>Fali tűzcsap</t>
  </si>
  <si>
    <t>For Fire Hosees (Hydrant inside the building) Floor stand</t>
  </si>
  <si>
    <t>Fali tűzcsaphoz padló álvány</t>
  </si>
  <si>
    <t>Steel water tankwith insulation and rubber membrane, with the necessary connections and menhole and ladder. Installed onto concrete base. Useful volume 540 m3, according to EN, and NFPA22</t>
  </si>
  <si>
    <t>Föld feletti állóhengeres acéltartály, hőszigeteléssel, gumibéléssel, létrával, a szükséges nyílásokkal és csonkokkal,  betonalapra szerelve kompletten 540 m3 hasznos térfogattal, EN és NFPA22 szerint</t>
  </si>
  <si>
    <t>HDPE Groundpipe, with the necessary ground works, with supports at the bends, PE100, SDR11, PN16 D125</t>
  </si>
  <si>
    <t>KPE földvezeték telepítése, szükséges földmunkákkal,nyomáspróbával, irányváltásoknál kitámasztásokkal, PE100 SDR11, PN16 D125</t>
  </si>
  <si>
    <t>"A" type connection to Fire brigade(water outlet)</t>
  </si>
  <si>
    <t>"A" típusú tűzoltósági vízkivét csatlakozás</t>
  </si>
  <si>
    <t>Fire hose and hydrant systems total</t>
  </si>
  <si>
    <t>Tüzivíz rendszerek összesen</t>
  </si>
  <si>
    <t>Sprinkler system</t>
  </si>
  <si>
    <t>Sprinkler rendszer</t>
  </si>
  <si>
    <t>Steel water tankwith insulation and rubber membrane, with the necessary connections and menhole and ladder. Installed onto concrete base. Useful volume 450 m3, according to EN, and NFPA22</t>
  </si>
  <si>
    <t>Föld feletti állóhengeres acéltartály, hőszigeteléssel, gumibéléssel, létrával, a szükséges nyílásokkal és csonkokkal,  betonalapra szerelve kompletten 450 m3 hasznos térfogattal, EN és NFPA22 szerint</t>
  </si>
  <si>
    <t>"B" type connection to Fire brigade(water inlet)</t>
  </si>
  <si>
    <t>"B" típusú tűzoltósági vízbetáp csatlakozás</t>
  </si>
  <si>
    <t>HDPE Groundpipe, with the necessary ground works, with supports at the bends, PE100, SDR11, PN16 D355</t>
  </si>
  <si>
    <t>KPE földvezeték telepítése, szükséges földmunkákkal,nyomáspróbával, irányváltásoknál kitámasztásokkal, PE100 SDR11, PN16 D355</t>
  </si>
  <si>
    <t>Diesel fire pump, with clutch and control panel and fuel tank, 7500 l/min, 9 bar, MSZ EN OKF permission and according to NFPA13</t>
  </si>
  <si>
    <t>Dízel szivattyú, tengelykapcsoló &amp; védelme, dízel motor , vezérlőszekrénnyel közös alapkeretre szerelve, üzemanyag tartállyal, 7500 L/min, 90m; MSZ-EN, OKF, NFPA13</t>
  </si>
  <si>
    <t>Rubber compensator, with flange connections, DN300</t>
  </si>
  <si>
    <t>Gumi kompenzátor a tartály és szivattyú közötti szívóvezetékhez, karimás csatlakozással DN300</t>
  </si>
  <si>
    <t>Rubber compensator, with flange connections, DN200</t>
  </si>
  <si>
    <t>Gumi kompenzátor a tartály és szivattyú közötti szívóvezetékhez, karimás csatlakozással DN200</t>
  </si>
  <si>
    <t>Jockey pump with control panel
Q=1m3/h, p=10bar, P=1,1kW</t>
  </si>
  <si>
    <t>Jockey szivattyú vezérlő szekrénnyel
Q=1m3/h, p=10bar, P=1,1kW</t>
  </si>
  <si>
    <t>Making of manifold in DN250diameter, 3 m length</t>
  </si>
  <si>
    <t xml:space="preserve">Osztó készítése, szükséges leágazásokkal, karimákkal, tartószerkezettel, DN250 méretben, 3 méteres hosszban, 
</t>
  </si>
  <si>
    <t>Making of manifold in DN200 diameter, 14 m length</t>
  </si>
  <si>
    <t xml:space="preserve">Osztó készítése, szükséges leágazásokkal, karimákkal, tartószerkezettel, DN200 méretben, 14 méteres hosszban, 
</t>
  </si>
  <si>
    <t>Water catchment under the manifolds</t>
  </si>
  <si>
    <t>Vízgyűjtő vályú az osztók alá építve</t>
  </si>
  <si>
    <t>Gate valve with supervisory limit switch flanged connection, DN100</t>
  </si>
  <si>
    <t>Elzáró felügyeleti kapcsolóval DN100 FL</t>
  </si>
  <si>
    <t>Gate valve with non-rising stem and supervisory limit switch flanged connection, DN150</t>
  </si>
  <si>
    <t>Tolózár felügyeleti kapcsolóval, nem emelkedő orsós DN150 FL</t>
  </si>
  <si>
    <t>Gate valve with non-rising stem and supervisory limit switch flanged connection, DN200</t>
  </si>
  <si>
    <t>Tolózár felügyeleti kapcsolóval, nem emelkedő orsós DN200 FL</t>
  </si>
  <si>
    <t>Gate valve with non-rising stem and supervisory limit switch flanged connection, DN250</t>
  </si>
  <si>
    <t>Tolózár felügyeleti kapcsolóval, nem emelkedő orsós DN250 FL</t>
  </si>
  <si>
    <t>Gate valve with non-rising stem and supervisory limit switch flanged connection, DN300</t>
  </si>
  <si>
    <t>Tolózár felügyeleti kapcsolóval, nem emelkedő orsós DN300 FL</t>
  </si>
  <si>
    <t>Gate valve with supervisory limit switch flanged connection, DN80</t>
  </si>
  <si>
    <t>Elzáró felügyeleti kapcsolóval DN80 FL</t>
  </si>
  <si>
    <t>Check valve, DN200</t>
  </si>
  <si>
    <t>Visszacsapószelep, DN200 GR</t>
  </si>
  <si>
    <t>Check valve, DN150</t>
  </si>
  <si>
    <t>Visszacsapószelep, DN150 GR</t>
  </si>
  <si>
    <t>Check valve, threaded connection, 1"</t>
  </si>
  <si>
    <t>Visszacsapószelep, menetes kötésekkel, 1"</t>
  </si>
  <si>
    <t>Pressure gauge with 3-way ball valve, 1/2", 0-16 bar, d=100mm</t>
  </si>
  <si>
    <t>Manométer háromállású feszmérőcsappal 1/2" 16 bar átm.100mm</t>
  </si>
  <si>
    <t>Pressure gauge with 3-way ball valve, 1/2", -3-1 bar, d=100mm</t>
  </si>
  <si>
    <t>Manométer háromállású feszmérőcsappal 1/2" '-1-3 bar, átm.100mm</t>
  </si>
  <si>
    <t>Flow switch 2" pneumatic delayed</t>
  </si>
  <si>
    <t>Áramláskapcsoló, 2" pneumatikus késleltetésű</t>
  </si>
  <si>
    <t>Pressue switch with 3-way ball valve, 1/2", Fanal FF4-10</t>
  </si>
  <si>
    <t>Nyomáskapcsoló háromállású feszmérőcsappal 1/2" 
FANAL FF4-10</t>
  </si>
  <si>
    <t>Wet alarm valve, with the necessary pipings DN150</t>
  </si>
  <si>
    <t>Nedves riasztószelep, szükséges csövezésekkel, kompletten DN150</t>
  </si>
  <si>
    <t>Wet alarm valve, with the necessary pipings DN200</t>
  </si>
  <si>
    <t>Nedves riasztószelep, szükséges csövezésekkel, kompletten DN200</t>
  </si>
  <si>
    <t>Deluge valve, with necessary pipings DN80</t>
  </si>
  <si>
    <t>Deluge szelep, szükséges csövezésekkel, kompletten DN80</t>
  </si>
  <si>
    <t>Water motor alarm</t>
  </si>
  <si>
    <t>Vízmotoros gong csövezéssel kompletten</t>
  </si>
  <si>
    <t>Flow meter, Tubux, DN200 WF</t>
  </si>
  <si>
    <t>Mérőperem - térfogatáram mérő, TUBUX; DN200 WF</t>
  </si>
  <si>
    <t>Flow meter, Tubux, DN150 WF</t>
  </si>
  <si>
    <t>Mérőperem - térfogatáram mérő, TUBUX; DN150 WF</t>
  </si>
  <si>
    <t>Ball valve, with female thread connection 1"</t>
  </si>
  <si>
    <t>Golyóscsap BB menetes 1"</t>
  </si>
  <si>
    <t>Ball valve, with female thread and tube connection 1"</t>
  </si>
  <si>
    <t>Golyóscsap BB menetes, tömlővéges 1"</t>
  </si>
  <si>
    <t>Golyóscsap BB menetes 2"</t>
  </si>
  <si>
    <t>Ball valve, with female thread and supervisory limit switch 1"</t>
  </si>
  <si>
    <t>Golyóscsap BB menetes 2" végálláskapcsolóval</t>
  </si>
  <si>
    <t>Orifice 2mm</t>
  </si>
  <si>
    <t>Fojtótárcsa 2mm furat</t>
  </si>
  <si>
    <t>ESFR 17 sprinkler,  3/4", pendent, brass, fast response, 74 °C, k=242</t>
  </si>
  <si>
    <t>ESFR 17 sprinklerfej,  3/4", függő, réz, gyors reagálású, 74 °C, k=242</t>
  </si>
  <si>
    <t>ESFR 17 sprinkler,  3/4", pendent, brass, fast response, 100 °C, k=242</t>
  </si>
  <si>
    <t>ESFR 17 sprinklerfej,  3/4", függő, réz, gyors reagálású, 100 °C, k=242</t>
  </si>
  <si>
    <t>TY-B  sprinkler, upright, brass, standard response, 68 °C, k=80, 1/2"</t>
  </si>
  <si>
    <t>TY-B  sprinklerfej, álló réz, normál reagálású, 68 °C, k=80, 1/2"</t>
  </si>
  <si>
    <t xml:space="preserve">TY-B  sprinkler, upright, brass, standard response, 68 °C, k=115, 1/2" 
</t>
  </si>
  <si>
    <t>TY-B  sprinklerfej, álló, réz, normál reagálású, 68 °C, k=115, 1/2"</t>
  </si>
  <si>
    <t xml:space="preserve">TY-B  sprinkler, upright, brass, standard response, 93 °C, k=115, 1/2" 
</t>
  </si>
  <si>
    <t>TY-B  sprinklerfej, álló, réz, normál reagálású, 93 °C, k=115, 1/2"</t>
  </si>
  <si>
    <t xml:space="preserve">TY-B  sprinkler, upright, brass, standard response, 141 °C, k=115, 1/2" 
</t>
  </si>
  <si>
    <t>TY-B  sprinklerfej, álló, réz, normál reagálású, 141 °C, k=115, 1/2"</t>
  </si>
  <si>
    <t xml:space="preserve">TY-B  sprinkler, upright, brass, standard response, 68-93°C, k=115, 1/2" _added protection of technology
</t>
  </si>
  <si>
    <t>TY-B  sprinklerfej, álló, réz, normál reagálású, 68-93 °C, k=115, 1/2"_kieg védelemtechnológia részére</t>
  </si>
  <si>
    <t xml:space="preserve">ELO-231B  sprinkler, upright, brass, standard response, 68 °C, k=160, 3/4" 
</t>
  </si>
  <si>
    <t>ELO-231B  sprinklerfej, álló, réz, normál reagálású, 68 °C, k=160, 3/4"</t>
  </si>
  <si>
    <t xml:space="preserve">ELO-231B  sprinkler, upright, brass, standard response, 93 °C, k=160, 3/4" 
</t>
  </si>
  <si>
    <t>ELO-231B  sprinklerfej, álló, réz, normál reagálású, 93°C, k=160, 3/4"</t>
  </si>
  <si>
    <t xml:space="preserve">K80 opened spray head
</t>
  </si>
  <si>
    <t>K80 nyitott szórófej</t>
  </si>
  <si>
    <t>MJCD valve_Tyco</t>
  </si>
  <si>
    <t>MJCD szelep_Tyco</t>
  </si>
  <si>
    <t>Test sprinkler K115</t>
  </si>
  <si>
    <t>Teszt sprinkler 115</t>
  </si>
  <si>
    <t>Test sprinkler K242</t>
  </si>
  <si>
    <t>Teszt sprinkler K242</t>
  </si>
  <si>
    <t>Test sprinkler K160</t>
  </si>
  <si>
    <t>Teszt sprinkler K160</t>
  </si>
  <si>
    <t>Sprinkler cabinet for 36 pcs of 1/2" and 3/4" sprinklers</t>
  </si>
  <si>
    <t>Sprinkler pult tartalék sprinklerfejek számára 36 db-os</t>
  </si>
  <si>
    <t>Sprinkler cabinet for 6 pcs of ESFR sprinklers</t>
  </si>
  <si>
    <t>Sprinkler pult tartalék sprinklerfejek számára 6 db-os ESFR fejek részére</t>
  </si>
  <si>
    <t>Pipe line made of guaranteed quality carbon steel, according to DIN2440, prepared for threaded connection, together with supporting and suspending structures, with 2 layers of prime and one layer of RAL3000, DN25</t>
  </si>
  <si>
    <t>Szavatolt minőségű, fekete hosszvarratos, menetvágásra alkalmas acél cső, DIN2440 szabvány szerint, menetes csatlakozásokkal, idomokkal, MSZE EN szabvány szerinti függesztőelemekkel, két réteg alapozó és egy réteg RAL 3000 piros fedőfestéssel ellátva, DN25</t>
  </si>
  <si>
    <t>Pipe line made of guaranteed quality carbon steel, according to DIN2440, prepared for threaded connection, together with supporting and suspending structures, with 2 layers of prime and one layer of RAL3000, DN32</t>
  </si>
  <si>
    <t>Szavatolt minőségű, fekete hosszvarratos, menetvágásra alkalmas acél cső, DIN2440 szabvány szerint, menetes csatlakozásokkal, idomokkal, MSZE EN szabvány szerinti függesztőelemekkel, két réteg alapozó és egy réteg RAL 3000 piros fedőfestéssel ellátva, DN32</t>
  </si>
  <si>
    <t>Pipe line made of guaranteed quality carbon steel, according to DIN2440, prepared for threaded connection, together with supporting and suspending structures, with 2 layers of prime and one layer of RAL3000, DN40</t>
  </si>
  <si>
    <t>Szavatolt minőségű, fekete hosszvarratos, menetvágásra alkalmas acél cső, DIN2440 szabvány szerint, menetes csatlakozásokkal, idomokkal, MSZE EN szabvány szerinti függesztőelemekkel, két réteg alapozó és egy réteg RAL 3000 piros fedőfestéssel ellátva, DN40</t>
  </si>
  <si>
    <t>Pipe line made of guaranteed quality carbon steel, according to DIN2440, prepared for threaded connection, together with supporting and suspending structures, with 2 layers of prime and one layer of RAL3000, DN50</t>
  </si>
  <si>
    <t>Szavatolt minőségű, fekete hosszvarratos, menetvágásra alkalmas acél cső, DIN2440 szabvány szerint, menetes csatlakozásokkal, idomokkal, MSZE EN szabvány szerinti függesztőelemekkel, két réteg alapozó és egy réteg RAL 3000 piros fedőfestéssel ellátva, DN50</t>
  </si>
  <si>
    <t>Pipe line made of guaranteed quality carbon steel, according to DIN2458, prepared for grooved connection, together with supporting and suspending structures, with 2 layers of prime and one layer of RAL3000, DN65</t>
  </si>
  <si>
    <t>Szavatolt minőségű, fekete hosszvarratos, acél cső, DIN2458 szabvány szerint, hornyos csatlakozásokkal, idomokkal, MSZE EN szabvány szerinti függesztőelemekkel, két réteg alapozó és egy réteg RAL 3000 piros fedőfestéssel ellátva, DN65</t>
  </si>
  <si>
    <t>Pipe line made of guaranteed quality carbon steel, according to DIN2458, prepared for grooved connection, together with supporting and suspending structures, with 2 layers of prime and one layer of RAL3000, DN80</t>
  </si>
  <si>
    <t>Szavatolt minőségű, fekete hosszvarratos, acél cső, DIN2458 szabvány szerint, hornyos csatlakozásokkal, idomokkal, MSZE EN szabvány szerinti függesztőelemekkel, két réteg alapozó és egy réteg RAL 3000 piros fedőfestéssel ellátva, DN80</t>
  </si>
  <si>
    <t>Pipe line made of guaranteed quality carbon steel, according to DIN2458, prepared for grooved connection, together with supporting and suspending structures, with 2 layers of prime and one layer of RAL3000, DN100</t>
  </si>
  <si>
    <t>Szavatolt minőségű, fekete hosszvarratos, acél cső, DIN2458 szabvány szerint, hornyos csatlakozásokkal, idomokkal, MSZE EN szabvány szerinti függesztőelemekkel, két réteg alapozó és egy réteg RAL 3000 piros fedőfestéssel ellátva, DN100</t>
  </si>
  <si>
    <t>Pipe line made of guaranteed quality carbon steel, according to DIN2458, prepared for grooved connection, together with supporting and suspending structures, with 2 layers of prime and one layer of RAL3000, DN150</t>
  </si>
  <si>
    <t>Szavatolt minőségű, fekete hosszvarratos, acél cső, DIN2458 szabvány szerint, hornyos csatlakozásokkal, idomokkal, MSZE EN szabvány szerinti függesztőelemekkel, két réteg alapozó és egy réteg RAL 3000 piros fedőfestéssel ellátva, DN150</t>
  </si>
  <si>
    <t>Pipe line made of guaranteed quality carbon steel, according to DIN2458, prepared for grooved connection, together with supporting and suspending structures, with 2 layers of prime and one layer of RAL3000, DN200</t>
  </si>
  <si>
    <t>Szavatolt minőségű, fekete hosszvarratos, acél cső, DIN2458 szabvány szerint, hornyos csatlakozásokkal, idomokkal, MSZE EN szabvány szerinti függesztőelemekkel, két réteg alapozó és egy réteg RAL 3000 piros fedőfestéssel ellátva, DN200</t>
  </si>
  <si>
    <t>Pipe line made of guaranteed quality carbon steel, according to DIN2458, prepared for grooved connection, together with supporting and suspending structures, with 2 layers of prime and one layer of RAL3000, DN300</t>
  </si>
  <si>
    <t>Szavatolt minőségű, fekete hosszvarratos, acél cső, DIN2458 szabvány szerint, hornyos csatlakozásokkal, idomokkal, MSZE EN szabvány szerinti függesztőelemekkel, két réteg alapozó és egy réteg RAL 3000 piros fedőfestéssel ellátva, DN300</t>
  </si>
  <si>
    <t>Support frame structure for DN65 pipe network</t>
  </si>
  <si>
    <t>Segéd tartószerkezet a DN65 mérető csőhálózathoz</t>
  </si>
  <si>
    <t>Drain/flushing ball valve with tube connection</t>
  </si>
  <si>
    <t>Ürítő/átmosató golyóscsap tömlővéges 6/4"</t>
  </si>
  <si>
    <t>Ventilation fan mounted on the side of the Sprinkler Housing D = 300mm</t>
  </si>
  <si>
    <t>Szellőző ventilátor a sprinkler gépház oldalába építve D=300mm</t>
  </si>
  <si>
    <t>Motor Shutter with rain cover, 1000 x 1000mm, built in the side of the engine room</t>
  </si>
  <si>
    <t>Motoros Zsalu, esővédővel, 1000 x 1000mm, a gépház oldalába építve</t>
  </si>
  <si>
    <t>Electric radiator in pump room, 5 kW</t>
  </si>
  <si>
    <t>Elektromos fűtőtest szivattyúgépházba, 5 kW</t>
  </si>
  <si>
    <t>Cables and wiring for electrical alarms and faults</t>
  </si>
  <si>
    <t>Elektromos alarm és hibajelző elemek kábelei és bekötésük</t>
  </si>
  <si>
    <t>Power wiring work inside the engine room, pump control cabinet, radiator wiring</t>
  </si>
  <si>
    <t>Erősáramú kábelezés munkák gépházon belül, általános gépházi és szivattyú vezérlőszekrény, fűtőtest bekötése</t>
  </si>
  <si>
    <t>P&amp;ID document</t>
  </si>
  <si>
    <t>Csőkapcsolási és villamos séma időálló kivitelben kifüggesztve</t>
  </si>
  <si>
    <t>Fire zone map</t>
  </si>
  <si>
    <t>Oltási zónák alaprajza időálló kivitelben kifüggesztve</t>
  </si>
  <si>
    <t>Signing of pipes and equipments</t>
  </si>
  <si>
    <t>Berendezések és csővezetékek címkézése</t>
  </si>
  <si>
    <t>Pressure tests</t>
  </si>
  <si>
    <t>Nyomáspróbák elvégzése</t>
  </si>
  <si>
    <t>As-build ducumentations</t>
  </si>
  <si>
    <t>Megvalósulási tervanyag elkészítése</t>
  </si>
  <si>
    <t>As build permission procedure</t>
  </si>
  <si>
    <t>Használatbavételi eljárás lefolytatása</t>
  </si>
  <si>
    <t>Education of the operators</t>
  </si>
  <si>
    <t>Kezelőszemélyzet oktatatása</t>
  </si>
  <si>
    <t>Commissioning and hand-over</t>
  </si>
  <si>
    <t>Üzembe helyezés hatósági átadás.</t>
  </si>
  <si>
    <t>Organization fees</t>
  </si>
  <si>
    <t>Organizációs költségek</t>
  </si>
  <si>
    <t>Forwarding costs</t>
  </si>
  <si>
    <t>Anyagigazgatási díj</t>
  </si>
  <si>
    <t>Scaffoldings and lifting machines</t>
  </si>
  <si>
    <t>Állvány és gépköltségek</t>
  </si>
  <si>
    <t>Sprinkler systems total</t>
  </si>
  <si>
    <t>Sprinkler rendszerek összesen</t>
  </si>
  <si>
    <t>Heating, cooling and gas supply systems</t>
  </si>
  <si>
    <t>Fűtési, hűtési és gázellátó rendszerek</t>
  </si>
  <si>
    <t>Heating, Domestic hot water production</t>
  </si>
  <si>
    <t>Fűtés, Háztartási melegvíz előállítás</t>
  </si>
  <si>
    <t>Heating Equipment</t>
  </si>
  <si>
    <t>Fűtő berendezések</t>
  </si>
  <si>
    <t>Boilers</t>
  </si>
  <si>
    <t>Kazánok</t>
  </si>
  <si>
    <r>
      <t xml:space="preserve">Type: </t>
    </r>
    <r>
      <rPr>
        <b/>
        <sz val="8"/>
        <rFont val="Arial"/>
        <family val="2"/>
        <charset val="238"/>
      </rPr>
      <t>TopGas Classic 120</t>
    </r>
    <r>
      <rPr>
        <sz val="8"/>
        <rFont val="Arial"/>
        <family val="2"/>
        <charset val="238"/>
      </rPr>
      <t xml:space="preserve">, gas fired condensing boiler
Designation: </t>
    </r>
    <r>
      <rPr>
        <b/>
        <sz val="8"/>
        <rFont val="Arial"/>
        <family val="2"/>
        <charset val="238"/>
      </rPr>
      <t>K3, K4</t>
    </r>
    <r>
      <rPr>
        <sz val="8"/>
        <rFont val="Arial"/>
        <family val="2"/>
        <charset val="238"/>
      </rPr>
      <t xml:space="preserve">
Wall mounted, complete with safety and contorl accessories, gas- water- and flue side connections, commissioned
Nominal output at 80/60°C [kW]: 20.7-109.7
Nominal output at 50/30°C [kW]: 22.9-120.5
Nominal power consumption [W]: 214
Max. operation pressure [bar]: 4
Water volume [l]: 7
Weight (empty) [kg]: 130
Dimensions, W/H/L [mm]: 750/890/690</t>
    </r>
  </si>
  <si>
    <r>
      <t xml:space="preserve">Típus: </t>
    </r>
    <r>
      <rPr>
        <b/>
        <sz val="8"/>
        <rFont val="Arial"/>
        <family val="2"/>
        <charset val="238"/>
      </rPr>
      <t>TopGas Classic 120</t>
    </r>
    <r>
      <rPr>
        <sz val="8"/>
        <rFont val="Arial"/>
        <family val="2"/>
        <charset val="238"/>
      </rPr>
      <t xml:space="preserve">, gáztüzelésű kondezációs kazán
Jel: </t>
    </r>
    <r>
      <rPr>
        <b/>
        <sz val="8"/>
        <rFont val="Arial"/>
        <family val="2"/>
        <charset val="238"/>
      </rPr>
      <t>K3, K4</t>
    </r>
    <r>
      <rPr>
        <sz val="8"/>
        <rFont val="Arial"/>
        <family val="2"/>
        <charset val="238"/>
      </rPr>
      <t xml:space="preserve">
Falra szerelt, biztonsági szerelvényekkel, vezérléssel kompletten, gáz- ,víz-, és kéményoldali bekötéssel, beüzemelve, átadva
Névleges teljesítmény 80/60°C-on [kW]: 20.7-109.7
Névleges teljesítmény 50/30°C-on [kW]: 21.9-120.5
Névleges el. teljesítményfelvétel [W]: 214
Max. üzemi nyomás [bar]: 4
Víztérfogat [l]: 7
Tömeg [kg]: 130
Méretek, Sz/M/H [mm]: 750/890/690</t>
    </r>
  </si>
  <si>
    <t xml:space="preserve">Twin wall insulated flue system, from factory-made parts, complete with support construction, pressure test, installation and operation permit, for TopGas Classic 120 boiler
Manufacturer:
Type:
Material:
Height/legth:
Nominal size:
Designed flue system in appendix
</t>
  </si>
  <si>
    <t>Kettősfalú szigetelt kémény gyári elemekből, tartószerkezettel, nyomáspróbázva, engedélyezéssel kompletten, TopGas Classic 120 kazánhoz
Gyártó:
Típus:
Anyag:
Magasság/hossz:
Névleges méret:
Méretezés mellékelve</t>
  </si>
  <si>
    <t>Heat exchangers</t>
  </si>
  <si>
    <t>Hőcserélők</t>
  </si>
  <si>
    <t>Designation: Wall mounted boiler - circuit HE-03
Counterflow type, dismountable plate heat excheanger, installed in the network
Nominal output [kW]: 360
Primary side
- medium: water
- temperature in/out [°C]: 75/55
- nominal pressure [bar]:
- Δp [mwg]: 0.975
- V̇ [m³/h]: 14.1
Secondary side
- medium: water
- temperature in/out [°C]: 50/70
- nominal pressure [bar]:
- Δp [mwg]: 0.968
- V̇ [m³/h]: 13.9
Manufacturer: SPX
Type: O034 EnergySaver
Operationl/Empty Weight [kg]: 324/296</t>
  </si>
  <si>
    <t>Jelölés: Falikazán - kör HE-03
Ellenáramú, szétszerelhető lemezes hőcserélő, hálózatba építve
Névleges teljesítmény [kW]: 360
Primer oldal
- közeg: víz
- hőmérséklet be/ki [°C]: 75/55
- névl. nyomás [bar]:
- Δp [mvo]: 0.975
- V̇ [m³/h]: 14.1
Szekunder oldal
- közeg: víz
- hőmérséklet be/ki [°C]: 50/70
- névleges nyomás [bar]:
- Δp [mvo]: 0.968
- V̇ [m³/h]: 13.9
Gyártó: SPX
Típus: O034 EnergySaver
Üzemi/Üres tömeg [kg]: 324/296</t>
  </si>
  <si>
    <t>Air Heaters</t>
  </si>
  <si>
    <t>Termoventilátorok</t>
  </si>
  <si>
    <t>Gas Fired</t>
  </si>
  <si>
    <t>Gáztüzelésű</t>
  </si>
  <si>
    <t>Ductable, gas-fired air heater with centrifugal fan, complete w. factory-madel flue exhaust assembly, factory-made combustion air system
Designation: U.0..03.0 - Boiler Room
- nominal output [kW]: 18.7-23.9
- gas consumption [m³/h]: 2.73
- air flow [m³/h]: 3110
- nominal power consumption [W]: 68
- operational weight [kg]: 75
- manufacturer: Pakole
- type: GTV-E-27CL</t>
  </si>
  <si>
    <t>Légcsatornázható, gáztüzelésű termoventilátor centrifugál ventilátorral, gyári égéstermék elvezető rendszerrel, gyári égési levegő bevezető rendszerrel
Jelölés: U.0..03.0 - Kazánhelyiség
- névleges teljesítmény [kW]: 18.7-23.9
- gázfogyasztás [m³/h]: 2.73
- légszállítás [m³/h]: 3110
- névleges el. teljesítmény [W]: 68
- üzemi tömeg [kg]: 75
- gyártó: Pakole
- típus: GTV-E-27CL</t>
  </si>
  <si>
    <t>Ductable, gas-fired air heater with centrifugal fan, complete w. factory-madel flue exhaust assembly, factory-made combustion air system
Designation: Fan heater 5, 6 - Baller Hall
- nominal output [kW]: 35.3-45.1
- gas consumption [m³/h]: 5.17
- air flow [m³/h]: 5480
- nominal power consumption [W]: 95
- operational weight [kg]: 124
- manufacturer: Pakole
- type: GTV-E-48C</t>
  </si>
  <si>
    <t>Légcsatornázható, gáztüzelésű termoventilátor centrifugál ventilátorral, gyári égéstermék elvezető rendszerrel, gyári égési levegő bevezető rendszerrel
Jelölés: Fan heater 5, 6 - Baller Hall
- névleges teljesítmény [kW]: 35.3-45.1
- gázfogyasztás [m³/h]: 5.17
- légszállítás [m³/h]: 5480
- névleges el. teljesítmény [W]: 95
- üzemi tömeg [kg]: 124
- gyártó: Pakole
- típus: GTV-E-48C</t>
  </si>
  <si>
    <t>Water heated</t>
  </si>
  <si>
    <t>Melegvizes</t>
  </si>
  <si>
    <t>Water air heater for downward blowing installation, with three speed centrifugal fan, heating mode only
Designation: T.0.04.0 - Tool Storage
- nominal output [kW]: 28
- heating water temperature [°C]: 70/50
- nominal air flow [m³/h]: 3198
- nominal power consumption [W]: 586
- operational weight [kg]: 25
- manufacturer:Pakole
- type:MVT-30-3FC</t>
  </si>
  <si>
    <t>Vízfűtéses termovenitlátor, lefelé fúvó, három ventilátor fokozattal, csak fűtésre
Jelölés: T.0.04.0 - Tool Storage
- névleges teljesítmény [kW]: 28
- fűtővíz hőmérséklet [°C]: 70/50
- névleges légszállítás [m³/h]: 3198
- névleges el. teljesítmény [W]: 586
- üzemi tömeg [kg]: 25
- gyártó:Pakole
- típus:MVT-30-3FC</t>
  </si>
  <si>
    <t>AIR DESTRATIFIER Fan
LLV-650
9400m3/h</t>
  </si>
  <si>
    <t>Rétegződésgátló ventilátor
LLV-650
9400m3/h</t>
  </si>
  <si>
    <t>Electric radiators</t>
  </si>
  <si>
    <t>Elektromos radiátorok</t>
  </si>
  <si>
    <t>Bathroom radiator, electrical w. optional connection to central water heating, IP24 protection rating, programmable temperature control
- nominal heating capacity [W]: 500
- weight [kg]: 12
- manufacturer: Stiebel Eltron
- type:BHE 50 Plus</t>
  </si>
  <si>
    <t>Fürdőszobai radiátor, elektromos, opcionálisan csatlakoztatható központi fűtéshez, IP24 védelemmel, programozható hőmérséklet szabályzóval
- névleges fűtőteljesítmény [W]: 500
- tömeg [kg]: 12
- gyártó: Stiebel Eltron
- típus:BHE 50 Plus</t>
  </si>
  <si>
    <t>Wall mounted radiant and convection heating appliance w. window opening-, presence sensor and programmable timer
- nominal heating capacity [W]: 750
- weight [kg]: 6.7
- manufacturer: Stiebel Eltron
- type:CND 75</t>
  </si>
  <si>
    <t>Falra szerelt sugárzó és konvekciós fűtő, ablaknyitás-, jelenlétérzékelővel, és programozható időzítővel
- névleges fűtőteljesítmény [W]: 750
- tömeg [kg]: 6.7
- gyártó: Stiebel Eltron
- típus:CND 75</t>
  </si>
  <si>
    <t>Wall mounted radiant and convection heating appliance w. window opening-, presence sensor and programmable timer
- nominal heating capacity [kW]: 1
- weight [kg]: 7.7
- manufacturer: Stiebel Eltron
- type:CND 100</t>
  </si>
  <si>
    <t>Falra szerelt sugárzó és konvekciós fűtő, ablaknyitás-, jelenlétérzékelővel, és programozható időzítővel
- névleges fűtőteljesítmény [kW]: 1
- tömeg [kg]: 7.7
- gyártó: Stiebel Eltron
- típus:CND 100</t>
  </si>
  <si>
    <t>Wall mounted slim convection heating appliance w. window opening sensor and programmable timer, IP24 protection rating
- nominal heating capacity [kW]: 0.5
- weight [kg]: 4
- manufacturer: Stiebel Eltron
- type:CWM 500 P</t>
  </si>
  <si>
    <t>Falra szerelt, vékony, konvekciós fűtő, ablaknyitásérzékeléssel és programozható időzítővel, IP24 védelemmel
- névleges fűtőteljesítmény [kW]: 0.5
- tömeg [kg]: 4
- gyártó: Stiebel Eltron
- típus:CWM 500 P</t>
  </si>
  <si>
    <t>Wall mounted slim convection heating appliance w. window opening sensor and programmable timer, IP24 protection rating
- nominal heating capacity [kW]: 1
- weight [kg]: 4.6
- manufacturer: Stiebel Eltron
- type:CWM 1000 P</t>
  </si>
  <si>
    <t>Falra szerelt, vékony, konvekciós fűtő, ablaknyitásérzékeléssel és programozható időzítővel, IP24 védelemmel
- névleges fűtőteljesítmény [kW]: 1
- tömeg [kg]: 4.6
- gyártó: Stiebel Eltron
- típus:CWM 1000 P</t>
  </si>
  <si>
    <t>Wall mounted slim convection heating appliance w. window opening sensor and programmable timer, IP24 protection rating
- nominal heating capacity [kW]: 1.5
- weight [kg]: 6
- manufacturer: Stiebel Eltron
- type:CWM 1500 P</t>
  </si>
  <si>
    <t>Falra szerelt, vékony, konvekciós fűtő, ablaknyitásérzékeléssel és programozható időzítővel, IP24 védelemmel
- névleges fűtőteljesítmény [kW]: 1.5
- tömeg [kg]: 6
- gyártó: Stiebel Eltron
- típus:CWM 1500 P</t>
  </si>
  <si>
    <t>Wall mounted slim convection heating appliance w. window opening sensor and programmable timer, IP24 protection rating
- nominal heating capacity [kW]: 2
- weight [kg]: 7.7
- manufacturer: Stiebel Eltron
- type:CWM 2000 P</t>
  </si>
  <si>
    <t>Falra szerelt, vékony, konvekciós fűtő, ablaknyitásérzékeléssel és programozható időzítővel, IP24 védelemmel
- névleges fűtőteljesítmény [kW]: 2
- tömeg [kg]: 7.7
- gyártó: Stiebel Eltron
- típus:CWM 2000 P</t>
  </si>
  <si>
    <t>Wall mounted slim convection heating appliance w. window opening sensor and programmable timer, IP24 protection rating
- nominal heating capacity [kW]: 2.5
- weight [kg]: 9.2
- manufacturer: Stiebel Eltron
- type:CWM 2500 P</t>
  </si>
  <si>
    <t>Falra szerelt, vékony, konvekciós fűtő, ablaknyitásérzékeléssel és programozható időzítővel, IP24 védelemmel
- névleges fűtőteljesítmény [kW]: 2.5
- tömeg [kg]: 9.2
- gyártó: Stiebel Eltron
- típus:CWM 2500 P</t>
  </si>
  <si>
    <t>Wall mounted slim convection heating appliance w. window opening sensor and programmable timer, IP24 protection rating
- nominal heating capacity [kW]: 3
- weight [kg]: 10.9
- manufacturer: Stiebel Eltron
- type:CWM 3000 P</t>
  </si>
  <si>
    <t>Falra szerelt, vékony, konvekciós fűtő, ablaknyitásérzékeléssel és programozható időzítővel, IP24 védelemmel
- névleges fűtőteljesítmény [kW]: 3
- tömeg [kg]: 10.9
- gyártó: Stiebel Eltron
- típus:CWM 3000 P</t>
  </si>
  <si>
    <t>Domestic Hot Water Production</t>
  </si>
  <si>
    <t>Melegvíztermelés</t>
  </si>
  <si>
    <t>Hot water tank charging module, instantenous flow heater, wall mounted, comprising the following parts:
primary side: high efficienvy pump, 2-way control valve, bleeding and drain valve, temperature sensor and compensating valve
plate heat exchanger from stainless steel
secondary side: safety valve (10bar), check valve, filling-draining valve, temperature sensor, conecction for DHV circulation
built-in electronic control
- nominal output [kW]: 275
- primary side nominal temperature in/out [°C]: 70/30
- heating water volumetric flow [m³/h]: 5.72
- secondary sire nominal temperature in/out [°C]: 10/55
- drinking water volumetric flow [m³/h]: 4.98
- manufacturer: Hoval
- type: TransTherm aqua F 6-50</t>
  </si>
  <si>
    <t>Melegvíztároló töltő modul, átfolyós vízmelegítő, falra szerelt, az alábbi elemekből:
pirmer oldal: nagy hatásfokú szivattyú, kétutú szabályzószelep, légtelenítő és ürítő szelep, hőmérséklet érzékelő, kiegyenlítő szelep
hőcserélő rozsfamentes acélból
szekunder oldal: biztonsági szelep (10bar), visszacsapó szelep, töltő-ürítő szelep, hőmérséklet érzékelő, csatlakozás cirkulációhoz
beépített elektronikus vezérlés
- névleges teljesítmény [kW]: 275
- primer oldal névleges be- és kilépő hőmérséklet [°C]: 70/30
- fűtővíz térfogatáram [m³/h]: 5.72
- szekunder oldal névleges be- és kilépő hőmérséklet [°C]: 10/55
- ivóvíz térfogatáram [m³/h]: 4.98
- gyártó: Hoval
- típus: TransTherm aqua F 6-50</t>
  </si>
  <si>
    <t>Instantanous, under-counter, electric water heater and storage tank, for drinking water
- nominal power consumption [kW]: 2
- weight [kg]: 8
- set temperature [°C]: 65
- nominal pressure [bar]: 6
- size W/H/L: 340/470/270
- manufacturer: Hajdu Zrt
- type: ZA10</t>
  </si>
  <si>
    <t>Átfolyós, pult alá építhető, elektromos vízmelegítő és tároló, ivóvízhez
- névleges teljesítményfelvétel [kW]: 2
- tömeg [kg]: 8
- melegvíz-hőmérséklet [°C]: 65
- névleges nyomás [bar]: 6
- méret, Sz/M/H: 340/470/270
- gyártó: Hajdu Zrt
- típus: ZA10</t>
  </si>
  <si>
    <t>Hot water storage tank, wall mounted, with electrical heating, for drinking water
- nominal power consumption [kW]: 1.8
- weight [kg]: 27
- set temperature [°C]: 65
- nominal pressure [bar]: 6
- size D/H: 515/762
- manufacturer: Hajdu Zrt
- type: Z80Smart</t>
  </si>
  <si>
    <t>Melegvíztároló, falra szerelt, elektromos fűtéssel, ivóvízhez
- névleges teljesítményfelvétel [kW]: 1.8
- tömeg [kg]: 27
- melegvíz-hőmérséklet [°C]: 65
- névleges nyomás [bar]: 6
- méret, Átm./M: 515/762
- gyártó: Hajdu Zrt
- típus: Z80Smart</t>
  </si>
  <si>
    <r>
      <rPr>
        <b/>
        <sz val="8"/>
        <rFont val="Arial"/>
        <family val="2"/>
        <charset val="238"/>
      </rPr>
      <t>Floor convector</t>
    </r>
    <r>
      <rPr>
        <sz val="8"/>
        <rFont val="Arial"/>
        <family val="2"/>
        <charset val="238"/>
      </rPr>
      <t xml:space="preserve">
in-floor installed, w. black painted copper-auminum heat exchanger, stainless steel body, with integrated low noise centrifugal 12V motor fan, complete with cover grille and electric control  accessories
- connection size: DN15
- nominal heating capacity at 70/50/20°C [kW]: 1.25
- power consumption [W]: 11
- water volume [l/m]: 0.3
- dimensions, W/H [mm]: 240/110
- length, L [mm]: 1000
- weight [kg]: 10.5
- manufacturer: Purmo
- type Aquilo F2C 1000</t>
    </r>
  </si>
  <si>
    <r>
      <rPr>
        <b/>
        <sz val="8"/>
        <rFont val="Arial"/>
        <family val="2"/>
        <charset val="238"/>
      </rPr>
      <t>Padlókonvektor</t>
    </r>
    <r>
      <rPr>
        <sz val="8"/>
        <rFont val="Arial"/>
        <family val="2"/>
        <charset val="238"/>
      </rPr>
      <t xml:space="preserve">
padlóba épített, feketére festett réz-alumínium hőcserélővel, rozsdamentes acél házban, beépített alacsony zajszintű 12V-os veentilátorrral, ráccsal és elektromos vezérléssel kompletten
- csatlakozási méret: DN15
- névleges fűtési teljesítmény 70/50/20°C [kW]: 1.25
- elektromos teljesítményfelvétel [W]: 11
- víztartalom [l/m]: 0.3
- méretek, Sz/M [mm]: 240/110
- hossz, L [mm]: 1000
- tömeg [kg]: 10.5
- gyártó: Purmo
- típus Aquilo F2C 1000</t>
    </r>
  </si>
  <si>
    <t>Steel pipe for water medium, general quality requirements
MSZ 29:1986 standard seamless steel pipe in sizes according to MSZ EN 10220:2003, with S235JR material quality or MSZ EN 10255 S-195-T or DIN 2440/2448.
With welded joints, bends, fittings, bushings, section-wise pressure test, freely mounted, protective coating, insulation, complete support construction in a distance defined in design and technical description, for which galvanised steel clamps/brackets, supports/hangers should be used with vibration and noise insulating rubber inlays.
Painting of steel pipes (under insulation)
1 layer of repair-painintg of protective coated pipes with red-brownish 'Hammerite' paint
1 layer of cover painting of the entire pipe network with red-brownish 'Hammerite' paint (or technically equivalent).</t>
  </si>
  <si>
    <t>Acélcső víz közeghez, általános minőségi elvárásai
MSZ 29:1986 szerinti varrat nélküli acélcső MSZ EN 10220:2003 szerinti méretben S235JR anyagminőséggel vagy MSZ EN 10255 S-195-T minőségben vagy DIN 2440/2448 szerinti minőségben.
Hegesztett kötésekkel, csőhajlításokkal, idomokkal, csőhüvelyekkel, szakaszos nyomáspróbával, szabadon szerelve, alapmázolással, szigeteléssel, komplett tartózással, a terv és műszaki leírás szerinti megfogási távolságokban, melyhez horganyzott kivitelű típus csőbilincseket, csőtartókat és függesztőket kell használni rezgés- és hangszigetelt betétekkel.
Acélcső festése (hőszigetelés alá)
1 rtg. Alapmázolt csövek visszajavítása vörösesbarna Hammerite festékkel
1 rtg. Fedőréteg felhordása a teljes csővezetéki hálózaton vörösesbarna Hammerite festékkel. Vagy vele műszakilag egyenértékűvel.</t>
  </si>
  <si>
    <r>
      <t xml:space="preserve">General quality requirements of </t>
    </r>
    <r>
      <rPr>
        <b/>
        <sz val="9"/>
        <rFont val="Arial"/>
        <family val="2"/>
        <charset val="238"/>
      </rPr>
      <t>insulations</t>
    </r>
    <r>
      <rPr>
        <sz val="9"/>
        <rFont val="Arial"/>
        <family val="2"/>
        <charset val="238"/>
      </rPr>
      <t>: 
For insulations always the original auxiliary materials of the manufacturer must be used, i.e.: adhesives, overlapping tapes, fixings, etc.
Insulations should always be made so that the result is a homogenously insulated surface, with special attention in the case of cold medium transferring pipelines.</t>
    </r>
  </si>
  <si>
    <r>
      <rPr>
        <b/>
        <sz val="9"/>
        <rFont val="Arial"/>
        <family val="2"/>
        <charset val="238"/>
      </rPr>
      <t>Hőszigetelés</t>
    </r>
    <r>
      <rPr>
        <sz val="9"/>
        <rFont val="Arial"/>
        <family val="2"/>
        <charset val="238"/>
      </rPr>
      <t xml:space="preserve"> általános minőségi elvárásai: 
A hőszigetelésekhez minden esetben a gyártó saját segédeszközeit kell használni, mint pl.: ragasztók, átlapolók, rögzítések, stb.
Szigeteléseket minden esetben úgy kell elkészíteni, hogy a végeredmény egy homogén szigetelt felület legyen, különös tekintettel a hideg közeget szállító csővezetékek esetében.
</t>
    </r>
  </si>
  <si>
    <r>
      <rPr>
        <b/>
        <sz val="9"/>
        <rFont val="Arial"/>
        <family val="2"/>
        <charset val="238"/>
      </rPr>
      <t>Tubolit S or S Plusz</t>
    </r>
    <r>
      <rPr>
        <sz val="9"/>
        <rFont val="Arial"/>
        <family val="2"/>
        <charset val="238"/>
      </rPr>
      <t>: Closed cell structure polyethylene foam thermal insulation, flexible polymer protective foil (complete with adhesive bands and auxiliary materials). S Plussz inner foil layer to help threading. Allowed temperature of medium from 0 to 120°C(band: +85°C). Fire resistance class: B1 (hardly inflammable)</t>
    </r>
  </si>
  <si>
    <r>
      <rPr>
        <b/>
        <sz val="9"/>
        <rFont val="Arial"/>
        <family val="2"/>
        <charset val="238"/>
      </rPr>
      <t>Consig mineral wool insulation with aluminum lining:</t>
    </r>
    <r>
      <rPr>
        <sz val="9"/>
        <rFont val="Arial"/>
        <family val="2"/>
        <charset val="238"/>
      </rPr>
      <t xml:space="preserve"> basalt based product with aluminium lining, adhesive and aluminium tape fixing. Allowed temperature of medium up to +250°C. Fire resistance classification: A1 non-flammable (MSZ EN 13501-1:2007), or other technically equivalent product.</t>
    </r>
  </si>
  <si>
    <r>
      <rPr>
        <b/>
        <sz val="9"/>
        <rFont val="Arial"/>
        <family val="2"/>
        <charset val="238"/>
      </rPr>
      <t>Consig alukasírozott ásványgyapot:</t>
    </r>
    <r>
      <rPr>
        <sz val="9"/>
        <rFont val="Arial"/>
        <family val="2"/>
        <charset val="238"/>
      </rPr>
      <t xml:space="preserve"> Bazalt alapú ásványgyapot termék alukasírozással, ragasztással és aluszalaggal rögzítve. Megengedett közeghőm. +250°C-ig. Tűzvédelmi besorolás: A1 nem éghető (MSZ EN 13501-1:2007 szerint) Vagy vele műszakilag egyenértékű.</t>
    </r>
  </si>
  <si>
    <r>
      <rPr>
        <b/>
        <sz val="9"/>
        <rFont val="Arial"/>
        <family val="2"/>
        <charset val="238"/>
      </rPr>
      <t xml:space="preserve">AL: </t>
    </r>
    <r>
      <rPr>
        <sz val="9"/>
        <rFont val="Arial"/>
        <family val="2"/>
        <charset val="238"/>
      </rPr>
      <t>0,8mm thick aluminium sheet cladding, with continuous overlapping, sintered connections with aluminium riveting, or other technically equivalent solution.</t>
    </r>
  </si>
  <si>
    <r>
      <rPr>
        <b/>
        <sz val="9"/>
        <rFont val="Arial"/>
        <family val="2"/>
        <charset val="238"/>
      </rPr>
      <t>AL:</t>
    </r>
    <r>
      <rPr>
        <sz val="9"/>
        <rFont val="Arial"/>
        <family val="2"/>
        <charset val="238"/>
      </rPr>
      <t xml:space="preserve"> 0,8mm-es aluminium lemez borítás, folytonos, átlapolásos, horganyzott (zitnizett) kapcsolatokkal, alumínium popszegecses rögzítéssel, vagy ezzel műszakilag egyenértékű.</t>
    </r>
  </si>
  <si>
    <t>Heating, steel pipe</t>
  </si>
  <si>
    <t>Fűtés, acélcső</t>
  </si>
  <si>
    <t>Consig mineral wool insulation w. aluminum lining, 30mm</t>
  </si>
  <si>
    <t>Consig alukasírozott ásványgyapot szigetelés, 30mm</t>
  </si>
  <si>
    <t>Pipe accessories</t>
  </si>
  <si>
    <t>Csővezetéki szerelvények</t>
  </si>
  <si>
    <r>
      <rPr>
        <b/>
        <sz val="8"/>
        <rFont val="Arial"/>
        <family val="2"/>
        <charset val="238"/>
      </rPr>
      <t>Flanged butterfly valve</t>
    </r>
    <r>
      <rPr>
        <sz val="8"/>
        <rFont val="Arial"/>
        <family val="2"/>
        <charset val="238"/>
      </rPr>
      <t>,
can be built in as end cap, shut-off valve with counterflanges, bolts and gaskets, installed according to design.
- manufacturer:
- type:</t>
    </r>
  </si>
  <si>
    <r>
      <rPr>
        <b/>
        <sz val="8"/>
        <rFont val="Arial"/>
        <family val="2"/>
        <charset val="238"/>
      </rPr>
      <t>Karimás pillangószelep</t>
    </r>
    <r>
      <rPr>
        <sz val="8"/>
        <rFont val="Arial"/>
        <family val="2"/>
        <charset val="238"/>
      </rPr>
      <t>,
végelzáróként beépíthető elzárószelep, ellenkarimákkal, csavarokkal és tömítésekkel, felszerelve, terv szerinti helyekre.
- gyártó:
- típus:</t>
    </r>
  </si>
  <si>
    <r>
      <rPr>
        <b/>
        <sz val="8"/>
        <rFont val="Arial"/>
        <family val="2"/>
        <charset val="238"/>
      </rPr>
      <t>Ball valve</t>
    </r>
    <r>
      <rPr>
        <sz val="8"/>
        <rFont val="Arial"/>
        <family val="2"/>
        <charset val="238"/>
      </rPr>
      <t xml:space="preserve">
Internal/internal threaded connection, without drain
- manufacturer:
- type:</t>
    </r>
  </si>
  <si>
    <r>
      <rPr>
        <b/>
        <sz val="8"/>
        <rFont val="Arial"/>
        <family val="2"/>
        <charset val="238"/>
      </rPr>
      <t>Gömbcsap</t>
    </r>
    <r>
      <rPr>
        <sz val="8"/>
        <rFont val="Arial"/>
        <family val="2"/>
        <charset val="238"/>
      </rPr>
      <t xml:space="preserve">
Belső/belső menetes csatlakozással, ürítőcsonk nélkül
- gyártó:
- típus:</t>
    </r>
  </si>
  <si>
    <r>
      <rPr>
        <b/>
        <sz val="8"/>
        <rFont val="Arial"/>
        <family val="2"/>
        <charset val="238"/>
      </rPr>
      <t xml:space="preserve">Automatic bleeding valve
</t>
    </r>
    <r>
      <rPr>
        <sz val="8"/>
        <rFont val="Arial"/>
        <family val="2"/>
        <charset val="238"/>
      </rPr>
      <t>With shut-off valve, at every locally highest point in the pipe system</t>
    </r>
    <r>
      <rPr>
        <b/>
        <sz val="8"/>
        <rFont val="Arial"/>
        <family val="2"/>
        <charset val="238"/>
      </rPr>
      <t xml:space="preserve">
</t>
    </r>
    <r>
      <rPr>
        <sz val="8"/>
        <rFont val="Arial"/>
        <family val="2"/>
        <charset val="238"/>
      </rPr>
      <t>- manufacturer:
- type:</t>
    </r>
  </si>
  <si>
    <r>
      <rPr>
        <b/>
        <sz val="8"/>
        <rFont val="Arial"/>
        <family val="2"/>
        <charset val="238"/>
      </rPr>
      <t xml:space="preserve">Automata légtelenítő
</t>
    </r>
    <r>
      <rPr>
        <sz val="8"/>
        <rFont val="Arial"/>
        <family val="2"/>
        <charset val="238"/>
      </rPr>
      <t xml:space="preserve">Elzáró gömbcsappal minden magaspontra </t>
    </r>
    <r>
      <rPr>
        <b/>
        <sz val="8"/>
        <rFont val="Arial"/>
        <family val="2"/>
        <charset val="238"/>
      </rPr>
      <t xml:space="preserve">
</t>
    </r>
    <r>
      <rPr>
        <sz val="8"/>
        <rFont val="Arial"/>
        <family val="2"/>
        <charset val="238"/>
      </rPr>
      <t>- gyártó:
- típus:</t>
    </r>
  </si>
  <si>
    <r>
      <rPr>
        <b/>
        <sz val="8"/>
        <rFont val="Arial"/>
        <family val="2"/>
        <charset val="238"/>
      </rPr>
      <t xml:space="preserve">Air accumulator
</t>
    </r>
    <r>
      <rPr>
        <sz val="8"/>
        <rFont val="Arial"/>
        <family val="2"/>
        <charset val="238"/>
      </rPr>
      <t>Placed on top of risers, to separate and collect air from the heating system</t>
    </r>
    <r>
      <rPr>
        <b/>
        <sz val="8"/>
        <rFont val="Arial"/>
        <family val="2"/>
        <charset val="238"/>
      </rPr>
      <t xml:space="preserve">
</t>
    </r>
    <r>
      <rPr>
        <sz val="8"/>
        <rFont val="Arial"/>
        <family val="2"/>
        <charset val="238"/>
      </rPr>
      <t>- manufacturer:
- type:</t>
    </r>
  </si>
  <si>
    <r>
      <rPr>
        <b/>
        <sz val="8"/>
        <rFont val="Arial"/>
        <family val="2"/>
        <charset val="238"/>
      </rPr>
      <t xml:space="preserve">Légedény
</t>
    </r>
    <r>
      <rPr>
        <sz val="8"/>
        <rFont val="Arial"/>
        <family val="2"/>
        <charset val="238"/>
      </rPr>
      <t xml:space="preserve">Felszállókra helyezve, levegő leválasztására és gyűjtésére a fűtési rendszerből </t>
    </r>
    <r>
      <rPr>
        <b/>
        <sz val="8"/>
        <rFont val="Arial"/>
        <family val="2"/>
        <charset val="238"/>
      </rPr>
      <t xml:space="preserve">
</t>
    </r>
    <r>
      <rPr>
        <sz val="8"/>
        <rFont val="Arial"/>
        <family val="2"/>
        <charset val="238"/>
      </rPr>
      <t>- gyártó:
- típus:</t>
    </r>
  </si>
  <si>
    <t>ø110, 1litre, DN15</t>
  </si>
  <si>
    <t>ø110, 1liter, DN15</t>
  </si>
  <si>
    <r>
      <rPr>
        <b/>
        <sz val="8"/>
        <rFont val="Arial"/>
        <family val="2"/>
        <charset val="238"/>
      </rPr>
      <t>Balancing and shut-off valve</t>
    </r>
    <r>
      <rPr>
        <sz val="8"/>
        <rFont val="Arial"/>
        <family val="2"/>
        <charset val="238"/>
      </rPr>
      <t xml:space="preserve">
with self-sealing pressure difference and flow metering plugs, preset option, digital handwheel, without drain nozzle, with threaded connections, installed according to design, complete with auxiliary materials.
- manufacturer: IMI Hydronic Engineering
- type: TA-STAD</t>
    </r>
  </si>
  <si>
    <r>
      <rPr>
        <b/>
        <sz val="8"/>
        <rFont val="Arial"/>
        <family val="2"/>
        <charset val="238"/>
      </rPr>
      <t>Beszabályozó- és elzárószelep</t>
    </r>
    <r>
      <rPr>
        <sz val="8"/>
        <rFont val="Arial"/>
        <family val="2"/>
        <charset val="238"/>
      </rPr>
      <t xml:space="preserve">
önzáró nyomáskülönbség és térfogatáram mérési csatlakozó csonkokkal, előbeállítási lehetőséggel, digitális kézikerékkel, ürítőcsonk nélkül, menetes csatlakozással, beépítve a terv szerinti helyekre szükséges segédanyagokkal.
- gyártó: IMI Hydronic Engineering
- típus: TA-STAD</t>
    </r>
  </si>
  <si>
    <t>47.1</t>
  </si>
  <si>
    <t>47.2</t>
  </si>
  <si>
    <t>47.3</t>
  </si>
  <si>
    <r>
      <rPr>
        <b/>
        <sz val="8"/>
        <rFont val="Arial"/>
        <family val="2"/>
        <charset val="238"/>
      </rPr>
      <t>Balancing and shut-off valve</t>
    </r>
    <r>
      <rPr>
        <sz val="8"/>
        <rFont val="Arial"/>
        <family val="2"/>
        <charset val="238"/>
      </rPr>
      <t xml:space="preserve">
with self-sealing pressure difference and flow metering plugs, preset option, digital handwheel, without drain nozzle, with threaded connections, installed according to design, complete with auxiliary materials.
- manufacturer: IMI Hydronic Engineering
- type: TA-STAF</t>
    </r>
  </si>
  <si>
    <r>
      <rPr>
        <b/>
        <sz val="8"/>
        <rFont val="Arial"/>
        <family val="2"/>
        <charset val="238"/>
      </rPr>
      <t>Beszabályozó- és elzárószelep</t>
    </r>
    <r>
      <rPr>
        <sz val="8"/>
        <rFont val="Arial"/>
        <family val="2"/>
        <charset val="238"/>
      </rPr>
      <t xml:space="preserve">
önzáró nyomáskülönbség és térfogatáram mérési csatlakozó csonkokkal, előbeállítási lehetőséggel, digitális kézikerékkel, ürítőcsonk nélkül, menetes csatlakozással, beépítve a terv szerinti helyekre szükséges segédanyagokkal.
- gyártó: IMI Hydronic Engineering
- típus: TA-STAF</t>
    </r>
  </si>
  <si>
    <t>48.1</t>
  </si>
  <si>
    <t>48.2</t>
  </si>
  <si>
    <t>Differential pressure control valve DA 516 - inline valve, with threaded connections; PN16, w. insulated housing. TA product or technically equivalent
60-150 kPa
Valve body: Ductile iron EN-GJS-400 
Diaphragm and gaskets: EPDM 
Adjustment ring: DN 15-50 plastic (Ryton PPS), DN 65-125 acél (R St 37-2). (there is no ring in DN 150 size)</t>
  </si>
  <si>
    <t>Nyomáskülömbség stabilizálló szelep DA 516 - inline szelep, menetes csatlakozással; PN16, hőszigetelő burkolattal. TA típus vagy vele egyenértékű
60-150 kPa
Szeleptest: Gömbgrafitos öntvény EN-GJS-400 
Membrán és tömítések: EPDM
Beállító gyűrű: DN 15-50 műanyag (Ryton PPS), DN 65-125 acél (R St 37-2). (DN 150-es méretben nincs beállító gyűrű.)</t>
  </si>
  <si>
    <t>49.1</t>
  </si>
  <si>
    <t>DA516 DN15/20 60-150 KPA</t>
  </si>
  <si>
    <t xml:space="preserve">Differential pressure control valve Pilot-R, with flanged connections; PN16, w. insulated housing. TA product or technically equivalent
60-150 kPa
Valve body: Ductile iron EN-GJS-400 
Diaphragm and gaskets: EPDM 
</t>
  </si>
  <si>
    <t xml:space="preserve">Nyomáskülömbség stabilizálló szelep Pilot-R, karimás csatlakozással; PN16, hőszigetelő burkolattal. TA típus vagy vele egyenértékű
60-150 kPa
Szeleptest: Gömbgrafitos öntvény EN-GJS-400 
Membrán és tömítések: EPDM
</t>
  </si>
  <si>
    <t>49.2</t>
  </si>
  <si>
    <t>Pilot-R DN65</t>
  </si>
  <si>
    <r>
      <rPr>
        <b/>
        <sz val="8"/>
        <rFont val="Arial"/>
        <family val="2"/>
        <charset val="238"/>
      </rPr>
      <t xml:space="preserve">Check valve
</t>
    </r>
    <r>
      <rPr>
        <sz val="8"/>
        <rFont val="Arial"/>
        <family val="2"/>
        <charset val="238"/>
      </rPr>
      <t>internal / interal thread, installed with auxiliary materials according to design.
- manufacturer:
- type:</t>
    </r>
  </si>
  <si>
    <r>
      <rPr>
        <b/>
        <sz val="8"/>
        <rFont val="Arial"/>
        <family val="2"/>
        <charset val="238"/>
      </rPr>
      <t>Visszacsapó szelep</t>
    </r>
    <r>
      <rPr>
        <sz val="8"/>
        <rFont val="Arial"/>
        <family val="2"/>
        <charset val="238"/>
      </rPr>
      <t xml:space="preserve">
belső/belső menetes csatlakozással, beépítve a terv szerinti helyekre szükséges segédanyagokkal.
- gyártó:
- típus:</t>
    </r>
  </si>
  <si>
    <r>
      <rPr>
        <b/>
        <sz val="8"/>
        <rFont val="Arial"/>
        <family val="2"/>
        <charset val="238"/>
      </rPr>
      <t>Check valve</t>
    </r>
    <r>
      <rPr>
        <sz val="8"/>
        <rFont val="Arial"/>
        <family val="2"/>
        <charset val="238"/>
      </rPr>
      <t xml:space="preserve">
flanged connection, installed with auxiliary materials according to design
- manufacturer:
- type:</t>
    </r>
  </si>
  <si>
    <r>
      <rPr>
        <b/>
        <sz val="8"/>
        <rFont val="Arial"/>
        <family val="2"/>
        <charset val="238"/>
      </rPr>
      <t>Visszacsapó szelep</t>
    </r>
    <r>
      <rPr>
        <sz val="8"/>
        <rFont val="Arial"/>
        <family val="2"/>
        <charset val="238"/>
      </rPr>
      <t xml:space="preserve">
karimás csatlakozással, beépítve a terv szerinti helyekre, szükséges segédanyagokkal.
- gyártó:
- típus:</t>
    </r>
  </si>
  <si>
    <r>
      <rPr>
        <b/>
        <sz val="8"/>
        <rFont val="Arial"/>
        <family val="2"/>
        <charset val="238"/>
      </rPr>
      <t>Air separator</t>
    </r>
    <r>
      <rPr>
        <sz val="8"/>
        <rFont val="Arial"/>
        <family val="2"/>
        <charset val="238"/>
      </rPr>
      <t xml:space="preserve">
for automatical removal of micro-bubbles in heating systems
- manufacturer: Spirotech
- type: SpiroVent</t>
    </r>
  </si>
  <si>
    <r>
      <rPr>
        <b/>
        <sz val="8"/>
        <rFont val="Arial"/>
        <family val="2"/>
        <charset val="238"/>
      </rPr>
      <t>Mikrobuborék-leválasztó</t>
    </r>
    <r>
      <rPr>
        <sz val="8"/>
        <rFont val="Arial"/>
        <family val="2"/>
        <charset val="238"/>
      </rPr>
      <t xml:space="preserve">
levegő eltávolítására a fűtési rendszerekben
- gyártó: Spirotech
- típus: SpiroVent</t>
    </r>
  </si>
  <si>
    <r>
      <rPr>
        <b/>
        <sz val="8"/>
        <rFont val="Arial"/>
        <family val="2"/>
        <charset val="238"/>
      </rPr>
      <t>Dirt separator</t>
    </r>
    <r>
      <rPr>
        <sz val="8"/>
        <rFont val="Arial"/>
        <family val="2"/>
        <charset val="238"/>
      </rPr>
      <t xml:space="preserve">
for removal of suspended particles carried in heating systems
- manufacturer: Spirotech
- type: SpiroTrap</t>
    </r>
  </si>
  <si>
    <r>
      <rPr>
        <b/>
        <sz val="8"/>
        <rFont val="Arial"/>
        <family val="2"/>
        <charset val="238"/>
      </rPr>
      <t xml:space="preserve">Szennyfogó
</t>
    </r>
    <r>
      <rPr>
        <sz val="8"/>
        <rFont val="Arial"/>
        <family val="2"/>
        <charset val="238"/>
      </rPr>
      <t>lebegő szennyező szemcsék eltávolítására a fűtési rendszerekben
- gyártó: Spirotech
- típus: SpiroTrap</t>
    </r>
  </si>
  <si>
    <r>
      <t>F</t>
    </r>
    <r>
      <rPr>
        <b/>
        <sz val="8"/>
        <rFont val="Arial"/>
        <family val="2"/>
        <charset val="238"/>
      </rPr>
      <t>ilter</t>
    </r>
    <r>
      <rPr>
        <sz val="8"/>
        <rFont val="Arial"/>
        <family val="2"/>
        <charset val="238"/>
      </rPr>
      <t xml:space="preserve">
Flanged Y-strainer with counterflanges, bolts and gaskets, installed according to design, min. 1000 μm filtration grade
- manufacturer: IMI Hydronic Engineering
- type: TA-STR</t>
    </r>
  </si>
  <si>
    <r>
      <rPr>
        <b/>
        <sz val="8"/>
        <rFont val="Arial"/>
        <family val="2"/>
        <charset val="238"/>
      </rPr>
      <t>Szűrő</t>
    </r>
    <r>
      <rPr>
        <sz val="8"/>
        <rFont val="Arial"/>
        <family val="2"/>
        <charset val="238"/>
      </rPr>
      <t xml:space="preserve">
Karimás szennyfogó szűrő, ellenkarimákkal, csavarokkal és tömítésekkel, felszerelve, terv szerinti helyekre, min. 1000 μm szűrőfokozattal
- gyártó: IMI Hydronic Engineering
- típus: TA-STR</t>
    </r>
  </si>
  <si>
    <r>
      <rPr>
        <b/>
        <sz val="8"/>
        <rFont val="Arial"/>
        <family val="2"/>
        <charset val="238"/>
      </rPr>
      <t>Pressure difference gauge for heating or cooling system</t>
    </r>
    <r>
      <rPr>
        <sz val="8"/>
        <rFont val="Arial"/>
        <family val="2"/>
        <charset val="238"/>
      </rPr>
      <t>, 
complete with 2pcs of shut-off ball valve
1</t>
    </r>
    <r>
      <rPr>
        <vertAlign val="superscript"/>
        <sz val="8"/>
        <rFont val="Arial"/>
        <family val="2"/>
        <charset val="238"/>
      </rPr>
      <t>st</t>
    </r>
    <r>
      <rPr>
        <sz val="8"/>
        <rFont val="Arial"/>
        <family val="2"/>
        <charset val="238"/>
      </rPr>
      <t xml:space="preserve"> accuracy class, PN16</t>
    </r>
  </si>
  <si>
    <r>
      <rPr>
        <b/>
        <sz val="8"/>
        <rFont val="Arial"/>
        <family val="2"/>
        <charset val="238"/>
      </rPr>
      <t>Nyomáskülönbség mérő manométer fűtési vagy hűtési rendszerhez</t>
    </r>
    <r>
      <rPr>
        <sz val="8"/>
        <rFont val="Arial"/>
        <family val="2"/>
        <charset val="238"/>
      </rPr>
      <t>, 
2 db leválasztó gömbcsappal kompletten
1-es pontossági osztály, PN16</t>
    </r>
  </si>
  <si>
    <r>
      <rPr>
        <b/>
        <sz val="8"/>
        <rFont val="Arial"/>
        <family val="2"/>
        <charset val="238"/>
      </rPr>
      <t>Heating manifold</t>
    </r>
    <r>
      <rPr>
        <sz val="8"/>
        <rFont val="Arial"/>
        <family val="2"/>
        <charset val="238"/>
      </rPr>
      <t xml:space="preserve">
DN200, length an other dimensions according to drawing, with torispherical dished heads, complete with stand and support, protective coating and 50mm Armaflex insulation, put on 2,5cm thick MAFUND vibration insulation pads, 2x 1" draining connected to sewer, bushings for temperature/pressure gauge installation, galvanised sheet metal sheathing, DN80 connection on supply and return side.
Vibration insulation according to acoustic design</t>
    </r>
  </si>
  <si>
    <t>Fűtési osztó/gyűjtő
DN200-as, hossz és egyéb méretetk rajz szerint, mélydomború zárófenekekkel, lábakkal, tartószerkezettel, alapmázolással, 50mm ARMAFLEX szigeteléssel kompletten, 2,5 cm MAFUND rezgésszigetelő lemezre helyezve, 2x 1"-os, csatornába kötött ürítővel, hőmérséklet/nyomásmérő hüvelyekkel, bádogozva, osztón és gyűjtőn DN80-as csatlakozással
Rezgésszigetelés akusztikai tervfejezet szerint</t>
  </si>
  <si>
    <r>
      <rPr>
        <b/>
        <sz val="8"/>
        <rFont val="Arial"/>
        <family val="2"/>
        <charset val="238"/>
      </rPr>
      <t>Ultrasonic heat meter</t>
    </r>
    <r>
      <rPr>
        <sz val="8"/>
        <rFont val="Arial"/>
        <family val="2"/>
        <charset val="238"/>
      </rPr>
      <t xml:space="preserve">
in heating network, for monitoring and measuring energy consumption
with 2 temperature sensors, central unit, cabling, completely installed and put in operation, with signal transmitter to building automation system
- medium: water
- temperature range [°C]: 10-80
- manfacturer:
- type:
- connection size: DN80
- nominal flow rate [m³/h]: 15</t>
    </r>
  </si>
  <si>
    <r>
      <rPr>
        <b/>
        <sz val="8"/>
        <rFont val="Arial"/>
        <family val="2"/>
        <charset val="238"/>
      </rPr>
      <t>Ultrahangos hőmennyiség-mérő</t>
    </r>
    <r>
      <rPr>
        <sz val="8"/>
        <rFont val="Arial"/>
        <family val="2"/>
        <charset val="238"/>
      </rPr>
      <t xml:space="preserve">
fűtési hálózatban, az energiafogyasztás ellenőrzésére és mérésére, 2db hőmérséklet érzékelőve, központi mérőegységgel, kábelezéssel, telepítve és üzembehelyezve, jeladóval épületfelügyeleti rendszerhez
- közeg: víz
- hőmérséklet tartomány [°C]: 10-80
- gyártó:
- típus:
- csatlakozó méret: DN80
- névleges térfogatáram [m³/h]: 15</t>
    </r>
  </si>
  <si>
    <r>
      <rPr>
        <b/>
        <sz val="8"/>
        <rFont val="Arial"/>
        <family val="2"/>
        <charset val="238"/>
      </rPr>
      <t>Boiler feed valve</t>
    </r>
    <r>
      <rPr>
        <sz val="8"/>
        <rFont val="Arial"/>
        <family val="2"/>
        <charset val="238"/>
      </rPr>
      <t xml:space="preserve">
(re)filling combination valve for closed loop heating systems,for water medium, max.10bar, installed in horizontal pipe section, comprising the folloving parts:
- shut-off valves on inlet/outlet side
- adjustable(1.5-4bar), spring loaded pressure reducing valve w. gauge
- strainer (0.2mm)
- double check backflow preventer with air vent and drain: can be permanently connected to drinking water network in compliance with MSZ EN 1717, no additional system separator is necessary
- manufacturer: Honeywell
- type: NK300S 1/2"</t>
    </r>
  </si>
  <si>
    <r>
      <rPr>
        <b/>
        <sz val="8"/>
        <rFont val="Arial"/>
        <family val="2"/>
        <charset val="238"/>
      </rPr>
      <t>Boiler feed valve</t>
    </r>
    <r>
      <rPr>
        <sz val="8"/>
        <rFont val="Arial"/>
        <family val="2"/>
        <charset val="238"/>
      </rPr>
      <t xml:space="preserve">
(újra)töltő kombinált szelep zárt fűtési rendszerekhez, víz közegre, max.10bar, vízszintesen beéptve, és a következő elemekből áll:
- elzáró szelepek be- és kimeneti oldalon
- állítható (1.5-4bar), rugóterhelésű nyomáscsökkentő szelep nyomásmérővel
- szűrő (0.2mm)
- kettős visszaáramlásgátló szelep légtelenítővel és ürítőszeleppel, tartósan az ivóvízhálózathoz csatlakoztatható az MSZ EN 1717-nek megfelelően, nem szükséges külön rendszerleválasztó szelep
- gyártó: Honeywell
- type: NK300S 1/2"</t>
    </r>
  </si>
  <si>
    <t>Buffer tank
for heating water storage in DHW production, welded cylindrical steel tank, standing construction, insulation thickness 100mm, flanged connections, draining and deareator valve, temperature meters/sensors
- volume [m³]: 2
- connection size: DN65
- manufacturer:
- type:</t>
  </si>
  <si>
    <t>Puffer tartály
fűtővíz tárolására a használati melegvíz előállításban, hegesztett álló acéltartály, szigetelés vastagság 100mm, karimás csatlakozó csonkokkal, ürítő és légtelenítő szerlvényekkel, hőmérséklet mérőkkel és érzékelőkkel
- térfogat [m³]: 2
- csatlakozó méret: DN65
- gyártó:
- típus:</t>
  </si>
  <si>
    <r>
      <rPr>
        <b/>
        <sz val="8"/>
        <rFont val="Arial"/>
        <family val="2"/>
        <charset val="238"/>
      </rPr>
      <t>2-way motorised control valve</t>
    </r>
    <r>
      <rPr>
        <sz val="8"/>
        <rFont val="Arial"/>
        <family val="2"/>
        <charset val="238"/>
      </rPr>
      <t xml:space="preserve">
</t>
    </r>
    <r>
      <rPr>
        <i/>
        <sz val="8"/>
        <rFont val="Arial"/>
        <family val="2"/>
        <charset val="238"/>
      </rPr>
      <t>Floor convector heater circle</t>
    </r>
    <r>
      <rPr>
        <sz val="8"/>
        <rFont val="Arial"/>
        <family val="2"/>
        <charset val="238"/>
      </rPr>
      <t xml:space="preserve">
with water side connecting, gaskets, counterflanges (if necessary) and bolts
- kv value [m³/h]:
- size:DN15
- voltage [V]:
- manufacturer
- type:</t>
    </r>
  </si>
  <si>
    <r>
      <rPr>
        <b/>
        <sz val="8"/>
        <rFont val="Arial"/>
        <family val="2"/>
        <charset val="238"/>
      </rPr>
      <t>Egyutú motoros szabályzószelep</t>
    </r>
    <r>
      <rPr>
        <sz val="8"/>
        <rFont val="Arial"/>
        <family val="2"/>
        <charset val="238"/>
      </rPr>
      <t xml:space="preserve">
Padlókonvektor kör
vízoldali csatlakozással, tömítésekkel, ellenkarimákkal (ha szükséges) és csavarokkal
- kv érték [m³/h]:
- méret: DN15
- feszültség [V]:
- gyártó:
- típus:</t>
    </r>
  </si>
  <si>
    <r>
      <rPr>
        <b/>
        <sz val="8"/>
        <rFont val="Arial"/>
        <family val="2"/>
        <charset val="238"/>
      </rPr>
      <t xml:space="preserve">2-way motorised ball valve
</t>
    </r>
    <r>
      <rPr>
        <sz val="8"/>
        <rFont val="Arial"/>
        <family val="2"/>
        <charset val="238"/>
      </rPr>
      <t>T.0.04.0 Tool &amp; cliché storage - Fan heater
with water side connecting, gaskets, counterflanges (if necessary) and bolts
- kv value [m³/h]:
- size:DN25
- voltage [V]:
- manufacturer:
- type:</t>
    </r>
  </si>
  <si>
    <r>
      <rPr>
        <b/>
        <sz val="8"/>
        <rFont val="Arial"/>
        <family val="2"/>
        <charset val="238"/>
      </rPr>
      <t>Egyutú motoros gömbcsap</t>
    </r>
    <r>
      <rPr>
        <sz val="8"/>
        <rFont val="Arial"/>
        <family val="2"/>
        <charset val="238"/>
      </rPr>
      <t xml:space="preserve">
T.0.04.0 Szerszám- és kliséraktár - termoventilátor
vízoldali csatlakozással, tömítésekkel, ellenkarimákkal (ha szükséges) és csavarokkal
- kv érték [m³/h]:
- méret: DN25
- feszültség [V]:
- gyártó:
- típus:</t>
    </r>
  </si>
  <si>
    <r>
      <rPr>
        <b/>
        <sz val="8"/>
        <rFont val="Arial"/>
        <family val="2"/>
        <charset val="238"/>
      </rPr>
      <t xml:space="preserve">3-way motorised control valve
</t>
    </r>
    <r>
      <rPr>
        <sz val="8"/>
        <rFont val="Arial"/>
        <family val="2"/>
        <charset val="238"/>
      </rPr>
      <t>T.0.04.0 Tool &amp; cliché storage - Fan heater
with water side connecting, gaskets, counterflanges (if necessary) and bolts
- kv value [m³/h]:
- size:DN25
- voltage [V]:
- manufacturer:
- type:</t>
    </r>
  </si>
  <si>
    <r>
      <rPr>
        <b/>
        <sz val="8"/>
        <rFont val="Arial"/>
        <family val="2"/>
        <charset val="238"/>
      </rPr>
      <t>Kétutú motoros szabályzószelep</t>
    </r>
    <r>
      <rPr>
        <sz val="8"/>
        <rFont val="Arial"/>
        <family val="2"/>
        <charset val="238"/>
      </rPr>
      <t xml:space="preserve">
</t>
    </r>
    <r>
      <rPr>
        <i/>
        <sz val="8"/>
        <rFont val="Arial"/>
        <family val="2"/>
        <charset val="238"/>
      </rPr>
      <t>T.0.04.0 Szerszám- és kliséraktár - termoventilátor</t>
    </r>
    <r>
      <rPr>
        <sz val="8"/>
        <rFont val="Arial"/>
        <family val="2"/>
        <charset val="238"/>
      </rPr>
      <t xml:space="preserve">
vízoldali csatlakozással, tömítésekkel, ellenkarimákkal (ha szükséges) és csavarokkal
- kv érték [m³/h]:
- méret: DN25
- feszültség [V]:
- gyártó:
- típus:</t>
    </r>
  </si>
  <si>
    <r>
      <rPr>
        <b/>
        <sz val="8"/>
        <rFont val="Arial"/>
        <family val="2"/>
        <charset val="238"/>
      </rPr>
      <t>Expansion vessel</t>
    </r>
    <r>
      <rPr>
        <sz val="8"/>
        <rFont val="Arial"/>
        <family val="2"/>
        <charset val="238"/>
      </rPr>
      <t xml:space="preserve">
</t>
    </r>
    <r>
      <rPr>
        <i/>
        <sz val="8"/>
        <rFont val="Arial"/>
        <family val="2"/>
        <charset val="238"/>
      </rPr>
      <t>K3, K4 Boiler</t>
    </r>
    <r>
      <rPr>
        <sz val="8"/>
        <rFont val="Arial"/>
        <family val="2"/>
        <charset val="238"/>
      </rPr>
      <t xml:space="preserve">
Pressure expansion vessel with fixed gas charge in airproof butyl bag, for heating application, complete with accessories
- lock-shield valve, protected against unauthorized operation
- pressure gauge
- spring loaded safety valve
- thermometer
- gas cushion pressure meter, for initial pressure setting
- nominal volume [litre]: 12
- manufacturer: Flamco
- type: Contra-Flex W 12</t>
    </r>
  </si>
  <si>
    <r>
      <rPr>
        <b/>
        <sz val="8"/>
        <rFont val="Arial"/>
        <family val="2"/>
        <charset val="238"/>
      </rPr>
      <t>Tágulási tartály</t>
    </r>
    <r>
      <rPr>
        <sz val="8"/>
        <rFont val="Arial"/>
        <family val="2"/>
        <charset val="238"/>
      </rPr>
      <t xml:space="preserve">
</t>
    </r>
    <r>
      <rPr>
        <i/>
        <sz val="8"/>
        <rFont val="Arial"/>
        <family val="2"/>
        <charset val="238"/>
      </rPr>
      <t>K3, K4 kazán</t>
    </r>
    <r>
      <rPr>
        <sz val="8"/>
        <rFont val="Arial"/>
        <family val="2"/>
        <charset val="238"/>
      </rPr>
      <t xml:space="preserve">
Tágulási tartály fix gáztöltettel, hermetikusan záró butil ballonnal, fűtési alkalmazásra, tartozékokkal együtt
- reteszelő elzárószelep, jogosulatlan működtetés ellen védett
- nyomásmérő
- rugós biztonsági szelep
- hőmérő
- gáztöltet - nyomásmérő, kezdeti nyomás beállítására
- névleges térfogat [liter]: 12
- gyártó: Flamco
- típus: Contra-Flex W 12</t>
    </r>
  </si>
  <si>
    <r>
      <rPr>
        <b/>
        <sz val="8"/>
        <rFont val="Arial"/>
        <family val="2"/>
        <charset val="238"/>
      </rPr>
      <t>Expansion vessel</t>
    </r>
    <r>
      <rPr>
        <sz val="8"/>
        <rFont val="Arial"/>
        <family val="2"/>
        <charset val="238"/>
      </rPr>
      <t xml:space="preserve">
</t>
    </r>
    <r>
      <rPr>
        <i/>
        <sz val="8"/>
        <rFont val="Arial"/>
        <family val="2"/>
        <charset val="238"/>
      </rPr>
      <t>Wall mounted boilers, secondary side</t>
    </r>
    <r>
      <rPr>
        <sz val="8"/>
        <rFont val="Arial"/>
        <family val="2"/>
        <charset val="238"/>
      </rPr>
      <t xml:space="preserve">
Pressure expansion vessel with fixed gas charge in airproof butyl bag, for heating application, complete with accessories
- lock-shield valve, protected against unauthorized operation
- pressure gauge
- spring loaded safety valve
- thermometer
- gas cushion pressure meter, for initial pressure setting
- nominal volume [litre]: 12
- manufacturer: Flamco
- type: Contra-Flex W 12</t>
    </r>
  </si>
  <si>
    <r>
      <rPr>
        <b/>
        <sz val="8"/>
        <rFont val="Arial"/>
        <family val="2"/>
        <charset val="238"/>
      </rPr>
      <t>Tágulási tartály</t>
    </r>
    <r>
      <rPr>
        <sz val="8"/>
        <rFont val="Arial"/>
        <family val="2"/>
        <charset val="238"/>
      </rPr>
      <t xml:space="preserve">
</t>
    </r>
    <r>
      <rPr>
        <i/>
        <sz val="8"/>
        <rFont val="Arial"/>
        <family val="2"/>
        <charset val="238"/>
      </rPr>
      <t>Falikazánok, szekunder oldal</t>
    </r>
    <r>
      <rPr>
        <sz val="8"/>
        <rFont val="Arial"/>
        <family val="2"/>
        <charset val="238"/>
      </rPr>
      <t xml:space="preserve">
Tágulási tartály fix gáztöltettel, hermetikusan záró butil ballonnal, fűtési alkalmazásra, tartozékokkal együtt
- reteszelő elzárószelep, jogosulatlan működtetés ellen védett
- nyomásmérő
- rugós biztonsági szelep
- hőmérő
- gáztöltet - nyomásmérő, kezdeti nyomás beállítására
- névleges térfogat [liter]: 12
- gyártó: Flamco
- típus: Contra-Flex W 12</t>
    </r>
  </si>
  <si>
    <t>Circulation pumps MEI &gt;0,4</t>
  </si>
  <si>
    <t>Keringető szivattyúk Energiaosztály MEI &gt;0,4</t>
  </si>
  <si>
    <r>
      <rPr>
        <b/>
        <sz val="8"/>
        <rFont val="Arial"/>
        <family val="2"/>
        <charset val="238"/>
      </rPr>
      <t xml:space="preserve">Pump P-H-2
</t>
    </r>
    <r>
      <rPr>
        <i/>
        <sz val="8"/>
        <rFont val="Arial"/>
        <family val="2"/>
        <charset val="238"/>
      </rPr>
      <t>K3 Boiler</t>
    </r>
    <r>
      <rPr>
        <sz val="8"/>
        <rFont val="Arial"/>
        <family val="2"/>
        <charset val="238"/>
      </rPr>
      <t xml:space="preserve">
variable speed, wet rotor circulator pump, with flanged connections, counterflanges, gaskets and bolts,expansion joints, built-in frequency converter, motor with and full electronic trip unit and thermal protection, flow limitation, dp-c, dp-v, V-const. operation modes
- nominal head, Δp [mwg]: 16
- nominal flow, V̇ [m³/h]: 5.3
- nominal power consumption [kW]:
- manufacturer: Wilo
- type:</t>
    </r>
  </si>
  <si>
    <r>
      <rPr>
        <b/>
        <sz val="8"/>
        <rFont val="Arial"/>
        <family val="2"/>
        <charset val="238"/>
      </rPr>
      <t xml:space="preserve">P-H-2 szivattyú
</t>
    </r>
    <r>
      <rPr>
        <i/>
        <sz val="8"/>
        <rFont val="Arial"/>
        <family val="2"/>
        <charset val="238"/>
      </rPr>
      <t>K3 kazán</t>
    </r>
    <r>
      <rPr>
        <sz val="8"/>
        <rFont val="Arial"/>
        <family val="2"/>
        <charset val="238"/>
      </rPr>
      <t xml:space="preserve">
változó fordulatszámú, nedves tengelyű keringető szivattyú, karimás csatlakozókkal, ellenkarimákkal, tömítéssel és csavarokkal, kompenzátorokkal, beépített frekvenciaváltóval, motor teljes elektronikus és termikus védelemmel, térfogatáram-korlátozó, állandó és változó nyomáskülönbség, állandó térfogatáram üzemmódokkal
- névleges emelőmagasság, Δp [mvo]: 16
- névleges térfogatáram flow, V̇ [m³/h]: 5.3
- névleges el. fogyasztás [kW]:
- gyártó: Wilo
- típus:</t>
    </r>
  </si>
  <si>
    <r>
      <rPr>
        <b/>
        <sz val="8"/>
        <rFont val="Arial"/>
        <family val="2"/>
        <charset val="238"/>
      </rPr>
      <t xml:space="preserve">Pump P-H-3
</t>
    </r>
    <r>
      <rPr>
        <i/>
        <sz val="8"/>
        <rFont val="Arial"/>
        <family val="2"/>
        <charset val="238"/>
      </rPr>
      <t>K4 Boiler</t>
    </r>
    <r>
      <rPr>
        <sz val="8"/>
        <rFont val="Arial"/>
        <family val="2"/>
        <charset val="238"/>
      </rPr>
      <t xml:space="preserve">
variable speed, wet rotor circulator pump, with flanged connections, counterflanges, gaskets and bolts,expansion joints, built-in frequency converter, motor with and full electronic trip unit and thermal protection, flow limitation, dp-c, dp-v, V-const. operation modes
- nominal head, Δp [mwg]: 16
- nominal flow, V̇ [m³/h]: 5.3
- nominal power consumption [kW]:
- manufacturer: Wilo
- type:</t>
    </r>
  </si>
  <si>
    <r>
      <rPr>
        <b/>
        <sz val="8"/>
        <rFont val="Arial"/>
        <family val="2"/>
        <charset val="238"/>
      </rPr>
      <t xml:space="preserve">P-H-3 szivattyú
</t>
    </r>
    <r>
      <rPr>
        <i/>
        <sz val="8"/>
        <rFont val="Arial"/>
        <family val="2"/>
        <charset val="238"/>
      </rPr>
      <t>K4 kazán</t>
    </r>
    <r>
      <rPr>
        <sz val="8"/>
        <rFont val="Arial"/>
        <family val="2"/>
        <charset val="238"/>
      </rPr>
      <t xml:space="preserve">
változó fordulatszámú, nedves tengelyű keringető szivattyú, karimás csatlakozókkal, ellenkarimákkal, tömítéssel és csavarokkal, kompenzátorokkal, beépített frekvenciaváltóval, motor teljes elektronikus és termikus védelemmel, térfogatáram-korlátozó, állandó és változó nyomáskülönbség, állandó térfogatáram üzemmódokkal
- névleges emelőmagasság, Δp [mvo]: 16
- névleges térfogatáram flow, V̇ [m³/h]: 5.3
- névleges el. fogyasztás [kW]:
- gyártó: Wilo
- típus:</t>
    </r>
  </si>
  <si>
    <t>Pump P-H-5
Heating of technical rooms
variable speed, wet rotor circulator pump, with flanged connections, counterflanges, gaskets and bolts,expansion joints, built-in frequency converter, motor with and full electronic trip unit and thermal protection, flow limitation, dp-c, dp-v, V-const. operation modes
- nominal head, Δp [mwg]: 15
- nominal flow, V̇ [m³/h]:5,3
- nominal power consumption [kW]:
- manufacturer: Wilo
- type:</t>
  </si>
  <si>
    <t>P-H-5 szivattyú
Technikai helyiségek fűtése
változó fordulatszámú, nedves tengelyű keringető szivattyú, karimás csatlakozókkal, ellenkarimákkal, tömítéssel és csavarokkal, kompenzátorokkal, beépített frekvenciaváltóval, motor teljes elektronikus és termikus védelemmel, térfogatáram-korlátozó, állandó és változó nyomáskülönbség, állandó térfogatáram üzemmódokkal
- névleges emelőmagasság, Δp [mvo]: 15
- névleges térfogatáram flow, V̇ [m³/h]:
- névleges el. fogyasztás [kW]: 5,3
- gyártó: Wilo
- típus:</t>
  </si>
  <si>
    <r>
      <rPr>
        <b/>
        <sz val="8"/>
        <rFont val="Arial"/>
        <family val="2"/>
        <charset val="238"/>
      </rPr>
      <t xml:space="preserve">Pump P-H-7
</t>
    </r>
    <r>
      <rPr>
        <i/>
        <sz val="8"/>
        <rFont val="Arial"/>
        <family val="2"/>
        <charset val="238"/>
      </rPr>
      <t>Domestic hot water production, primary side</t>
    </r>
    <r>
      <rPr>
        <sz val="8"/>
        <rFont val="Arial"/>
        <family val="2"/>
        <charset val="238"/>
      </rPr>
      <t xml:space="preserve">
variable speed, wet rotor circulator pump, with flanged connections, counterflanges, gaskets and bolts,expansion joints, built-in frequency converter, motor with and full electronic trip unit and thermal protection, flow limitation, dp-c, dp-v, V-const. operation modes
- nominal head, Δp [mwg]: 10
- nominal flow, V̇ [m³/h]: 11.4
- nominal power consumption [kW]:
- manufacturer: Wilo
- type:</t>
    </r>
  </si>
  <si>
    <r>
      <rPr>
        <b/>
        <sz val="8"/>
        <rFont val="Arial"/>
        <family val="2"/>
        <charset val="238"/>
      </rPr>
      <t xml:space="preserve">P-H-7 szivattyú
</t>
    </r>
    <r>
      <rPr>
        <i/>
        <sz val="8"/>
        <rFont val="Arial"/>
        <family val="2"/>
        <charset val="238"/>
      </rPr>
      <t>Használati melegvíz termelés, primer oldal</t>
    </r>
    <r>
      <rPr>
        <sz val="8"/>
        <rFont val="Arial"/>
        <family val="2"/>
        <charset val="238"/>
      </rPr>
      <t xml:space="preserve">
változó fordulatszámú, nedves tengelyű keringető szivattyú, karimás csatlakozókkal, ellenkarimákkal, tömítéssel és csavarokkal, kompenzátorokkal, beépített frekvenciaváltóval, motor teljes elektronikus és termikus védelemmel, térfogatáram-korlátozó, állandó és változó nyomáskülönbség, állandó térfogatáram üzemmódokkal
- névleges emelőmagasság, Δp [mvo]: 10
- névleges térfogatáram flow, V̇ [m³/h]: 11.4
- névleges el. fogyasztás [kW]:
- gyártó: Wilo
- típus:</t>
    </r>
  </si>
  <si>
    <t xml:space="preserve">Air heater's water-side connection </t>
  </si>
  <si>
    <t>Termoventilátorok vízoldali bekötése</t>
  </si>
  <si>
    <t>Insulation of pipe accessories</t>
  </si>
  <si>
    <t>Csővezetéki szerelvényel szigetelése</t>
  </si>
  <si>
    <t>Making and restoration of openings in the amount as specified in design</t>
  </si>
  <si>
    <t>Áttörések kialakítása és helyreállítása a tervek szerinti mennyiségben</t>
  </si>
  <si>
    <t>Installation design, commissioning, etc. of heating  systems</t>
  </si>
  <si>
    <t xml:space="preserve">Fűtés rendszerek szerelési tervei, üzembe helyezése, stb, </t>
  </si>
  <si>
    <t xml:space="preserve"> total</t>
  </si>
  <si>
    <t xml:space="preserve"> összesen</t>
  </si>
  <si>
    <t>Heating - Boiler room</t>
  </si>
  <si>
    <t>Fűtés - Kazánház</t>
  </si>
  <si>
    <r>
      <t xml:space="preserve">Type: </t>
    </r>
    <r>
      <rPr>
        <b/>
        <sz val="8"/>
        <rFont val="Arial"/>
        <family val="2"/>
        <charset val="238"/>
      </rPr>
      <t>Hoval UltraGas 800D</t>
    </r>
    <r>
      <rPr>
        <sz val="8"/>
        <rFont val="Arial"/>
        <family val="2"/>
        <charset val="238"/>
      </rPr>
      <t xml:space="preserve">, gas fired condensing boiler
Designation: </t>
    </r>
    <r>
      <rPr>
        <b/>
        <sz val="8"/>
        <rFont val="Arial"/>
        <family val="2"/>
        <charset val="238"/>
      </rPr>
      <t>K1-2</t>
    </r>
    <r>
      <rPr>
        <sz val="8"/>
        <rFont val="Arial"/>
        <family val="2"/>
        <charset val="238"/>
      </rPr>
      <t xml:space="preserve">
Floor standing, twin unit, complete with safety and contorl accessories, gas- water- and flue side connections, commissioned
Nominal output at 80/60°C [kW]: 87-754
Nominal output at 40/30°C [kW]: 97-800
Efficiency at 30% partial load [%]: 108.1-97.4
Nominal power consumption [W]: 890
Max. operation pressure [bar]: 6
Water volume [l]: 774
Weight (empty) [kg]: 1844
Dimensions, W/H/L [mm]: 2240/2100/1969</t>
    </r>
  </si>
  <si>
    <r>
      <t xml:space="preserve">Típus: </t>
    </r>
    <r>
      <rPr>
        <b/>
        <sz val="8"/>
        <rFont val="Arial"/>
        <family val="2"/>
        <charset val="238"/>
      </rPr>
      <t>Hoval UltraGas 800D</t>
    </r>
    <r>
      <rPr>
        <sz val="8"/>
        <rFont val="Arial"/>
        <family val="2"/>
        <charset val="238"/>
      </rPr>
      <t xml:space="preserve">, gáztüzelésű kondenzációs kazán
Jel: </t>
    </r>
    <r>
      <rPr>
        <b/>
        <sz val="8"/>
        <rFont val="Arial"/>
        <family val="2"/>
        <charset val="238"/>
      </rPr>
      <t>K1-2</t>
    </r>
    <r>
      <rPr>
        <sz val="8"/>
        <rFont val="Arial"/>
        <family val="2"/>
        <charset val="238"/>
      </rPr>
      <t xml:space="preserve">
Álló, ikerkazán, biztonsági szerelvényekkel, vezérléssel kompletten, gáz- ,víz-, és kéményoldali bekötéssel, beüzemelve, átadva
Névleges teljesítmény 80/60°C-on [kW]: 87-754
Névleges teljesítmény 40/30°C-on [kW]: 97-800
Hatásfok 30% részterhelésen [%]: 108.1-97.4
Névleges el. teljesítményfelvétel [W]: 890
Max. üzemi nyomás [bar]: 6
Víztérfogat [l]: 774
Tömeg [kg]: 1844
Méretek, Sz/M/H [mm]: 2240/2100/1969</t>
    </r>
  </si>
  <si>
    <t>Twin wall insulated flue system, from factory-made parts, complete with support construction, pressure test, installation and operation permit, for UltraGas 800D boiler
Designed flue system in appendix</t>
  </si>
  <si>
    <t>Kettősfalú szigetelt kémény gyári elemekből, tartószerkezettel, nyomáspróbázva, engedélyezéssel kompletten, UltraGas 800D kazánhoz
Méretezés mellékletben</t>
  </si>
  <si>
    <t>Twin wall insulated flue system, from factory-made parts, complete with support construction, pressure test, installation and operation permit, for Steam boiler
Manufacturer:
Type:
Material:
Height/legth:
Nominal size:
Designed flue system in appendix</t>
  </si>
  <si>
    <t>Kettősfalú szigetelt kémény gyári elemekből, tartószerkezettel, nyomáspróbázva, engedélyezéssel kompletten, Gőzkazánhoz
Gyártó:
Típus:
Anyag:
Magasság/hossz:
Névleges méret:
Méretezés mellékletben</t>
  </si>
  <si>
    <r>
      <t xml:space="preserve">Designation: </t>
    </r>
    <r>
      <rPr>
        <b/>
        <sz val="8"/>
        <rFont val="Arial"/>
        <family val="2"/>
        <charset val="238"/>
      </rPr>
      <t xml:space="preserve">HE-01
</t>
    </r>
    <r>
      <rPr>
        <sz val="8"/>
        <rFont val="Arial"/>
        <family val="2"/>
        <charset val="238"/>
      </rPr>
      <t xml:space="preserve">Counterflow type, dismountable plate heat excheanger, installed in the network
Nominal output [kW]: 800
</t>
    </r>
    <r>
      <rPr>
        <i/>
        <sz val="8"/>
        <rFont val="Arial"/>
        <family val="2"/>
        <charset val="238"/>
      </rPr>
      <t>Primary side</t>
    </r>
    <r>
      <rPr>
        <sz val="8"/>
        <rFont val="Arial"/>
        <family val="2"/>
        <charset val="238"/>
      </rPr>
      <t xml:space="preserve">
- medium: steam
- temperature in/out [°C]: 144/85
- nominal pressure [bar]:
- Δp [mwg]: 0.451
- V̇ [kg/h]: 1212
</t>
    </r>
    <r>
      <rPr>
        <i/>
        <sz val="8"/>
        <rFont val="Arial"/>
        <family val="2"/>
        <charset val="238"/>
      </rPr>
      <t>Secondary side</t>
    </r>
    <r>
      <rPr>
        <sz val="8"/>
        <rFont val="Arial"/>
        <family val="2"/>
        <charset val="238"/>
      </rPr>
      <t xml:space="preserve">
- medium: water
- temperature in/out [°C]: 40/60
- nominal pressure [bar]:
- Δp [mwg]: 2.8
- V̇ [m³/h]: 34.7
Manufacturer: SPX
Type:O034 DuraFlow
Operationl/Empty Weight [kg]: 294/276</t>
    </r>
  </si>
  <si>
    <t>Jelölés: HE-01
Ellenáramú, szétszerelhető lemezes hőcserélő, hálózatba építve
Névleges teljesítmény [kW]:800
Primer oldal
- közeg: gőz
- hőmérséklet be/ki [°C]:144/85
- névl. nyomás [bar]:
- Δp [mvo]: 0.451
- V̇ [kg/h]:1212
Szekunder oldal
- közeg: víz
- hőmérséklet be/ki [°C]: 40/60
- névleges nyomás [bar]:
- Δp [mvo]: 2.8
- V̇ [m³/h]: 34.7
Gyártó: SPX
Típus: O034 DuraFlow
Üzemi/Üres tömeg [kg]: 294/276</t>
  </si>
  <si>
    <r>
      <t xml:space="preserve">Designation: </t>
    </r>
    <r>
      <rPr>
        <b/>
        <sz val="8"/>
        <rFont val="Arial"/>
        <family val="2"/>
        <charset val="238"/>
      </rPr>
      <t xml:space="preserve">HE-02
</t>
    </r>
    <r>
      <rPr>
        <sz val="8"/>
        <rFont val="Arial"/>
        <family val="2"/>
        <charset val="238"/>
      </rPr>
      <t xml:space="preserve">Counterflow type, dismountable plate heat excheanger, installed in the network
Nominal output [kW]: 800
</t>
    </r>
    <r>
      <rPr>
        <i/>
        <sz val="8"/>
        <rFont val="Arial"/>
        <family val="2"/>
        <charset val="238"/>
      </rPr>
      <t>Primary side</t>
    </r>
    <r>
      <rPr>
        <sz val="8"/>
        <rFont val="Arial"/>
        <family val="2"/>
        <charset val="238"/>
      </rPr>
      <t xml:space="preserve">
- medium: water
- temperature in/out [°C]: 60/40
- nominal pressure [bar]:
- Δp [mwg]: 2.87
- V̇ [m³/h]: 35.1
</t>
    </r>
    <r>
      <rPr>
        <i/>
        <sz val="8"/>
        <rFont val="Arial"/>
        <family val="2"/>
        <charset val="238"/>
      </rPr>
      <t>Secondary side</t>
    </r>
    <r>
      <rPr>
        <sz val="8"/>
        <rFont val="Arial"/>
        <family val="2"/>
        <charset val="238"/>
      </rPr>
      <t xml:space="preserve">
- medium: water
- temperature in/out [°C]: 10/40
- nominal pressure [bar]:
- Δp [mwg]: 1.37
- V̇ [m³/h]: 23
Manufacturer: SPX
Type: O034 DuraFlow
Operationl/Empty Weight [kg]: 314/290</t>
    </r>
  </si>
  <si>
    <r>
      <t xml:space="preserve">Jelölés: </t>
    </r>
    <r>
      <rPr>
        <b/>
        <sz val="8"/>
        <rFont val="Arial"/>
        <family val="2"/>
        <charset val="238"/>
      </rPr>
      <t>HE-02</t>
    </r>
    <r>
      <rPr>
        <sz val="8"/>
        <rFont val="Arial"/>
        <family val="2"/>
        <charset val="238"/>
      </rPr>
      <t xml:space="preserve">
Ellenáramú, szétszerelhető lemezes hőcserélő, hálózatba építve
Névleges teljesítmény [kW]:
</t>
    </r>
    <r>
      <rPr>
        <i/>
        <sz val="8"/>
        <rFont val="Arial"/>
        <family val="2"/>
        <charset val="238"/>
      </rPr>
      <t>Primer oldal</t>
    </r>
    <r>
      <rPr>
        <sz val="8"/>
        <rFont val="Arial"/>
        <family val="2"/>
        <charset val="238"/>
      </rPr>
      <t xml:space="preserve">
- közeg: víz
- hőmérséklet be/ki [°C]: 60/40
- névl. nyomás [bar]:
- Δp [mvo]: 2.87
- V̇ [m³/h]: 35.1
</t>
    </r>
    <r>
      <rPr>
        <i/>
        <sz val="8"/>
        <rFont val="Arial"/>
        <family val="2"/>
        <charset val="238"/>
      </rPr>
      <t>Szekunder oldal</t>
    </r>
    <r>
      <rPr>
        <sz val="8"/>
        <rFont val="Arial"/>
        <family val="2"/>
        <charset val="238"/>
      </rPr>
      <t xml:space="preserve">
- közeg: víz
- hőmérséklet be/ki [°C]: 10/40
- névleges nyomás [bar]:
- Δp [mvo]: 1.37
- V̇ [m³/h]: 23
Gyártó: SPX
Típus: O034 DuraFlow
Üzemi/Üres tömeg [kg]: 314/290</t>
    </r>
  </si>
  <si>
    <t>Ultrasonic heat meter
in heating network, for monitoring and measuring energy consumption
with 2 temperature sensors, central unit, cabling, completely installed and put in operation, with signal transmitter to building automation system
- medium: water
- temperature range [°C]: 10-80
- manfacturer:
- type:
- connection size: DN100
- nominal flow rate [m³/h]: 35</t>
  </si>
  <si>
    <t>Ultrahangos hőmennyiség-mérő
fűtési hálózatban, az energiafogyasztás ellenőrzésére és mérésére, 2db hőmérséklet érzékelőve, központi mérőegységgel, kábelezéssel, telepítve és üzembehelyezve, jeladóval épületfelügyeleti rendszerhez
- közeg: víz
- hőmérséklet tartomány [°C]: 10-80
- gyártó:
- típus:
- csatlakozó méret: DN100
- névleges térfogatáram [m³/h]: 35</t>
  </si>
  <si>
    <r>
      <rPr>
        <b/>
        <sz val="8"/>
        <rFont val="Arial"/>
        <family val="2"/>
        <charset val="238"/>
      </rPr>
      <t xml:space="preserve">2-way motorised control valve
</t>
    </r>
    <r>
      <rPr>
        <i/>
        <sz val="8"/>
        <rFont val="Arial"/>
        <family val="2"/>
        <charset val="238"/>
      </rPr>
      <t>K1-2 Boiler primary side</t>
    </r>
    <r>
      <rPr>
        <sz val="8"/>
        <rFont val="Arial"/>
        <family val="2"/>
        <charset val="238"/>
      </rPr>
      <t xml:space="preserve">
with water side connecting, gaskets, counterflanges (if necessary) and bolts
- kv value [m³/h]:
- size: DN100
- voltage [V]:
- manufacturer:
- type:</t>
    </r>
  </si>
  <si>
    <r>
      <rPr>
        <b/>
        <sz val="8"/>
        <rFont val="Arial"/>
        <family val="2"/>
        <charset val="238"/>
      </rPr>
      <t>Egyutú motoros szabályzószelep</t>
    </r>
    <r>
      <rPr>
        <sz val="8"/>
        <rFont val="Arial"/>
        <family val="2"/>
        <charset val="238"/>
      </rPr>
      <t xml:space="preserve">
K1-2 Kazán primer oldal
vízoldali csatlakozással, tömítésekkel, ellenkarimákkal (ha szükséges) és csavarokkal
- kv érték [m³/h]:
- méret: DN100
- feszültség [V]:
- gyártó:
- típus:</t>
    </r>
  </si>
  <si>
    <r>
      <rPr>
        <b/>
        <sz val="8"/>
        <rFont val="Arial"/>
        <family val="2"/>
        <charset val="238"/>
      </rPr>
      <t>2-way motorised control valve</t>
    </r>
    <r>
      <rPr>
        <sz val="8"/>
        <rFont val="Arial"/>
        <family val="2"/>
        <charset val="238"/>
      </rPr>
      <t xml:space="preserve">
</t>
    </r>
    <r>
      <rPr>
        <i/>
        <sz val="8"/>
        <rFont val="Arial"/>
        <family val="2"/>
        <charset val="238"/>
      </rPr>
      <t>HE-01 Heat exchanger water side</t>
    </r>
    <r>
      <rPr>
        <sz val="8"/>
        <rFont val="Arial"/>
        <family val="2"/>
        <charset val="238"/>
      </rPr>
      <t xml:space="preserve">
with water side connecting, gaskets, counterflanges (if necessary) and bolts
- kv value [m³/h]:
- size:DN100
- voltage [V]:
- manufacturer:
- type:</t>
    </r>
  </si>
  <si>
    <r>
      <rPr>
        <b/>
        <sz val="8"/>
        <rFont val="Arial"/>
        <family val="2"/>
        <charset val="238"/>
      </rPr>
      <t>Egyutú motoros szabályzószelep</t>
    </r>
    <r>
      <rPr>
        <sz val="8"/>
        <rFont val="Arial"/>
        <family val="2"/>
        <charset val="238"/>
      </rPr>
      <t xml:space="preserve">
HE-01 hőcserélő vízoldal
vízoldali csatlakozással, tömítésekkel, ellenkarimákkal (ha szükséges) és csavarokkal
- kv érték [m³/h]:
- méret: DN100
- feszültség [V]:
- gyártó:
- típus:</t>
    </r>
  </si>
  <si>
    <r>
      <rPr>
        <b/>
        <sz val="8"/>
        <rFont val="Arial"/>
        <family val="2"/>
        <charset val="238"/>
      </rPr>
      <t>Expansion vessel</t>
    </r>
    <r>
      <rPr>
        <sz val="8"/>
        <rFont val="Arial"/>
        <family val="2"/>
        <charset val="238"/>
      </rPr>
      <t xml:space="preserve">
K1-2 Boiler
Pressure expansion vessel with fixed gas charge in airproof butyl bag, for heating application, complete with accessories
- lock-shield valve, protected against unauthorized operation
- pressure gauge
- spring loaded safety valve
- thermometer
- gas cushion pressure meter, for initial pressure setting
- nominal volume [litre]: 150
- manufacturer: Flamco
- type: Contra-Flex</t>
    </r>
  </si>
  <si>
    <r>
      <rPr>
        <b/>
        <sz val="8"/>
        <rFont val="Arial"/>
        <family val="2"/>
        <charset val="238"/>
      </rPr>
      <t>Tágulási tartály</t>
    </r>
    <r>
      <rPr>
        <sz val="8"/>
        <rFont val="Arial"/>
        <family val="2"/>
        <charset val="238"/>
      </rPr>
      <t xml:space="preserve">
K1-2 kazán
Tágulási tartály fix gáztöltettel, hermetikusan záró butil ballonnal, fűtési alkalmazásra, tartozékokkal együtt
- reteszelő elzárószelep, jogosulatlan működtetés ellen védett
- nyomásmérő
- rugós biztonsági szelep
- hőmérő
- gáztöltet - nyomásmérő, kezdeti nyomás beállítására
- névleges térfogat [liter]: 150
- gyártó: Flamco
- típus: Contra-Flex</t>
    </r>
  </si>
  <si>
    <t>Pump P-H-1
variable speed, wet rotor circulator pump, with flanged connections, counterflanges, gaskets and bolts,expansion joints, built-in frequency converter, motor with and full electronic trip unit and thermal protection, flow limitation, dp-c, dp-v, V-const. operation modes
- nominal head, Δp [mwg]: 9
- nominal flow, V̇ [m³/h]: 35
- nominal power consumption [kW]:
- manufacturer: Wilo
- type:</t>
  </si>
  <si>
    <t>P-H-1 szivattyú
változó fordulatszámú, nedves tengelyű keringető szivattyú, karimás csatlakozókkal, ellenkarimákkal, tömítéssel és csavarokkal, kompenzátorokkal, beépített frekvenciaváltóval, motor teljes elektronikus és termikus védelemmel, térfogatáram-korlátozó, állandó és változó nyomáskülönbség, állandó térfogatáram üzemmódokkal
- névleges emelőmagasság, Δp [mvo]: 9
- névleges térfogatáram flow, V̇ [m³/h]: 35
- névleges el. fogyasztás [kW]:
- gyártó: Wilo
- típus:</t>
  </si>
  <si>
    <t>Cooling</t>
  </si>
  <si>
    <t>Hűtés</t>
  </si>
  <si>
    <r>
      <t xml:space="preserve">Az </t>
    </r>
    <r>
      <rPr>
        <b/>
        <u/>
        <sz val="9"/>
        <rFont val="Arial"/>
        <family val="2"/>
        <charset val="238"/>
      </rPr>
      <t>anyag egységárakat</t>
    </r>
    <r>
      <rPr>
        <sz val="9"/>
        <rFont val="Arial"/>
        <family val="2"/>
        <charset val="238"/>
      </rPr>
      <t xml:space="preserve"> úgy kell meghatározni, hogy tartalmazza tételben leírt berendezéseket és az egyéb szükséges segéd anyagokkat is, hogy a komplett készre szereléshez tartalmazzon mindent!
Pl.: </t>
    </r>
    <r>
      <rPr>
        <b/>
        <sz val="9"/>
        <rFont val="Arial"/>
        <family val="2"/>
        <charset val="238"/>
      </rPr>
      <t>Berendezéseknél:</t>
    </r>
    <r>
      <rPr>
        <sz val="9"/>
        <rFont val="Arial"/>
        <family val="2"/>
        <charset val="238"/>
      </rPr>
      <t xml:space="preserve"> tartók, dűbelek, bilincsek, csatlakozó elemek csatornaoldalon-vízoldalon, stb.
</t>
    </r>
    <r>
      <rPr>
        <b/>
        <sz val="9"/>
        <rFont val="Arial"/>
        <family val="2"/>
        <charset val="238"/>
      </rPr>
      <t>Csöveknél:</t>
    </r>
    <r>
      <rPr>
        <sz val="9"/>
        <rFont val="Arial"/>
        <family val="2"/>
        <charset val="238"/>
      </rPr>
      <t xml:space="preserve"> tartók, csőbilincsek, idomok, kuplungok, hozaganyagok, tömítések, tűzgátló átvezetések, tűzgátló tömítések, stb.
</t>
    </r>
    <r>
      <rPr>
        <b/>
        <sz val="9"/>
        <rFont val="Arial"/>
        <family val="2"/>
        <charset val="238"/>
      </rPr>
      <t>Csővezetéki szerelvényeknél:</t>
    </r>
    <r>
      <rPr>
        <sz val="9"/>
        <rFont val="Arial"/>
        <family val="2"/>
        <charset val="238"/>
      </rPr>
      <t xml:space="preserve"> ellenkarimák, csavarok, hollandik, menetes végeg v. menetvágások, tömítések, esetleges tartók, rögzítések, stb. anyagárait tartalmaznia kell!</t>
    </r>
  </si>
  <si>
    <r>
      <t xml:space="preserve">Az </t>
    </r>
    <r>
      <rPr>
        <b/>
        <sz val="9"/>
        <rFont val="Arial"/>
        <family val="2"/>
        <charset val="238"/>
      </rPr>
      <t xml:space="preserve">egység munkadíjakat </t>
    </r>
    <r>
      <rPr>
        <sz val="9"/>
        <rFont val="Arial"/>
        <family val="2"/>
        <charset val="238"/>
      </rPr>
      <t xml:space="preserve">úgy kell meghatározni, hogy kompletten a tervek szerinti helyekre beépítve, működőképes állapotban átadható berendezéseket kapjunk végeredményűl. Nyomáspróbát, tömörségi próbát, próbaüzemet és beüzemelést az egység munkadíjaknak tartalmaznia kell.
Pl.: </t>
    </r>
    <r>
      <rPr>
        <b/>
        <sz val="9"/>
        <rFont val="Arial"/>
        <family val="2"/>
        <charset val="238"/>
      </rPr>
      <t>Berendezéseknél:</t>
    </r>
    <r>
      <rPr>
        <sz val="9"/>
        <rFont val="Arial"/>
        <family val="2"/>
        <charset val="238"/>
      </rPr>
      <t xml:space="preserve"> Komplett élőmunkamennyiségét tartalmaznia kell a telepítéstől az összes csatlakozás elkészítéséig, szigetelések, javítófestések, szigetelések, burkolatok, stb. elkészítéséig.
</t>
    </r>
    <r>
      <rPr>
        <b/>
        <sz val="9"/>
        <rFont val="Arial"/>
        <family val="2"/>
        <charset val="238"/>
      </rPr>
      <t>Csöveknél</t>
    </r>
    <r>
      <rPr>
        <sz val="9"/>
        <rFont val="Arial"/>
        <family val="2"/>
        <charset val="238"/>
      </rPr>
      <t xml:space="preserve">: tartók előkészítésének, bilincsek előszerelésének, csövek helyére építésének, rögzítésének, csökapcsolatok technológiájának függvényében azok létrehozásának, stb. élőmunka árát.
</t>
    </r>
    <r>
      <rPr>
        <b/>
        <sz val="9"/>
        <rFont val="Arial"/>
        <family val="2"/>
        <charset val="238"/>
      </rPr>
      <t>Csővezetéki szerelvényeknél:</t>
    </r>
    <r>
      <rPr>
        <sz val="9"/>
        <rFont val="Arial"/>
        <family val="2"/>
        <charset val="238"/>
      </rPr>
      <t xml:space="preserve"> ellenkarimák felhegesztésének, hollandis csatlakozók felszerelésének, menetvágások elkészítésének, tömítések elkészítésének, esetleges tartók és rögzítések, stb. elkészítésének élőmunka vonzatait kell árazni!</t>
    </r>
  </si>
  <si>
    <t>VRV Systems</t>
  </si>
  <si>
    <t>VRV rendszerek</t>
  </si>
  <si>
    <t>Appliances</t>
  </si>
  <si>
    <t>Berendezések</t>
  </si>
  <si>
    <t>VRV system 1</t>
  </si>
  <si>
    <t>VRV rendszer 1</t>
  </si>
  <si>
    <t>Outdoor unit
- nominal cooling capacity [kW]: 80.22
- nominal heating capacity [kW]: 59.8
- nominal power consumption [kW]: 21.4
- operational weight [kg]: 314 + 314
- manufacturer: Daikin
- type: REYQ28U (REYQ14U + REYQ14U)</t>
  </si>
  <si>
    <t>Kültéri egység
- névleges hűtési teljesítmény [kW]: 80.22
- névleges fűtési teljesítmény [kW]: 59.8
- névleges el. fogyasztás [kW]: 21.4
- üzemi tömeg [kg]: 314 + 314
- gyártó: Daikin
- típus: REYQ28U (REYQ14U + REYQ14U)</t>
  </si>
  <si>
    <t>Indoor units</t>
  </si>
  <si>
    <t>Beltéri egységek</t>
  </si>
  <si>
    <t>Round flow casette type
- nominal cooling capacity [kW]: 8.8
- nominal heating capacity [kW]: 9.4
- nominal power consumption [W]: 90
- operational weight [kg]: 24
- manufacturer: Daikin
- type: FXFQ80B</t>
  </si>
  <si>
    <t>Négy irányba fúvó, kazettás típus
- névleges hűtési teljesítmény [kW]: 8.8
- névleges fűtési teljesítmény [kW]: 9.4
- névleges el. fogyasztás [W]: 90
- üzemi tömeg [kg]: 24
- gyártó: Daikin
- típus: FXFQ80B</t>
  </si>
  <si>
    <t>Fully flat casette type
- nominal cooling capacity [kW]: 1.7
- nominal heating capacity [kW]: 1.3
- nominal power consumption [W]: 43
- operational weight [kg]: 15.5
- manufacturer: Daikin
- type: FXZQ15A</t>
  </si>
  <si>
    <t>Érintőlegesen négy irányba fúvó, kazettás típus
- névleges hűtési teljesítmény [kW]: 1.7
- névleges fűtési teljesítmény [kW]: 1.3
- névleges el. fogyasztás [W]: 43
- üzemi tömeg [kg]: 15.5
- gyártó: Daikin
- típus: FXZQ15A</t>
  </si>
  <si>
    <t>Fully flat casette type
- nominal cooling capacity [kW]: 2.2
- nominal heating capacity [kW]: 1.6
- nominal power consumption [W]: 43
- operational weight [kg]: 15.5
- manufacturer: Daikin
- type: FXZQ20A</t>
  </si>
  <si>
    <t>Érintőlegesen négy irányba fúvó, kazettás típus
- névleges hűtési teljesítmény [kW]: 2.2
- névleges fűtési teljesítmény [kW]: 1.6
- névleges el. fogyasztás [W]: 43
- üzemi tömeg [kg]: 15.5
- gyártó: Daikin
- típus: FXZQ20A</t>
  </si>
  <si>
    <t>Fully flat casette type
- nominal cooling capacity [kW]: 3.5
- nominal heating capacity [kW]: 2.3
- nominal power consumption [W]: 45
- operational weight [kg]: 16.5
- manufacturer: Daikin
- type: FXZQ32A</t>
  </si>
  <si>
    <t>Érintőlegesen négy irányba fúvó, kazettás típus
- névleges hűtési teljesítmény [kW]: 3.5
- névleges fűtési teljesítmény [kW]: 2.3
- névleges el. fogyasztás [W]: 45
- üzemi tömeg [kg]: 16.5
- gyártó: Daikin
- típus: FXZQ32A</t>
  </si>
  <si>
    <t>Fully flat casette type
- nominal cooling capacity [kW]: 4.4
- nominal heating capacity [kW]: 3.1
- nominal power consumption [W]: 59
- operational weight [kg]: 16.5
- manufacturer: Daikin
- type: FXZQ40A</t>
  </si>
  <si>
    <t>Érintőlegesen négy irányba fúvó, kazettás típus
- névleges hűtési teljesítmény [kW]: 4.4
- névleges fűtési teljesítmény [kW]: 3.1
- névleges el. fogyasztás [W]: 59
- üzemi tömeg [kg]: 16.5
- gyártó: Daikin
- típus: FXZQ40A</t>
  </si>
  <si>
    <t>Fully flat casette type
- nominal cooling capacity [kW]: 5.5
- nominal heating capacity [kW]: 3.2
- nominal power consumption [W]: 92
- operational weight [kg]: 18.5
- manufacturer: Daikin
- type: FXZQ50A</t>
  </si>
  <si>
    <t>Érintőlegesen négy irányba fúvó, kazettás típus
- névleges hűtési teljesítmény [kW]: 5.5
- névleges fűtési teljesítmény [kW]: 3.2
- névleges el. fogyasztás [W]: 92
- üzemi tömeg [kg]: 18.5
- gyártó: Daikin
- típus: FXZQ50A</t>
  </si>
  <si>
    <t>VRV system 2</t>
  </si>
  <si>
    <t>VRV rendszer 2</t>
  </si>
  <si>
    <t>Outdoor unit
- nominal cooling capacity [kW]: 152.6
- nominal heating capacity [kW]: 112.5
- nominal power consumption [kW]: 45.6
- operational weight [kg]: 317 + 317 + 317
- manufacturer: Daikin
- type: REYQ54U (REYQ18U + REYQ18U + REYQ18U)</t>
  </si>
  <si>
    <t>Kültéri egység
- névleges hűtési teljesítmény [kW]: 152.6
- névleges fűtési teljesítmény [kW]: 112.5
- névleges el. fogyasztás [kW]: 45.6
- üzemi tömeg [kg]: 317 + 317 + 317
- gyártó: Daikin
- típus: REYQ54U (REYQ18U + REYQ18U + REYQ18U)</t>
  </si>
  <si>
    <t>Round flow casette type
- nominal cooling capacity [kW]: 7.1
- nominal heating capacity [kW]: 8.0
- nominal power consumption [W]: 60
- operational weight [kg]: 21
- manufacturer: Daikin
- type: FXFQ63B</t>
  </si>
  <si>
    <t>Négy irányba fúvó, kazettás típus
- névleges hűtési teljesítmény [kW]: 7.1
- névleges fűtési teljesítmény [kW]: 8.0
- névleges el. fogyasztás [W]: 90
- üzemi tömeg [kg]: 21
- gyártó: Daikin
- típus: FXFQ63B</t>
  </si>
  <si>
    <t>Fully flat casette type
- nominal cooling capacity [kW]: 2.8
- nominal heating capacity [kW]: 3.2
- nominal power consumption [W]: 42
- operational weight [kg]: 15.5
- manufacturer: Daikin
- type: FXZQ25A</t>
  </si>
  <si>
    <t>Érintőlegesen négy irányba fúvó, kazettás típus
- névleges hűtési teljesítmény [kW]: 2.8
- névleges fűtési teljesítmény [kW]: 3.2
- névleges el. fogyasztás [W]: 43
- üzemi tömeg [kg]: 15.5
- gyártó: Daikin
- típus: FXZQ25A</t>
  </si>
  <si>
    <t>VRV system 3</t>
  </si>
  <si>
    <t>VRV rendszer 3</t>
  </si>
  <si>
    <t>Outdoor unit
- nominal cooling capacity [kW]: 46.1
- nominal heating capacity [kW]: 47.4
- nominal power consumption [kW]: 16.3
- operational weight [kg]: 314 + 250
- manufacturer: Daikin
- type: REYQ22U (REYQ14U + REYQ8U)</t>
  </si>
  <si>
    <t>Kültéri egység
- névleges hűtési teljesítmény [kW]: 46.1
- névleges fűtési teljesítmény [kW]: 47.4
- névleges el. fogyasztás [kW]: 16.3
- üzemi tömeg [kg]: 314 + 250
- gyártó: Daikin
- típus: REYQ22U (REYQ14U + REYQ8U)</t>
  </si>
  <si>
    <t>se/klt</t>
  </si>
  <si>
    <t>Mini VRV system 4</t>
  </si>
  <si>
    <t>Mini VRV rendszer 4</t>
  </si>
  <si>
    <t>Outdoor unit
- nominal cooling capacity [kW]: 18.6
- nominal heating capacity [kW]: 17.9
- nominal power consumption [kW]: 5.8
- operational weight [kg]: 145
- manufacturer: Daikin
- type: RXYSQ8TY1</t>
  </si>
  <si>
    <t>Kültéri egység
- névleges hűtési teljesítmény [kW]: 18.6
- névleges fűtési teljesítmény [kW]: 17.9
- névleges el. fogyasztás [kW]: 5.8
- üzemi tömeg [kg]: 145
- gyártó: Daikin
- típus: RXYSQ8TY1</t>
  </si>
  <si>
    <t>Mini VRV system 5</t>
  </si>
  <si>
    <t>Mini VRV rendszer 5</t>
  </si>
  <si>
    <t>Outdoor unit
- nominal cooling capacity [kW]: 12.1
- nominal heating capacity [kW]: 9.2
- nominal power consumption [kW]: 3.0
- operational weight [kg]: 105
- manufacturer: Daikin
- type: RXYSQ4T8Y</t>
  </si>
  <si>
    <t>Kültéri egység
- névleges hűtési teljesítmény [kW]: 12.1
- névleges fűtési teljesítmény [kW]: 9.2
- névleges el. fogyasztás [kW]: 3.0
- üzemi tömeg [kg]: 105
- gyártó: Daikin
- típus: RXYSQ4T8Y1</t>
  </si>
  <si>
    <t>AHU 05_1 DX, Supplying the air handling units' cooling registers</t>
  </si>
  <si>
    <t>AHU 05_1 DX, A légkezelők hűtő hőcserélőit ellátó rendszer</t>
  </si>
  <si>
    <t>Outdoor unit
- nominal cooling capacity [kW]: 92.1
- nominal heating capacity [kW]: 69.7
- nominal power consumption [kW]: 26.5
- operational weight [kg]: 308 + 275
- manufacturer: Daikin
- type: RYYQ34U (RYMQ18U + RYMQ16U)</t>
  </si>
  <si>
    <t>Kültéri egység
- névleges hűtési teljesítmény [kW]: 92.1
- névleges fűtési teljesítmény [kW]: 69.7
- névleges el. fogyasztás [kW]: 26.5
- üzemi tömeg [kg]: 308 + 275
- gyártó: Daikin
- típus: RYYQ34U (RYMQ18U + RYMQ16U)</t>
  </si>
  <si>
    <t>Cooling register expansion valve set
- nominal cooling capacity [kW]: 49.5
- nominal heating capacity [kW]: 55
- manufacturer: Daikin
- type: EKEXV400</t>
  </si>
  <si>
    <t>DX hűtő hőcserélő expanziós szelep készlet
- névleges hűtési teljesítmény [kW]: 49.5
- névleges fűtési teljesítmény [kW]: 55
- gyártó: Daikin
- típus: EKEXV400</t>
  </si>
  <si>
    <t xml:space="preserve"> AHU 05_2 DX, Supplying the air handling units' cooling registers</t>
  </si>
  <si>
    <t xml:space="preserve"> AHU 05_2 DX, A légkezelők hűtő hőcserélőit ellátó rendszer</t>
  </si>
  <si>
    <t xml:space="preserve"> AHU 05 DX, Supplying the air handling units' cooling registers</t>
  </si>
  <si>
    <t xml:space="preserve"> AHU 05 DX, A légkezelők hűtő hőcserélőit ellátó rendszer</t>
  </si>
  <si>
    <t>Outdoor unit
- nominal cooling capacity [kW]: 116.3
- nominal heating capacity [kW]: 103.0
- nominal power consumption [kW]: 36.0
- operational weight [kg]: 308 + 275 + 275
- manufacturer: Daikin
- type: RYYQ50U (RYMQ18U + RYMQ16U + RYMQ16U)</t>
  </si>
  <si>
    <t>Kültéri egység
- névleges hűtési teljesítmény [kW]: 116.3
- névleges fűtési teljesítmény [kW]: 103.0
- névleges el. fogyasztás [kW]: 36.0
- üzemi tömeg [kg]: 308 + 275 + 275
- gyártó: Daikin
- típus: RYYQ50U (RYMQ18U + RYMQ16U + RYMQ16U)</t>
  </si>
  <si>
    <r>
      <rPr>
        <b/>
        <sz val="8"/>
        <rFont val="Arial"/>
        <family val="2"/>
        <charset val="238"/>
      </rPr>
      <t>08 AHU 07 DX</t>
    </r>
    <r>
      <rPr>
        <sz val="8"/>
        <rFont val="Arial"/>
        <family val="2"/>
        <charset val="238"/>
      </rPr>
      <t>, Supplying the air handling units' cooling registers</t>
    </r>
  </si>
  <si>
    <t>08 AHU 07 DX, A légkezelők hűtő hőcserélőit ellátó rendszer</t>
  </si>
  <si>
    <t>Outdoor unit
- nominal cooling capacity [kW]: 18.6
- nominal heating capacity [kW]: 17.9
- nominal power consumption [kW]: 5.2
- operational weight [kg]: 252
- manufacturer: Daikin
- type: RYYQ8U</t>
  </si>
  <si>
    <t>Kültéri egység
- névleges hűtési teljesítmény [kW]: 18.6
- névleges fűtési teljesítmény [kW]: 17.9
- névleges el. fogyasztás [kW]: 5.2
- üzemi tömeg [kg]: 252
- gyártó: Daikin
- típus: RYYQ8U</t>
  </si>
  <si>
    <t>Cooling register expansion valve set
- nominal cooling capacity [kW]: 24.6
- nominal heating capacity [kW]: 27.7
- manufacturer: Daikin
- type: EKEXV200</t>
  </si>
  <si>
    <t>DX hűtő hőcserélő expanziós szelep készlet
- névleges hűtési teljesítmény [kW]: 24.6
- névleges fűtési teljesítmény [kW]: 27.7
- gyártó: Daikin
- típus: EKEXV200</t>
  </si>
  <si>
    <r>
      <rPr>
        <b/>
        <sz val="8"/>
        <rFont val="Arial"/>
        <family val="2"/>
        <charset val="238"/>
      </rPr>
      <t>09 AHU 09 DX</t>
    </r>
    <r>
      <rPr>
        <sz val="8"/>
        <rFont val="Arial"/>
        <family val="2"/>
        <charset val="238"/>
      </rPr>
      <t>, Supplying the air handling units' cooling registers</t>
    </r>
  </si>
  <si>
    <r>
      <rPr>
        <b/>
        <sz val="8"/>
        <rFont val="Arial"/>
        <family val="2"/>
        <charset val="238"/>
      </rPr>
      <t>09 AHU 09 DX</t>
    </r>
    <r>
      <rPr>
        <sz val="8"/>
        <rFont val="Arial"/>
        <family val="2"/>
        <charset val="238"/>
      </rPr>
      <t>, A légkezelők hűtő hőcserélőit ellátó rendszer</t>
    </r>
  </si>
  <si>
    <t>Outdoor unit
- nominal cooling capacity [kW]: 6.3
- nominal heating capacity [kW]: 7.5
- nominal power consumption [kW]: 2.4
- operational weight [kg]: 120
- manufacturer: Daikin
- type: ERQ100AV1</t>
  </si>
  <si>
    <t>Kültéri egység
- névleges hűtési teljesítmény [kW]: 6.3
- névleges fűtési teljesítmény [kW]: 7.5
- névleges el. fogyasztás [kW]: 2.4
- üzemi tömeg [kg]: 120
- gyártó: Daikin
- típus: ERQ100AV1</t>
  </si>
  <si>
    <t>Cooling register expansion valve set
- nominal cooling capacity [kW]: 7.8
- nominal heating capacity [kW]: 8.8
- manufacturer: Daikin
- type: EKEXV63</t>
  </si>
  <si>
    <t>DX hűtő hőcserélő expanziós szelep készlet
- névleges hűtési teljesítmény [kW]: 7.8
- névleges fűtési teljesítmény [kW]: 8.8
- gyártó: Daikin
- típus: EKEXV63</t>
  </si>
  <si>
    <r>
      <rPr>
        <b/>
        <sz val="8"/>
        <rFont val="Arial"/>
        <family val="2"/>
        <charset val="238"/>
      </rPr>
      <t>10 AHU 10 DX</t>
    </r>
    <r>
      <rPr>
        <sz val="8"/>
        <rFont val="Arial"/>
        <family val="2"/>
        <charset val="238"/>
      </rPr>
      <t>, Supplying the air handling units' cooling registers</t>
    </r>
  </si>
  <si>
    <r>
      <rPr>
        <b/>
        <sz val="8"/>
        <rFont val="Arial"/>
        <family val="2"/>
        <charset val="238"/>
      </rPr>
      <t>10 AHU 10 DX</t>
    </r>
    <r>
      <rPr>
        <sz val="8"/>
        <rFont val="Arial"/>
        <family val="2"/>
        <charset val="238"/>
      </rPr>
      <t>, A légkezelők hűtő hőcserélőit ellátó rendszer</t>
    </r>
  </si>
  <si>
    <t>Cooling register expansion valve
- nominal cooling capacity [kW]: 7.8
- nominal heating capacity [kW]: 8.8
- manufacturer: Daikin
- type: EKEXV63</t>
  </si>
  <si>
    <t>Split systems</t>
  </si>
  <si>
    <t>Split rendszerek</t>
  </si>
  <si>
    <t>Server room multisplit cooling</t>
  </si>
  <si>
    <t>Szerverszoba multisplit hűtés</t>
  </si>
  <si>
    <t>Outdoor unit w. two indoor units connected
- nominal cooling capacity [kW]: 19.0
- nominal heating capacity [kW]: 22.4
- nominal power consumption [kW]:
- operational weight [kg]: 117
- manufacturer: Daikin
- type: Sky Air RZA200D</t>
  </si>
  <si>
    <t>Kültéri egység két csatlakoztatott beltérivel
- névleges hűtési teljesítmény [kW]: 19.0
- névleges fűtési teljesítmény [kW]: 22.4
- névleges el. fogyasztás [kW]:
- üzemi tömeg [kg]: 117
- gyártó: Daikin
- típus: Sky Air RZA200D</t>
  </si>
  <si>
    <t>Indoor unit, wall mounted
- nominal cooling capacity [kW]: 9.5
- nominal heating capacity [kW]: 10.8
- nominal power consumption [kW]:
- weight [kg]: 17
- manufacturer: Daikin
- type: Sky Air FAA100A</t>
  </si>
  <si>
    <t>Beltéri egység, falra szerelt
- névleges hűtési teljesítmény [kW]: 9.5
- névleges fűtési teljesítmény [kW]: 10.8
- névleges el. fogyasztás [W]:
- üzemi tömeg [kg]: 17
- gyártó: Daikin
- típus: Sky Air FAA100A</t>
  </si>
  <si>
    <r>
      <rPr>
        <b/>
        <sz val="9"/>
        <rFont val="Arial"/>
        <family val="2"/>
        <charset val="238"/>
      </rPr>
      <t>General quality requirements for ACR copper pipes</t>
    </r>
    <r>
      <rPr>
        <sz val="9"/>
        <rFont val="Arial"/>
        <family val="2"/>
        <charset val="238"/>
      </rPr>
      <t xml:space="preserve">
Chemically pure seamless copper tube in Cu-DHP quality according to EN 12735-1: 2001. Pressure resistance: PN40; Size range: D6-D108 (in rolls up to 22mm)</t>
    </r>
  </si>
  <si>
    <r>
      <rPr>
        <b/>
        <sz val="9"/>
        <rFont val="Arial"/>
        <family val="2"/>
        <charset val="238"/>
      </rPr>
      <t>Légkondicionáló, hűtő rendszerekben használt rézcső általános minőségi elvárásai</t>
    </r>
    <r>
      <rPr>
        <sz val="9"/>
        <rFont val="Arial"/>
        <family val="2"/>
        <charset val="238"/>
      </rPr>
      <t xml:space="preserve">
Vegytiszta varratmentes vörösréz cső MSZ EN 12735-1:2001 szerinti Cu-DHP minőségben. Nyomásállóság: PN40 ; Mérettartomány: D6-D108 (22mm-ig tekercsben)</t>
    </r>
  </si>
  <si>
    <r>
      <rPr>
        <b/>
        <sz val="9"/>
        <rFont val="Arial"/>
        <family val="2"/>
        <charset val="238"/>
      </rPr>
      <t>General quality requirements for thermal insulation:</t>
    </r>
    <r>
      <rPr>
        <sz val="9"/>
        <rFont val="Arial"/>
        <family val="2"/>
        <charset val="238"/>
      </rPr>
      <t xml:space="preserve">
In all cases, the manufacturer's own aids, such as adhesives, overlays, fixings, etc., must be used for thermal insulation.
In all cases, the insulation must be made in such a way that the end result is a homogeneous insulated surface, especially in the case of pipelines transporting cold media.
Closed-cell thermal insulation: Closed-cell foamed polyethylene thermal insulation (also in self-adhesive version). 0 to 102 ° C (tape + 85 ° C). Fire classification: B1 (hard to burn)
Aluminum Wool Mineral Wool: Basalt based mineral wool product fixed with alum polishing, gluing and lacing. Allowed medium heat. + 250 ° C. Fire protection classification: A1 non-flammable (according to EN 13501-1: 2007) or technically equivalent.</t>
    </r>
  </si>
  <si>
    <r>
      <rPr>
        <b/>
        <sz val="9"/>
        <rFont val="Arial"/>
        <family val="2"/>
        <charset val="238"/>
      </rPr>
      <t xml:space="preserve">Hőszigetelés általános minőségi elvárásai: </t>
    </r>
    <r>
      <rPr>
        <sz val="9"/>
        <rFont val="Arial"/>
        <family val="2"/>
        <charset val="238"/>
      </rPr>
      <t xml:space="preserve">
A hőszigetelésekhez minden esetben a gyártó saját segédeszközeit kell használni, mint pl.: ragasztók, átlapolók, rögzítések, stb.
Szigeteléseket minden esetben úgy kell elkészíteni, hogy a végeredmény egy homogén szigetelt felület legyen, különös tekintettel a hideg közeget szállító csővezetékek esetében.
Zártcellás hőszigetelés: Zártcellás szerkezetű habosított polietilén hőszigetelés (öntapados kivitelben is) Megengedett közeghőm. 0 - 102°C-ig (szalag +85°C). Tűzvédelmi besorolás: B1 (nehezen éghető)
Alukasírozott ásványgyapot: Bazalt alapú ásványgyapot termék alukasírozással, ragasztással és aluszalaggal rögzítve. Megengedett közeghőm. +250°C-ig. Tűzvédelmi besorolás: A1 nem éghető (MSZ EN 13501-1:2007 szerint), vagy vele műszakilag egyenértékű.</t>
    </r>
  </si>
  <si>
    <t>ARMAFLEX AC: Synthetic rubber based sealed cell structure to prevent condensation, flexible thermal insulation. Allowed medium heat. -50 to + 110 ° C (tape + 85 ° C). Fire protection classification: DL-s3, d0 (material fire-fighting, highly flammable, non-flammable) Scale: 6, 9, 13, 19, 25, 32</t>
  </si>
  <si>
    <t>ARMAFLEX AC: Szintetikus gumi alapú zártcellás szerkezetű  páralecsapódás megelőzésére, rugalmas  hőszigetelés. Megengedett közeghőm. -50 - +110°C-ig (szalag +85°C). Tűzvédelmi besorolás: DL-s3, d0 (lényeges részvétel a tűzben, erősen füstképző, égve nem csepegő) Méretskála: 6, 9, 13, 19, 25, 32</t>
  </si>
  <si>
    <r>
      <rPr>
        <b/>
        <sz val="9"/>
        <rFont val="Arial"/>
        <family val="2"/>
        <charset val="238"/>
      </rPr>
      <t>General requirements for mechanical protection of pipelines:</t>
    </r>
    <r>
      <rPr>
        <sz val="9"/>
        <rFont val="Arial"/>
        <family val="2"/>
        <charset val="238"/>
      </rPr>
      <t xml:space="preserve">
Pipes must be protected from mechanical damage, so protective pipes must be used for wall penetrations and slab penetrations. In addition, the pipes on the roof should be sheathed.</t>
    </r>
  </si>
  <si>
    <r>
      <rPr>
        <b/>
        <sz val="9"/>
        <rFont val="Arial"/>
        <family val="2"/>
        <charset val="238"/>
      </rPr>
      <t>A csővezetékek mechanikai védelmének általános elvárásai:</t>
    </r>
    <r>
      <rPr>
        <sz val="9"/>
        <rFont val="Arial"/>
        <family val="2"/>
        <charset val="238"/>
      </rPr>
      <t xml:space="preserve">
A csővezetékeket óvni kell a mechanikai sérülésektől, ezért védőcsövek alkalmazása szükséges a falátvezetéseknél és födém áttöréseknél. Továbbá a tetőn elhelyezett csővezetékeket keményhéjalással kell ellátni.</t>
    </r>
  </si>
  <si>
    <r>
      <rPr>
        <b/>
        <sz val="9"/>
        <rFont val="Arial"/>
        <family val="2"/>
        <charset val="238"/>
      </rPr>
      <t>Alu (Sheathing quality requirements):</t>
    </r>
    <r>
      <rPr>
        <sz val="9"/>
        <rFont val="Arial"/>
        <family val="2"/>
        <charset val="238"/>
      </rPr>
      <t xml:space="preserve">
0.8mm thick aluminum cladding with continuous, overlapping, grooved (zinc-coated) connections and aluminum pop rivets.</t>
    </r>
  </si>
  <si>
    <r>
      <rPr>
        <b/>
        <sz val="9"/>
        <rFont val="Arial"/>
        <family val="2"/>
        <charset val="238"/>
      </rPr>
      <t>Alu borítás (Keményhéjalás minőségi elvárásai):</t>
    </r>
    <r>
      <rPr>
        <sz val="9"/>
        <rFont val="Arial"/>
        <family val="2"/>
        <charset val="238"/>
      </rPr>
      <t xml:space="preserve">
0,8mm-es aluminium lemez borítás, folytonos, átlapolássos, hornyolt (zitnizett) kapcsolatokkal, alumínium popszegecses rögzítéssel.</t>
    </r>
  </si>
  <si>
    <t>ACR copper pipe w. vapor-proof insulation</t>
  </si>
  <si>
    <t>Hűtőrendszeri rézcső, párazáró szigeteléssel</t>
  </si>
  <si>
    <t>VRV Sytems</t>
  </si>
  <si>
    <t>DN4 (ø6x1)</t>
  </si>
  <si>
    <t>DN6 (ø8x1)</t>
  </si>
  <si>
    <t>DN8 (ø10x1)</t>
  </si>
  <si>
    <t>DN10 (ø12x1)</t>
  </si>
  <si>
    <t>DN12 (ø15x1)</t>
  </si>
  <si>
    <t>DN15 (ø18x1)</t>
  </si>
  <si>
    <t>DN20 (ø22x1)</t>
  </si>
  <si>
    <t>DN25 (ø28x1.5)</t>
  </si>
  <si>
    <t>DN32 (ø35x1.5)</t>
  </si>
  <si>
    <t>DN40 (ø42x1.5)</t>
  </si>
  <si>
    <t xml:space="preserve">For detailed description of technical content specification, system components, installation and auxiliary materials, installation instructions refer to Daikin's offer documentation </t>
  </si>
  <si>
    <t>A múszaki specifkáció, a rendszerkomponensek, telepítési és segédanyagok részletes leírása, telepítési előírások a Daikin ajánlati dokumentációban</t>
  </si>
  <si>
    <t>Close control air conditioning unit</t>
  </si>
  <si>
    <t>Precíziós légkondiconáló</t>
  </si>
  <si>
    <t>O.0.10.0 Laboratory - Enclosure air conditioner</t>
  </si>
  <si>
    <t>O.0.10.0 Laboratórium - klímaszekrény</t>
  </si>
  <si>
    <t>Outdoor unit
Compact air cooled condenser, with fan speed control, aluminum housing
- nominal cooling capacity [kW]: 10.7kW
- nomincal power consumption [kW]: 0.71
- airflow [m³/h]: 4300
- size W/H/L: 910/947/670
- weight [kg]: 42
- maufacturer: STULZ
- type:  KSV008A11p
- with pipes and accessories</t>
  </si>
  <si>
    <t>Kültéri egység
Kompakt léghűtéses kondenzátor, ventilátor fordulatszám-szabályzással, alumínium házzal
- névleges hűtési teljesítmény [kW]: 10.7kW
- névleges el. fogyasztás [kW]: 0.71
- légszállítás [m³/h]: 4300
- méret Sz/M/H: 910/947/670
- tömeg [kg]: 42
- gyártó: STULZ
- típus:  KSV008A11p
- csővezetékekkel, szerelvényezéssel, kompletten</t>
  </si>
  <si>
    <t>Indoor unit
- nominal cooling capacity [kW]: 5.3
- refrigerant: R407C
- nominal power consumption [kW]: 1.9
- airflow [m³/h]: 2000
- size W/H/L: 600/1850/600
- weight [kg]: 152
- manufacturer: STULZ
- type: CCU 51 A</t>
  </si>
  <si>
    <t>Beltéri egység
- névleges hűtési teljesítmény [kW]: 5.3
- hűtőközeg: R407C
- névleges el. fogyasztás [kW]: 1.9
- légszállítás [m³/h]: 2000
- méret Sz/M/H: 600/1850/600
- üzemi tömeg [kg]: 152
- gyártó: STULZ
- típus: CCU 51 A</t>
  </si>
  <si>
    <t>Making and restoration of wall/floor openings in the amount as specified in design</t>
  </si>
  <si>
    <t xml:space="preserve"> Cooling systems total</t>
  </si>
  <si>
    <t>összesen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</si>
</sst>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_F_t_-;\-* #,##0.00\ _F_t_-;_-* &quot;-&quot;??\ _F_t_-;_-@_-"/>
    <numFmt numFmtId="165" formatCode="_-* #,##0\ _F_t_-;\-* #,##0\ _F_t_-;_-* &quot;-&quot;??\ _F_t_-;_-@_-"/>
    <numFmt numFmtId="166" formatCode="#,##0.0"/>
    <numFmt numFmtId="167" formatCode="0.0"/>
  </numFmts>
  <fonts count="26">
    <font>
      <sz val="11"/>
      <color theme="1"/>
      <name val="Calibri"/>
      <family val="2"/>
      <charset val="238"/>
      <scheme val="minor"/>
    </font>
    <font>
      <sz val="11"/>
      <color theme="1"/>
      <name val="Calibri"/>
      <family val="2"/>
      <charset val="238"/>
      <scheme val="minor"/>
    </font>
    <font>
      <sz val="10"/>
      <name val="Helv"/>
    </font>
    <font>
      <sz val="8"/>
      <name val="Arial"/>
      <family val="2"/>
      <charset val="238"/>
    </font>
    <font>
      <sz val="10"/>
      <name val="Arial"/>
      <family val="2"/>
      <charset val="238"/>
    </font>
    <font>
      <b/>
      <sz val="9"/>
      <name val="Arial"/>
      <family val="2"/>
      <charset val="238"/>
    </font>
    <font>
      <b/>
      <sz val="8"/>
      <name val="Arial"/>
      <family val="2"/>
      <charset val="238"/>
    </font>
    <font>
      <b/>
      <sz val="13"/>
      <name val="Arial"/>
      <family val="2"/>
      <charset val="238"/>
    </font>
    <font>
      <b/>
      <sz val="10"/>
      <name val="Arial"/>
      <family val="2"/>
      <charset val="238"/>
    </font>
    <font>
      <b/>
      <u/>
      <sz val="10"/>
      <name val="Arial"/>
      <family val="2"/>
      <charset val="238"/>
    </font>
    <font>
      <b/>
      <sz val="12"/>
      <name val="Arial"/>
      <family val="2"/>
      <charset val="238"/>
    </font>
    <font>
      <b/>
      <sz val="11"/>
      <name val="Arial"/>
      <family val="2"/>
      <charset val="238"/>
    </font>
    <font>
      <sz val="9"/>
      <name val="Arial"/>
      <family val="2"/>
      <charset val="238"/>
    </font>
    <font>
      <sz val="11"/>
      <color theme="1"/>
      <name val="Calibri"/>
      <family val="2"/>
      <scheme val="minor"/>
    </font>
    <font>
      <sz val="10"/>
      <color rgb="FF4472C4"/>
      <name val="Arial"/>
      <family val="2"/>
      <charset val="238"/>
    </font>
    <font>
      <i/>
      <sz val="8"/>
      <name val="Arial"/>
      <family val="2"/>
      <charset val="238"/>
    </font>
    <font>
      <b/>
      <i/>
      <sz val="8"/>
      <name val="Arial"/>
      <family val="2"/>
      <charset val="238"/>
    </font>
    <font>
      <b/>
      <i/>
      <sz val="9"/>
      <name val="Arial"/>
      <family val="2"/>
      <charset val="238"/>
    </font>
    <font>
      <sz val="10"/>
      <name val="MS Sans Serif"/>
      <family val="2"/>
      <charset val="238"/>
    </font>
    <font>
      <sz val="8"/>
      <name val="Arial"/>
      <family val="2"/>
    </font>
    <font>
      <sz val="11"/>
      <color rgb="FF000000"/>
      <name val="Calibri"/>
      <family val="2"/>
      <charset val="238"/>
    </font>
    <font>
      <vertAlign val="superscript"/>
      <sz val="8"/>
      <name val="Arial"/>
      <family val="2"/>
      <charset val="238"/>
    </font>
    <font>
      <b/>
      <u/>
      <sz val="9"/>
      <name val="Arial"/>
      <family val="2"/>
      <charset val="238"/>
    </font>
    <font>
      <strike/>
      <sz val="8"/>
      <name val="Arial"/>
      <family val="2"/>
      <charset val="238"/>
    </font>
    <font>
      <sz val="10"/>
      <name val="Arial CE"/>
      <charset val="238"/>
    </font>
    <font>
      <sz val="11"/>
      <name val="돋움"/>
      <family val="3"/>
      <charset val="129"/>
    </font>
  </fonts>
  <fills count="2">
    <fill>
      <patternFill patternType="none"/>
    </fill>
    <fill>
      <patternFill patternType="gray125"/>
    </fill>
  </fills>
  <borders count="42">
    <border>
      <left/>
      <right/>
      <top/>
      <bottom/>
      <diagonal/>
    </border>
    <border>
      <left style="medium">
        <color indexed="64"/>
      </left>
      <right/>
      <top style="medium">
        <color indexed="64"/>
      </top>
      <bottom style="medium">
        <color indexed="64"/>
      </bottom>
      <diagonal/>
    </border>
    <border>
      <left style="medium">
        <color auto="1"/>
      </left>
      <right style="medium">
        <color auto="1"/>
      </right>
      <top style="medium">
        <color auto="1"/>
      </top>
      <bottom style="medium">
        <color auto="1"/>
      </bottom>
      <diagonal/>
    </border>
    <border>
      <left style="medium">
        <color indexed="64"/>
      </left>
      <right style="medium">
        <color indexed="64"/>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auto="1"/>
      </left>
      <right/>
      <top/>
      <bottom/>
      <diagonal/>
    </border>
    <border>
      <left style="medium">
        <color indexed="64"/>
      </left>
      <right style="medium">
        <color indexed="64"/>
      </right>
      <top/>
      <bottom/>
      <diagonal/>
    </border>
    <border>
      <left/>
      <right style="medium">
        <color indexed="64"/>
      </right>
      <top/>
      <bottom/>
      <diagonal/>
    </border>
    <border>
      <left style="thin">
        <color rgb="FF000000"/>
      </left>
      <right style="hair">
        <color indexed="64"/>
      </right>
      <top style="thin">
        <color rgb="FF000000"/>
      </top>
      <bottom style="hair">
        <color indexed="64"/>
      </bottom>
      <diagonal/>
    </border>
    <border>
      <left style="hair">
        <color indexed="64"/>
      </left>
      <right style="thin">
        <color rgb="FF000000"/>
      </right>
      <top style="thin">
        <color rgb="FF000000"/>
      </top>
      <bottom style="hair">
        <color indexed="64"/>
      </bottom>
      <diagonal/>
    </border>
    <border>
      <left style="thin">
        <color rgb="FF000000"/>
      </left>
      <right style="hair">
        <color indexed="64"/>
      </right>
      <top style="hair">
        <color indexed="64"/>
      </top>
      <bottom style="hair">
        <color indexed="64"/>
      </bottom>
      <diagonal/>
    </border>
    <border>
      <left style="hair">
        <color indexed="64"/>
      </left>
      <right style="thin">
        <color rgb="FF000000"/>
      </right>
      <top style="hair">
        <color indexed="64"/>
      </top>
      <bottom style="hair">
        <color indexed="64"/>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medium">
        <color indexed="64"/>
      </left>
      <right/>
      <top style="medium">
        <color rgb="FF000000"/>
      </top>
      <bottom style="medium">
        <color rgb="FF000000"/>
      </bottom>
      <diagonal/>
    </border>
    <border>
      <left/>
      <right/>
      <top style="medium">
        <color rgb="FF000000"/>
      </top>
      <bottom style="medium">
        <color rgb="FF000000"/>
      </bottom>
      <diagonal/>
    </border>
    <border>
      <left style="medium">
        <color indexed="64"/>
      </left>
      <right style="medium">
        <color indexed="64"/>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top/>
      <bottom style="medium">
        <color rgb="FF000000"/>
      </bottom>
      <diagonal/>
    </border>
    <border>
      <left style="medium">
        <color indexed="64"/>
      </left>
      <right style="medium">
        <color indexed="64"/>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indexed="64"/>
      </left>
      <right/>
      <top/>
      <bottom style="medium">
        <color indexed="64"/>
      </bottom>
      <diagonal/>
    </border>
    <border>
      <left style="hair">
        <color indexed="64"/>
      </left>
      <right style="hair">
        <color indexed="64"/>
      </right>
      <top style="hair">
        <color indexed="64"/>
      </top>
      <bottom style="hair">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rgb="FF000000"/>
      </top>
      <bottom/>
      <diagonal/>
    </border>
    <border>
      <left style="medium">
        <color rgb="FF000000"/>
      </left>
      <right/>
      <top/>
      <bottom/>
      <diagonal/>
    </border>
    <border>
      <left/>
      <right style="medium">
        <color rgb="FF000000"/>
      </right>
      <top/>
      <bottom/>
      <diagonal/>
    </border>
    <border>
      <left style="medium">
        <color indexed="64"/>
      </left>
      <right style="medium">
        <color indexed="64"/>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s>
  <cellStyleXfs count="25">
    <xf numFmtId="0" fontId="0" fillId="0" borderId="0"/>
    <xf numFmtId="43" fontId="1" fillId="0" borderId="0" applyFont="0" applyFill="0" applyBorder="0" applyAlignment="0" applyProtection="0"/>
    <xf numFmtId="0" fontId="2" fillId="0" borderId="0"/>
    <xf numFmtId="0" fontId="4" fillId="0" borderId="0"/>
    <xf numFmtId="0" fontId="4" fillId="0" borderId="0"/>
    <xf numFmtId="0" fontId="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8" fillId="0" borderId="0"/>
    <xf numFmtId="0" fontId="4" fillId="0" borderId="0"/>
    <xf numFmtId="0" fontId="4" fillId="0" borderId="0"/>
    <xf numFmtId="0" fontId="19" fillId="0" borderId="0">
      <alignment vertical="top" wrapText="1"/>
    </xf>
    <xf numFmtId="0" fontId="4" fillId="0" borderId="0"/>
    <xf numFmtId="0" fontId="4" fillId="0" borderId="0"/>
    <xf numFmtId="0" fontId="20" fillId="0" borderId="0"/>
    <xf numFmtId="0" fontId="4" fillId="0" borderId="0"/>
    <xf numFmtId="0" fontId="4" fillId="0" borderId="0"/>
    <xf numFmtId="0" fontId="24" fillId="0" borderId="0"/>
    <xf numFmtId="0" fontId="24" fillId="0" borderId="0"/>
    <xf numFmtId="0" fontId="25" fillId="0" borderId="0"/>
  </cellStyleXfs>
  <cellXfs count="569">
    <xf numFmtId="0" fontId="0" fillId="0" borderId="0" xfId="0"/>
    <xf numFmtId="1" fontId="3" fillId="0" borderId="1" xfId="2" applyNumberFormat="1" applyFont="1" applyBorder="1" applyAlignment="1">
      <alignment vertical="center" wrapText="1" readingOrder="1"/>
    </xf>
    <xf numFmtId="0" fontId="3" fillId="0" borderId="2" xfId="2" applyFont="1" applyBorder="1" applyAlignment="1">
      <alignment horizontal="center" vertical="center" textRotation="90" wrapText="1" readingOrder="1"/>
    </xf>
    <xf numFmtId="3" fontId="3" fillId="0" borderId="2" xfId="2" applyNumberFormat="1" applyFont="1" applyBorder="1" applyAlignment="1">
      <alignment horizontal="center" vertical="center" wrapText="1" readingOrder="1"/>
    </xf>
    <xf numFmtId="164" fontId="3" fillId="0" borderId="3" xfId="1" applyNumberFormat="1" applyFont="1" applyFill="1" applyBorder="1" applyAlignment="1">
      <alignment horizontal="left" vertical="center" wrapText="1" indent="1" readingOrder="1"/>
    </xf>
    <xf numFmtId="3" fontId="3" fillId="0" borderId="4" xfId="2" applyNumberFormat="1" applyFont="1" applyBorder="1" applyAlignment="1">
      <alignment horizontal="center" vertical="center" wrapText="1" readingOrder="1"/>
    </xf>
    <xf numFmtId="2" fontId="3" fillId="0" borderId="2" xfId="2" applyNumberFormat="1" applyFont="1" applyBorder="1" applyAlignment="1">
      <alignment horizontal="center" vertical="center" wrapText="1" readingOrder="1"/>
    </xf>
    <xf numFmtId="3" fontId="3" fillId="0" borderId="4" xfId="3" applyNumberFormat="1" applyFont="1" applyBorder="1" applyAlignment="1" applyProtection="1">
      <alignment horizontal="center" vertical="center" wrapText="1" readingOrder="1"/>
      <protection locked="0"/>
    </xf>
    <xf numFmtId="3" fontId="3" fillId="0" borderId="5" xfId="2" applyNumberFormat="1" applyFont="1" applyBorder="1" applyAlignment="1" applyProtection="1">
      <alignment horizontal="center" vertical="center" wrapText="1" readingOrder="1"/>
      <protection locked="0"/>
    </xf>
    <xf numFmtId="0" fontId="5" fillId="0" borderId="1" xfId="4" applyFont="1" applyBorder="1" applyAlignment="1">
      <alignment horizontal="center" vertical="center" readingOrder="1"/>
    </xf>
    <xf numFmtId="1" fontId="5" fillId="0" borderId="6" xfId="4" applyNumberFormat="1" applyFont="1" applyBorder="1" applyAlignment="1">
      <alignment horizontal="center" vertical="center" wrapText="1" readingOrder="1"/>
    </xf>
    <xf numFmtId="0" fontId="6" fillId="0" borderId="6" xfId="4" applyFont="1" applyBorder="1" applyAlignment="1">
      <alignment horizontal="center" vertical="center" wrapText="1" readingOrder="1"/>
    </xf>
    <xf numFmtId="0" fontId="7" fillId="0" borderId="6" xfId="4" applyFont="1" applyBorder="1" applyAlignment="1">
      <alignment vertical="center" wrapText="1" readingOrder="1"/>
    </xf>
    <xf numFmtId="164" fontId="7" fillId="0" borderId="6" xfId="1" applyNumberFormat="1" applyFont="1" applyFill="1" applyBorder="1" applyAlignment="1">
      <alignment horizontal="left" vertical="center" wrapText="1" indent="1" readingOrder="1"/>
    </xf>
    <xf numFmtId="3" fontId="7" fillId="0" borderId="6" xfId="4" applyNumberFormat="1" applyFont="1" applyBorder="1" applyAlignment="1">
      <alignment vertical="center" wrapText="1" readingOrder="1"/>
    </xf>
    <xf numFmtId="2" fontId="7" fillId="0" borderId="2" xfId="4" applyNumberFormat="1" applyFont="1" applyBorder="1" applyAlignment="1">
      <alignment vertical="center" wrapText="1" readingOrder="1"/>
    </xf>
    <xf numFmtId="3" fontId="3" fillId="0" borderId="6" xfId="4" applyNumberFormat="1" applyFont="1" applyBorder="1" applyAlignment="1" applyProtection="1">
      <alignment horizontal="right" vertical="center" readingOrder="1"/>
      <protection locked="0"/>
    </xf>
    <xf numFmtId="3" fontId="8" fillId="0" borderId="7" xfId="4" applyNumberFormat="1" applyFont="1" applyBorder="1" applyAlignment="1">
      <alignment horizontal="right" vertical="center" readingOrder="1"/>
    </xf>
    <xf numFmtId="1" fontId="5" fillId="0" borderId="8" xfId="4" applyNumberFormat="1" applyFont="1" applyBorder="1" applyAlignment="1">
      <alignment horizontal="center" vertical="center" wrapText="1" readingOrder="1"/>
    </xf>
    <xf numFmtId="1" fontId="5" fillId="0" borderId="9" xfId="4" applyNumberFormat="1" applyFont="1" applyBorder="1" applyAlignment="1">
      <alignment horizontal="center" vertical="center" wrapText="1" readingOrder="1"/>
    </xf>
    <xf numFmtId="0" fontId="6" fillId="0" borderId="9" xfId="4" applyFont="1" applyBorder="1" applyAlignment="1">
      <alignment horizontal="center" vertical="center" wrapText="1" readingOrder="1"/>
    </xf>
    <xf numFmtId="0" fontId="9" fillId="0" borderId="9" xfId="4" applyFont="1" applyBorder="1" applyAlignment="1">
      <alignment vertical="center" wrapText="1" readingOrder="1"/>
    </xf>
    <xf numFmtId="49" fontId="9" fillId="0" borderId="9" xfId="4" applyNumberFormat="1" applyFont="1" applyBorder="1" applyAlignment="1">
      <alignment vertical="center" wrapText="1" readingOrder="1"/>
    </xf>
    <xf numFmtId="164" fontId="10" fillId="0" borderId="9" xfId="1" applyNumberFormat="1" applyFont="1" applyFill="1" applyBorder="1" applyAlignment="1">
      <alignment horizontal="left" vertical="center" wrapText="1" indent="1" readingOrder="1"/>
    </xf>
    <xf numFmtId="3" fontId="10" fillId="0" borderId="9" xfId="4" applyNumberFormat="1" applyFont="1" applyBorder="1" applyAlignment="1">
      <alignment vertical="center" wrapText="1" readingOrder="1"/>
    </xf>
    <xf numFmtId="2" fontId="10" fillId="0" borderId="10" xfId="4" applyNumberFormat="1" applyFont="1" applyBorder="1" applyAlignment="1">
      <alignment vertical="center" wrapText="1" readingOrder="1"/>
    </xf>
    <xf numFmtId="3" fontId="3" fillId="0" borderId="9" xfId="4" applyNumberFormat="1" applyFont="1" applyBorder="1" applyAlignment="1" applyProtection="1">
      <alignment horizontal="right" vertical="center" wrapText="1" readingOrder="1"/>
      <protection locked="0"/>
    </xf>
    <xf numFmtId="3" fontId="5" fillId="0" borderId="11" xfId="4" applyNumberFormat="1" applyFont="1" applyBorder="1" applyAlignment="1">
      <alignment horizontal="right" vertical="center" wrapText="1" readingOrder="1"/>
    </xf>
    <xf numFmtId="0" fontId="5" fillId="0" borderId="6" xfId="4" applyFont="1" applyBorder="1" applyAlignment="1">
      <alignment horizontal="center" vertical="center" readingOrder="1"/>
    </xf>
    <xf numFmtId="0" fontId="6" fillId="0" borderId="6" xfId="3" applyFont="1" applyBorder="1" applyAlignment="1">
      <alignment horizontal="center" vertical="center" readingOrder="1"/>
    </xf>
    <xf numFmtId="0" fontId="11" fillId="0" borderId="6" xfId="3" applyFont="1" applyBorder="1" applyAlignment="1">
      <alignment horizontal="left" vertical="center" wrapText="1" readingOrder="1"/>
    </xf>
    <xf numFmtId="164" fontId="11" fillId="0" borderId="6" xfId="1" applyNumberFormat="1" applyFont="1" applyFill="1" applyBorder="1" applyAlignment="1">
      <alignment horizontal="left" vertical="center" wrapText="1" indent="1" readingOrder="1"/>
    </xf>
    <xf numFmtId="3" fontId="11" fillId="0" borderId="6" xfId="3" applyNumberFormat="1" applyFont="1" applyBorder="1" applyAlignment="1">
      <alignment horizontal="left" vertical="center" wrapText="1" readingOrder="1"/>
    </xf>
    <xf numFmtId="2" fontId="11" fillId="0" borderId="2" xfId="3" applyNumberFormat="1" applyFont="1" applyBorder="1" applyAlignment="1">
      <alignment horizontal="right" vertical="center" wrapText="1" readingOrder="1"/>
    </xf>
    <xf numFmtId="3" fontId="6" fillId="0" borderId="6" xfId="3" applyNumberFormat="1" applyFont="1" applyBorder="1" applyAlignment="1" applyProtection="1">
      <alignment horizontal="centerContinuous" vertical="center" wrapText="1" readingOrder="1"/>
      <protection locked="0"/>
    </xf>
    <xf numFmtId="3" fontId="6" fillId="0" borderId="6" xfId="3" applyNumberFormat="1" applyFont="1" applyBorder="1" applyAlignment="1" applyProtection="1">
      <alignment vertical="center" readingOrder="1"/>
      <protection locked="0"/>
    </xf>
    <xf numFmtId="3" fontId="6" fillId="0" borderId="6" xfId="3" applyNumberFormat="1" applyFont="1" applyBorder="1" applyAlignment="1" applyProtection="1">
      <alignment horizontal="center" vertical="center" wrapText="1" readingOrder="1"/>
      <protection locked="0"/>
    </xf>
    <xf numFmtId="3" fontId="5" fillId="0" borderId="7" xfId="3" applyNumberFormat="1" applyFont="1" applyBorder="1" applyAlignment="1">
      <alignment horizontal="centerContinuous" vertical="center" wrapText="1" readingOrder="1"/>
    </xf>
    <xf numFmtId="0" fontId="5" fillId="0" borderId="12" xfId="4" quotePrefix="1" applyFont="1" applyBorder="1" applyAlignment="1">
      <alignment horizontal="center" vertical="center" readingOrder="1"/>
    </xf>
    <xf numFmtId="0" fontId="5" fillId="0" borderId="0" xfId="4" quotePrefix="1" applyFont="1" applyAlignment="1">
      <alignment horizontal="center" vertical="center" readingOrder="1"/>
    </xf>
    <xf numFmtId="0" fontId="6" fillId="0" borderId="0" xfId="4" quotePrefix="1" applyFont="1" applyAlignment="1">
      <alignment horizontal="center" vertical="center" readingOrder="1"/>
    </xf>
    <xf numFmtId="0" fontId="3" fillId="0" borderId="0" xfId="4" quotePrefix="1" applyFont="1" applyAlignment="1">
      <alignment vertical="center" wrapText="1" readingOrder="1"/>
    </xf>
    <xf numFmtId="0" fontId="3" fillId="0" borderId="0" xfId="3" applyFont="1" applyAlignment="1">
      <alignment vertical="center" wrapText="1"/>
    </xf>
    <xf numFmtId="164" fontId="6" fillId="0" borderId="0" xfId="1" applyNumberFormat="1" applyFont="1" applyFill="1" applyBorder="1" applyAlignment="1">
      <alignment horizontal="left" vertical="center"/>
    </xf>
    <xf numFmtId="3" fontId="6" fillId="0" borderId="0" xfId="4" applyNumberFormat="1" applyFont="1" applyAlignment="1">
      <alignment horizontal="left" vertical="center" wrapText="1" readingOrder="1"/>
    </xf>
    <xf numFmtId="3" fontId="6" fillId="0" borderId="13" xfId="0" applyNumberFormat="1" applyFont="1" applyBorder="1" applyAlignment="1">
      <alignment horizontal="right" vertical="center"/>
    </xf>
    <xf numFmtId="3" fontId="6" fillId="0" borderId="0" xfId="4" applyNumberFormat="1" applyFont="1" applyAlignment="1" applyProtection="1">
      <alignment horizontal="right" vertical="center" readingOrder="1"/>
      <protection locked="0"/>
    </xf>
    <xf numFmtId="3" fontId="6" fillId="0" borderId="0" xfId="4" applyNumberFormat="1" applyFont="1" applyAlignment="1">
      <alignment horizontal="right" vertical="center" readingOrder="1"/>
    </xf>
    <xf numFmtId="3" fontId="5" fillId="0" borderId="14" xfId="4" applyNumberFormat="1" applyFont="1" applyBorder="1" applyAlignment="1">
      <alignment horizontal="right" vertical="center" readingOrder="1"/>
    </xf>
    <xf numFmtId="0" fontId="3" fillId="0" borderId="0" xfId="3" applyFont="1" applyAlignment="1">
      <alignment vertical="center"/>
    </xf>
    <xf numFmtId="2" fontId="6" fillId="0" borderId="13" xfId="4" applyNumberFormat="1" applyFont="1" applyBorder="1" applyAlignment="1">
      <alignment horizontal="right" vertical="center" wrapText="1" readingOrder="1"/>
    </xf>
    <xf numFmtId="0" fontId="5" fillId="0" borderId="1" xfId="4" quotePrefix="1" applyFont="1" applyBorder="1" applyAlignment="1">
      <alignment horizontal="center" vertical="center" readingOrder="1"/>
    </xf>
    <xf numFmtId="0" fontId="5" fillId="0" borderId="6" xfId="4" quotePrefix="1" applyFont="1" applyBorder="1" applyAlignment="1">
      <alignment horizontal="center" vertical="center" readingOrder="1"/>
    </xf>
    <xf numFmtId="49" fontId="6" fillId="0" borderId="6" xfId="4" applyNumberFormat="1" applyFont="1" applyBorder="1" applyAlignment="1">
      <alignment horizontal="left" vertical="center" wrapText="1" readingOrder="1"/>
    </xf>
    <xf numFmtId="164" fontId="6" fillId="0" borderId="6" xfId="1" applyNumberFormat="1" applyFont="1" applyFill="1" applyBorder="1" applyAlignment="1">
      <alignment horizontal="left" vertical="center" wrapText="1" indent="1" readingOrder="1"/>
    </xf>
    <xf numFmtId="49" fontId="6" fillId="0" borderId="6" xfId="4" applyNumberFormat="1" applyFont="1" applyBorder="1" applyAlignment="1">
      <alignment vertical="center" readingOrder="1"/>
    </xf>
    <xf numFmtId="2" fontId="6" fillId="0" borderId="2" xfId="4" applyNumberFormat="1" applyFont="1" applyBorder="1" applyAlignment="1">
      <alignment horizontal="right" vertical="center" wrapText="1" readingOrder="1"/>
    </xf>
    <xf numFmtId="3" fontId="3" fillId="0" borderId="6" xfId="4" applyNumberFormat="1" applyFont="1" applyBorder="1" applyAlignment="1">
      <alignment horizontal="right" vertical="center" readingOrder="1"/>
    </xf>
    <xf numFmtId="3" fontId="5" fillId="0" borderId="7" xfId="4" applyNumberFormat="1" applyFont="1" applyBorder="1" applyAlignment="1">
      <alignment horizontal="right" vertical="center" readingOrder="1"/>
    </xf>
    <xf numFmtId="0" fontId="5" fillId="0" borderId="6" xfId="4" applyFont="1" applyBorder="1" applyAlignment="1">
      <alignment horizontal="center" vertical="center" wrapText="1" readingOrder="1"/>
    </xf>
    <xf numFmtId="4" fontId="10" fillId="0" borderId="10" xfId="4" applyNumberFormat="1" applyFont="1" applyBorder="1" applyAlignment="1">
      <alignment vertical="center" wrapText="1" readingOrder="1"/>
    </xf>
    <xf numFmtId="0" fontId="6" fillId="0" borderId="6" xfId="5" applyFont="1" applyBorder="1" applyAlignment="1">
      <alignment horizontal="center" vertical="center" readingOrder="1"/>
    </xf>
    <xf numFmtId="0" fontId="11" fillId="0" borderId="6" xfId="5" applyFont="1" applyBorder="1" applyAlignment="1">
      <alignment horizontal="left" vertical="center" wrapText="1" readingOrder="1"/>
    </xf>
    <xf numFmtId="3" fontId="11" fillId="0" borderId="6" xfId="5" applyNumberFormat="1" applyFont="1" applyBorder="1" applyAlignment="1">
      <alignment horizontal="left" vertical="center" wrapText="1" readingOrder="1"/>
    </xf>
    <xf numFmtId="4" fontId="11" fillId="0" borderId="2" xfId="5" applyNumberFormat="1" applyFont="1" applyBorder="1" applyAlignment="1">
      <alignment horizontal="right" vertical="center" wrapText="1" readingOrder="1"/>
    </xf>
    <xf numFmtId="3" fontId="6" fillId="0" borderId="6" xfId="5" applyNumberFormat="1" applyFont="1" applyBorder="1" applyAlignment="1" applyProtection="1">
      <alignment horizontal="centerContinuous" vertical="center" wrapText="1" readingOrder="1"/>
      <protection locked="0"/>
    </xf>
    <xf numFmtId="3" fontId="6" fillId="0" borderId="6" xfId="5" applyNumberFormat="1" applyFont="1" applyBorder="1" applyAlignment="1" applyProtection="1">
      <alignment vertical="center" readingOrder="1"/>
      <protection locked="0"/>
    </xf>
    <xf numFmtId="3" fontId="6" fillId="0" borderId="6" xfId="5" applyNumberFormat="1" applyFont="1" applyBorder="1" applyAlignment="1" applyProtection="1">
      <alignment horizontal="center" vertical="center" wrapText="1" readingOrder="1"/>
      <protection locked="0"/>
    </xf>
    <xf numFmtId="3" fontId="5" fillId="0" borderId="7" xfId="5" applyNumberFormat="1" applyFont="1" applyBorder="1" applyAlignment="1">
      <alignment horizontal="centerContinuous" vertical="center" wrapText="1" readingOrder="1"/>
    </xf>
    <xf numFmtId="0" fontId="4" fillId="0" borderId="0" xfId="5" applyAlignment="1">
      <alignment vertical="center"/>
    </xf>
    <xf numFmtId="4" fontId="6" fillId="0" borderId="13" xfId="4" applyNumberFormat="1" applyFont="1" applyBorder="1" applyAlignment="1">
      <alignment horizontal="right" vertical="center" wrapText="1" readingOrder="1"/>
    </xf>
    <xf numFmtId="4" fontId="6" fillId="0" borderId="2" xfId="4" applyNumberFormat="1" applyFont="1" applyBorder="1" applyAlignment="1">
      <alignment horizontal="right" vertical="center" wrapText="1" readingOrder="1"/>
    </xf>
    <xf numFmtId="3" fontId="6" fillId="0" borderId="6" xfId="5" applyNumberFormat="1" applyFont="1" applyBorder="1" applyAlignment="1">
      <alignment horizontal="center" vertical="center" wrapText="1" readingOrder="1"/>
    </xf>
    <xf numFmtId="1" fontId="5" fillId="0" borderId="12" xfId="4" applyNumberFormat="1" applyFont="1" applyBorder="1" applyAlignment="1">
      <alignment horizontal="center" vertical="center" readingOrder="1"/>
    </xf>
    <xf numFmtId="1" fontId="5" fillId="0" borderId="0" xfId="4" applyNumberFormat="1" applyFont="1" applyAlignment="1">
      <alignment horizontal="center" vertical="center" readingOrder="1"/>
    </xf>
    <xf numFmtId="0" fontId="6" fillId="0" borderId="0" xfId="5" applyFont="1" applyAlignment="1">
      <alignment horizontal="center" vertical="center" readingOrder="1"/>
    </xf>
    <xf numFmtId="3" fontId="11" fillId="0" borderId="0" xfId="5" applyNumberFormat="1" applyFont="1" applyAlignment="1">
      <alignment horizontal="left" vertical="center" wrapText="1" readingOrder="1"/>
    </xf>
    <xf numFmtId="4" fontId="11" fillId="0" borderId="13" xfId="5" applyNumberFormat="1" applyFont="1" applyBorder="1" applyAlignment="1">
      <alignment horizontal="right" vertical="center" wrapText="1" readingOrder="1"/>
    </xf>
    <xf numFmtId="3" fontId="6" fillId="0" borderId="0" xfId="5" applyNumberFormat="1" applyFont="1" applyAlignment="1" applyProtection="1">
      <alignment horizontal="centerContinuous" vertical="center" wrapText="1" readingOrder="1"/>
      <protection locked="0"/>
    </xf>
    <xf numFmtId="3" fontId="6" fillId="0" borderId="0" xfId="5" applyNumberFormat="1" applyFont="1" applyAlignment="1" applyProtection="1">
      <alignment vertical="center" readingOrder="1"/>
      <protection locked="0"/>
    </xf>
    <xf numFmtId="3" fontId="6" fillId="0" borderId="0" xfId="5" applyNumberFormat="1" applyFont="1" applyAlignment="1">
      <alignment horizontal="center" vertical="center" wrapText="1" readingOrder="1"/>
    </xf>
    <xf numFmtId="3" fontId="5" fillId="0" borderId="14" xfId="5" applyNumberFormat="1" applyFont="1" applyBorder="1" applyAlignment="1">
      <alignment horizontal="centerContinuous" vertical="center" wrapText="1" readingOrder="1"/>
    </xf>
    <xf numFmtId="1" fontId="5" fillId="0" borderId="12" xfId="4" quotePrefix="1" applyNumberFormat="1" applyFont="1" applyBorder="1" applyAlignment="1">
      <alignment horizontal="center" vertical="center" readingOrder="1"/>
    </xf>
    <xf numFmtId="1" fontId="12" fillId="0" borderId="0" xfId="5" applyNumberFormat="1" applyFont="1" applyAlignment="1">
      <alignment vertical="center"/>
    </xf>
    <xf numFmtId="0" fontId="6" fillId="0" borderId="0" xfId="5" applyFont="1" applyAlignment="1">
      <alignment vertical="center"/>
    </xf>
    <xf numFmtId="4" fontId="3" fillId="0" borderId="0" xfId="0" applyNumberFormat="1" applyFont="1" applyAlignment="1">
      <alignment vertical="center"/>
    </xf>
    <xf numFmtId="4" fontId="6" fillId="0" borderId="13" xfId="0" applyNumberFormat="1" applyFont="1" applyBorder="1" applyAlignment="1">
      <alignment vertical="center"/>
    </xf>
    <xf numFmtId="1" fontId="5" fillId="0" borderId="0" xfId="4" quotePrefix="1" applyNumberFormat="1" applyFont="1" applyAlignment="1">
      <alignment horizontal="center" vertical="center" readingOrder="1"/>
    </xf>
    <xf numFmtId="0" fontId="8" fillId="0" borderId="0" xfId="4" quotePrefix="1" applyFont="1" applyAlignment="1">
      <alignment vertical="center" wrapText="1" readingOrder="1"/>
    </xf>
    <xf numFmtId="3" fontId="8" fillId="0" borderId="0" xfId="4" applyNumberFormat="1" applyFont="1" applyAlignment="1">
      <alignment horizontal="left" vertical="center" wrapText="1" readingOrder="1"/>
    </xf>
    <xf numFmtId="4" fontId="8" fillId="0" borderId="13" xfId="4" applyNumberFormat="1" applyFont="1" applyBorder="1" applyAlignment="1">
      <alignment horizontal="right" vertical="center" wrapText="1" readingOrder="1"/>
    </xf>
    <xf numFmtId="3" fontId="8" fillId="0" borderId="0" xfId="4" applyNumberFormat="1" applyFont="1" applyAlignment="1" applyProtection="1">
      <alignment horizontal="right" vertical="center" readingOrder="1"/>
      <protection locked="0"/>
    </xf>
    <xf numFmtId="3" fontId="8" fillId="0" borderId="0" xfId="4" applyNumberFormat="1" applyFont="1" applyAlignment="1">
      <alignment horizontal="right" vertical="center" readingOrder="1"/>
    </xf>
    <xf numFmtId="3" fontId="8" fillId="0" borderId="14" xfId="4" applyNumberFormat="1" applyFont="1" applyBorder="1" applyAlignment="1">
      <alignment horizontal="right" vertical="center" readingOrder="1"/>
    </xf>
    <xf numFmtId="0" fontId="3" fillId="0" borderId="0" xfId="6" applyFont="1" applyAlignment="1">
      <alignment vertical="center"/>
    </xf>
    <xf numFmtId="0" fontId="3" fillId="0" borderId="0" xfId="7" applyFont="1" applyAlignment="1">
      <alignment vertical="center"/>
    </xf>
    <xf numFmtId="164" fontId="6" fillId="0" borderId="0" xfId="1" applyNumberFormat="1" applyFont="1" applyFill="1" applyBorder="1" applyAlignment="1">
      <alignment horizontal="left" vertical="center" wrapText="1" indent="1" readingOrder="1"/>
    </xf>
    <xf numFmtId="0" fontId="3" fillId="0" borderId="0" xfId="8" applyFont="1" applyAlignment="1">
      <alignment vertical="center"/>
    </xf>
    <xf numFmtId="0" fontId="3" fillId="0" borderId="0" xfId="9" applyFont="1" applyAlignment="1">
      <alignment vertical="center"/>
    </xf>
    <xf numFmtId="0" fontId="3" fillId="0" borderId="0" xfId="10" applyFont="1" applyAlignment="1">
      <alignment vertical="center"/>
    </xf>
    <xf numFmtId="0" fontId="3" fillId="0" borderId="0" xfId="11" applyFont="1" applyAlignment="1">
      <alignment vertical="center"/>
    </xf>
    <xf numFmtId="164" fontId="8" fillId="0" borderId="0" xfId="1" applyNumberFormat="1" applyFont="1" applyFill="1" applyBorder="1" applyAlignment="1">
      <alignment horizontal="left" vertical="center" wrapText="1" indent="1" readingOrder="1"/>
    </xf>
    <xf numFmtId="2" fontId="8" fillId="0" borderId="13" xfId="4" applyNumberFormat="1" applyFont="1" applyBorder="1" applyAlignment="1">
      <alignment horizontal="right" vertical="center" wrapText="1" readingOrder="1"/>
    </xf>
    <xf numFmtId="0" fontId="3" fillId="0" borderId="0" xfId="12" applyFont="1" applyAlignment="1">
      <alignment vertical="center"/>
    </xf>
    <xf numFmtId="164" fontId="6" fillId="0" borderId="0" xfId="1" applyNumberFormat="1" applyFont="1" applyFill="1" applyAlignment="1">
      <alignment horizontal="left" vertical="center" wrapText="1" indent="1" readingOrder="1"/>
    </xf>
    <xf numFmtId="4" fontId="10" fillId="0" borderId="10" xfId="4" applyNumberFormat="1" applyFont="1" applyBorder="1" applyAlignment="1">
      <alignment horizontal="right" vertical="center" wrapText="1" readingOrder="1"/>
    </xf>
    <xf numFmtId="3" fontId="3" fillId="0" borderId="9" xfId="4" applyNumberFormat="1" applyFont="1" applyBorder="1" applyAlignment="1">
      <alignment horizontal="right" vertical="center" wrapText="1" readingOrder="1"/>
    </xf>
    <xf numFmtId="164" fontId="11" fillId="0" borderId="0" xfId="1" applyNumberFormat="1" applyFont="1" applyFill="1" applyBorder="1" applyAlignment="1">
      <alignment horizontal="left" vertical="center" wrapText="1" indent="1" readingOrder="1"/>
    </xf>
    <xf numFmtId="0" fontId="3" fillId="0" borderId="0" xfId="5" applyFont="1" applyAlignment="1">
      <alignment vertical="center" wrapText="1"/>
    </xf>
    <xf numFmtId="0" fontId="3" fillId="0" borderId="0" xfId="5" applyFont="1" applyAlignment="1">
      <alignment vertical="center"/>
    </xf>
    <xf numFmtId="1" fontId="5" fillId="0" borderId="0" xfId="5" applyNumberFormat="1" applyFont="1" applyAlignment="1">
      <alignment vertical="center"/>
    </xf>
    <xf numFmtId="0" fontId="6" fillId="0" borderId="0" xfId="0" applyFont="1" applyAlignment="1">
      <alignment vertical="center" wrapText="1"/>
    </xf>
    <xf numFmtId="164" fontId="8" fillId="0" borderId="0" xfId="1" applyNumberFormat="1" applyFont="1" applyFill="1" applyAlignment="1">
      <alignment horizontal="left" vertical="center" wrapText="1" indent="1" readingOrder="1"/>
    </xf>
    <xf numFmtId="0" fontId="3" fillId="0" borderId="0" xfId="0" applyFont="1" applyAlignment="1">
      <alignment vertical="center"/>
    </xf>
    <xf numFmtId="164" fontId="6" fillId="0" borderId="0" xfId="1" applyNumberFormat="1" applyFont="1" applyFill="1" applyBorder="1" applyAlignment="1">
      <alignment horizontal="left" vertical="center" indent="1"/>
    </xf>
    <xf numFmtId="4" fontId="6" fillId="0" borderId="13" xfId="0" applyNumberFormat="1" applyFont="1" applyBorder="1" applyAlignment="1">
      <alignment horizontal="right" vertical="center"/>
    </xf>
    <xf numFmtId="0" fontId="6" fillId="0" borderId="0" xfId="4" quotePrefix="1" applyFont="1" applyAlignment="1">
      <alignment vertical="center" wrapText="1" readingOrder="1"/>
    </xf>
    <xf numFmtId="164" fontId="6" fillId="0" borderId="0" xfId="1" applyNumberFormat="1" applyFont="1" applyFill="1" applyAlignment="1">
      <alignment horizontal="left" vertical="center" indent="1"/>
    </xf>
    <xf numFmtId="0" fontId="6" fillId="0" borderId="0" xfId="0" applyFont="1" applyAlignment="1">
      <alignment vertical="center"/>
    </xf>
    <xf numFmtId="1" fontId="5" fillId="0" borderId="6" xfId="4" quotePrefix="1" applyNumberFormat="1" applyFont="1" applyBorder="1" applyAlignment="1">
      <alignment horizontal="center" vertical="center" wrapText="1" readingOrder="1"/>
    </xf>
    <xf numFmtId="164" fontId="6" fillId="0" borderId="0" xfId="1" quotePrefix="1" applyNumberFormat="1" applyFont="1" applyFill="1" applyAlignment="1">
      <alignment horizontal="left" vertical="center" wrapText="1" indent="1" readingOrder="1"/>
    </xf>
    <xf numFmtId="4" fontId="7" fillId="0" borderId="2" xfId="4" applyNumberFormat="1" applyFont="1" applyBorder="1" applyAlignment="1">
      <alignment vertical="center" wrapText="1" readingOrder="1"/>
    </xf>
    <xf numFmtId="4" fontId="11" fillId="0" borderId="2" xfId="3" applyNumberFormat="1" applyFont="1" applyBorder="1" applyAlignment="1">
      <alignment horizontal="right" vertical="center" wrapText="1" readingOrder="1"/>
    </xf>
    <xf numFmtId="3" fontId="6" fillId="0" borderId="6" xfId="3" applyNumberFormat="1" applyFont="1" applyBorder="1" applyAlignment="1">
      <alignment horizontal="center" vertical="center" wrapText="1" readingOrder="1"/>
    </xf>
    <xf numFmtId="1" fontId="5" fillId="0" borderId="0" xfId="4" applyNumberFormat="1" applyFont="1" applyAlignment="1">
      <alignment horizontal="center" vertical="center" wrapText="1" readingOrder="1"/>
    </xf>
    <xf numFmtId="0" fontId="6" fillId="0" borderId="0" xfId="3" applyFont="1" applyAlignment="1">
      <alignment horizontal="center" vertical="center" readingOrder="1"/>
    </xf>
    <xf numFmtId="0" fontId="8" fillId="0" borderId="0" xfId="3" applyFont="1" applyAlignment="1">
      <alignment vertical="center"/>
    </xf>
    <xf numFmtId="3" fontId="11" fillId="0" borderId="0" xfId="3" applyNumberFormat="1" applyFont="1" applyAlignment="1">
      <alignment horizontal="left" vertical="center" wrapText="1" readingOrder="1"/>
    </xf>
    <xf numFmtId="4" fontId="11" fillId="0" borderId="13" xfId="3" applyNumberFormat="1" applyFont="1" applyBorder="1" applyAlignment="1">
      <alignment horizontal="right" vertical="center" wrapText="1" readingOrder="1"/>
    </xf>
    <xf numFmtId="3" fontId="6" fillId="0" borderId="0" xfId="3" applyNumberFormat="1" applyFont="1" applyAlignment="1" applyProtection="1">
      <alignment horizontal="centerContinuous" vertical="center" wrapText="1" readingOrder="1"/>
      <protection locked="0"/>
    </xf>
    <xf numFmtId="3" fontId="6" fillId="0" borderId="0" xfId="3" applyNumberFormat="1" applyFont="1" applyAlignment="1" applyProtection="1">
      <alignment vertical="center" readingOrder="1"/>
      <protection locked="0"/>
    </xf>
    <xf numFmtId="3" fontId="6" fillId="0" borderId="0" xfId="3" applyNumberFormat="1" applyFont="1" applyAlignment="1">
      <alignment horizontal="center" vertical="center" wrapText="1" readingOrder="1"/>
    </xf>
    <xf numFmtId="3" fontId="5" fillId="0" borderId="14" xfId="3" applyNumberFormat="1" applyFont="1" applyBorder="1" applyAlignment="1">
      <alignment horizontal="centerContinuous" vertical="center" wrapText="1" readingOrder="1"/>
    </xf>
    <xf numFmtId="0" fontId="8" fillId="0" borderId="0" xfId="3" applyFont="1" applyAlignment="1">
      <alignment vertical="center" wrapText="1"/>
    </xf>
    <xf numFmtId="0" fontId="15" fillId="0" borderId="0" xfId="3" applyFont="1" applyAlignment="1">
      <alignment vertical="center" wrapText="1"/>
    </xf>
    <xf numFmtId="0" fontId="3" fillId="0" borderId="0" xfId="4" quotePrefix="1" applyFont="1" applyAlignment="1">
      <alignment vertical="center" wrapText="1"/>
    </xf>
    <xf numFmtId="0" fontId="15" fillId="0" borderId="0" xfId="4" quotePrefix="1" applyFont="1" applyAlignment="1">
      <alignment vertical="center" wrapText="1" readingOrder="1"/>
    </xf>
    <xf numFmtId="164" fontId="16" fillId="0" borderId="0" xfId="1" applyNumberFormat="1" applyFont="1" applyFill="1" applyAlignment="1">
      <alignment horizontal="left" vertical="center" wrapText="1" indent="1" readingOrder="1"/>
    </xf>
    <xf numFmtId="3" fontId="16" fillId="0" borderId="0" xfId="4" applyNumberFormat="1" applyFont="1" applyAlignment="1">
      <alignment horizontal="left" vertical="center" wrapText="1" readingOrder="1"/>
    </xf>
    <xf numFmtId="4" fontId="16" fillId="0" borderId="13" xfId="4" applyNumberFormat="1" applyFont="1" applyBorder="1" applyAlignment="1">
      <alignment horizontal="right" vertical="center" wrapText="1" readingOrder="1"/>
    </xf>
    <xf numFmtId="3" fontId="16" fillId="0" borderId="0" xfId="4" applyNumberFormat="1" applyFont="1" applyAlignment="1" applyProtection="1">
      <alignment horizontal="right" vertical="center" readingOrder="1"/>
      <protection locked="0"/>
    </xf>
    <xf numFmtId="3" fontId="16" fillId="0" borderId="0" xfId="4" applyNumberFormat="1" applyFont="1" applyAlignment="1">
      <alignment horizontal="right" vertical="center" readingOrder="1"/>
    </xf>
    <xf numFmtId="3" fontId="17" fillId="0" borderId="14" xfId="4" applyNumberFormat="1" applyFont="1" applyBorder="1" applyAlignment="1">
      <alignment horizontal="right" vertical="center" readingOrder="1"/>
    </xf>
    <xf numFmtId="3" fontId="8" fillId="0" borderId="0" xfId="3" applyNumberFormat="1" applyFont="1" applyAlignment="1">
      <alignment horizontal="left" vertical="center" wrapText="1" readingOrder="1"/>
    </xf>
    <xf numFmtId="4" fontId="8" fillId="0" borderId="13" xfId="3" applyNumberFormat="1" applyFont="1" applyBorder="1" applyAlignment="1">
      <alignment horizontal="right" vertical="center" wrapText="1" readingOrder="1"/>
    </xf>
    <xf numFmtId="3" fontId="8" fillId="0" borderId="0" xfId="3" applyNumberFormat="1" applyFont="1" applyAlignment="1" applyProtection="1">
      <alignment horizontal="centerContinuous" vertical="center" wrapText="1" readingOrder="1"/>
      <protection locked="0"/>
    </xf>
    <xf numFmtId="3" fontId="8" fillId="0" borderId="0" xfId="3" applyNumberFormat="1" applyFont="1" applyAlignment="1" applyProtection="1">
      <alignment vertical="center" readingOrder="1"/>
      <protection locked="0"/>
    </xf>
    <xf numFmtId="3" fontId="8" fillId="0" borderId="0" xfId="3" applyNumberFormat="1" applyFont="1" applyAlignment="1">
      <alignment horizontal="center" vertical="center" wrapText="1" readingOrder="1"/>
    </xf>
    <xf numFmtId="3" fontId="8" fillId="0" borderId="14" xfId="3" applyNumberFormat="1" applyFont="1" applyBorder="1" applyAlignment="1">
      <alignment horizontal="centerContinuous" vertical="center" wrapText="1" readingOrder="1"/>
    </xf>
    <xf numFmtId="0" fontId="6" fillId="0" borderId="0" xfId="3" applyFont="1" applyAlignment="1">
      <alignment vertical="center"/>
    </xf>
    <xf numFmtId="0" fontId="3" fillId="0" borderId="0" xfId="13" applyFont="1" applyAlignment="1">
      <alignment horizontal="left" vertical="center" wrapText="1"/>
    </xf>
    <xf numFmtId="0" fontId="3" fillId="0" borderId="0" xfId="13" applyFont="1" applyAlignment="1">
      <alignment vertical="center" wrapText="1"/>
    </xf>
    <xf numFmtId="49" fontId="8" fillId="0" borderId="6" xfId="4" applyNumberFormat="1" applyFont="1" applyBorder="1" applyAlignment="1">
      <alignment horizontal="left" vertical="center" wrapText="1" readingOrder="1"/>
    </xf>
    <xf numFmtId="164" fontId="8" fillId="0" borderId="6" xfId="1" applyNumberFormat="1" applyFont="1" applyFill="1" applyBorder="1" applyAlignment="1">
      <alignment horizontal="left" vertical="center" wrapText="1" indent="1" readingOrder="1"/>
    </xf>
    <xf numFmtId="49" fontId="8" fillId="0" borderId="6" xfId="4" applyNumberFormat="1" applyFont="1" applyBorder="1" applyAlignment="1">
      <alignment vertical="center" readingOrder="1"/>
    </xf>
    <xf numFmtId="4" fontId="8" fillId="0" borderId="2" xfId="4" applyNumberFormat="1" applyFont="1" applyBorder="1" applyAlignment="1">
      <alignment horizontal="right" vertical="center" wrapText="1" readingOrder="1"/>
    </xf>
    <xf numFmtId="3" fontId="4" fillId="0" borderId="6" xfId="4" applyNumberFormat="1" applyBorder="1" applyAlignment="1" applyProtection="1">
      <alignment horizontal="right" vertical="center" readingOrder="1"/>
      <protection locked="0"/>
    </xf>
    <xf numFmtId="3" fontId="4" fillId="0" borderId="6" xfId="4" applyNumberFormat="1" applyBorder="1" applyAlignment="1">
      <alignment horizontal="right" vertical="center" readingOrder="1"/>
    </xf>
    <xf numFmtId="49" fontId="3" fillId="0" borderId="0" xfId="4" applyNumberFormat="1" applyFont="1" applyAlignment="1">
      <alignment horizontal="left" vertical="center" wrapText="1" readingOrder="1"/>
    </xf>
    <xf numFmtId="49" fontId="6" fillId="0" borderId="0" xfId="4" applyNumberFormat="1" applyFont="1" applyAlignment="1">
      <alignment vertical="center" readingOrder="1"/>
    </xf>
    <xf numFmtId="49" fontId="6" fillId="0" borderId="0" xfId="4" applyNumberFormat="1" applyFont="1" applyAlignment="1">
      <alignment horizontal="left" vertical="center" wrapText="1" readingOrder="1"/>
    </xf>
    <xf numFmtId="3" fontId="3" fillId="0" borderId="0" xfId="4" applyNumberFormat="1" applyFont="1" applyAlignment="1" applyProtection="1">
      <alignment horizontal="right" vertical="center" readingOrder="1"/>
      <protection locked="0"/>
    </xf>
    <xf numFmtId="3" fontId="3" fillId="0" borderId="0" xfId="4" applyNumberFormat="1" applyFont="1" applyAlignment="1">
      <alignment horizontal="right" vertical="center" readingOrder="1"/>
    </xf>
    <xf numFmtId="0" fontId="6" fillId="0" borderId="0" xfId="4" applyFont="1" applyAlignment="1">
      <alignment horizontal="center" vertical="center" wrapText="1" readingOrder="1"/>
    </xf>
    <xf numFmtId="165" fontId="10" fillId="0" borderId="10" xfId="1" applyNumberFormat="1" applyFont="1" applyFill="1" applyBorder="1" applyAlignment="1">
      <alignment vertical="center" wrapText="1" readingOrder="1"/>
    </xf>
    <xf numFmtId="165" fontId="11" fillId="0" borderId="2" xfId="1" applyNumberFormat="1" applyFont="1" applyFill="1" applyBorder="1" applyAlignment="1">
      <alignment horizontal="right" vertical="center" wrapText="1" readingOrder="1"/>
    </xf>
    <xf numFmtId="0" fontId="6" fillId="0" borderId="0" xfId="3" applyFont="1" applyAlignment="1">
      <alignment horizontal="left" vertical="center" wrapText="1" readingOrder="1"/>
    </xf>
    <xf numFmtId="165" fontId="11" fillId="0" borderId="13" xfId="1" applyNumberFormat="1" applyFont="1" applyFill="1" applyBorder="1" applyAlignment="1">
      <alignment horizontal="right" vertical="center" wrapText="1" readingOrder="1"/>
    </xf>
    <xf numFmtId="165" fontId="6" fillId="0" borderId="13" xfId="1" applyNumberFormat="1" applyFont="1" applyFill="1" applyBorder="1" applyAlignment="1">
      <alignment horizontal="right" vertical="center" wrapText="1" readingOrder="1"/>
    </xf>
    <xf numFmtId="165" fontId="6" fillId="0" borderId="2" xfId="1" applyNumberFormat="1" applyFont="1" applyFill="1" applyBorder="1" applyAlignment="1">
      <alignment horizontal="right" vertical="center" wrapText="1" readingOrder="1"/>
    </xf>
    <xf numFmtId="165" fontId="8" fillId="0" borderId="13" xfId="1" applyNumberFormat="1" applyFont="1" applyFill="1" applyBorder="1" applyAlignment="1">
      <alignment horizontal="right" vertical="center" wrapText="1" readingOrder="1"/>
    </xf>
    <xf numFmtId="3" fontId="6" fillId="0" borderId="0" xfId="0" applyNumberFormat="1" applyFont="1" applyAlignment="1">
      <alignment horizontal="left" vertical="center" wrapText="1" readingOrder="1"/>
    </xf>
    <xf numFmtId="0" fontId="8" fillId="0" borderId="0" xfId="14" applyFont="1" applyAlignment="1">
      <alignment horizontal="left" vertical="center" wrapText="1"/>
    </xf>
    <xf numFmtId="0" fontId="8" fillId="0" borderId="0" xfId="14" applyFont="1" applyAlignment="1">
      <alignment vertical="center" wrapText="1"/>
    </xf>
    <xf numFmtId="0" fontId="3" fillId="0" borderId="0" xfId="3" applyFont="1" applyAlignment="1">
      <alignment vertical="center" wrapText="1" readingOrder="1"/>
    </xf>
    <xf numFmtId="164" fontId="8" fillId="0" borderId="0" xfId="1" applyNumberFormat="1" applyFont="1" applyFill="1" applyAlignment="1">
      <alignment horizontal="left" vertical="center" indent="1"/>
    </xf>
    <xf numFmtId="4" fontId="4" fillId="0" borderId="13" xfId="3" applyNumberFormat="1" applyBorder="1" applyAlignment="1">
      <alignment vertical="center"/>
    </xf>
    <xf numFmtId="0" fontId="5" fillId="0" borderId="0" xfId="0" applyFont="1" applyAlignment="1">
      <alignment vertical="center" wrapText="1"/>
    </xf>
    <xf numFmtId="0" fontId="8" fillId="0" borderId="0" xfId="3" applyFont="1" applyAlignment="1">
      <alignment horizontal="left" vertical="center" wrapText="1" readingOrder="1"/>
    </xf>
    <xf numFmtId="0" fontId="3" fillId="0" borderId="0" xfId="0" applyFont="1" applyAlignment="1">
      <alignment vertical="center" wrapText="1"/>
    </xf>
    <xf numFmtId="0" fontId="3" fillId="0" borderId="0" xfId="3" applyFont="1" applyAlignment="1">
      <alignment horizontal="left" vertical="center" wrapText="1" readingOrder="1"/>
    </xf>
    <xf numFmtId="4" fontId="6" fillId="0" borderId="13" xfId="3" applyNumberFormat="1" applyFont="1" applyBorder="1" applyAlignment="1">
      <alignment horizontal="right" vertical="center" wrapText="1" readingOrder="1"/>
    </xf>
    <xf numFmtId="0" fontId="3" fillId="0" borderId="0" xfId="14" applyFont="1" applyAlignment="1">
      <alignment vertical="center" wrapText="1"/>
    </xf>
    <xf numFmtId="0" fontId="3" fillId="0" borderId="0" xfId="14" applyFont="1" applyAlignment="1">
      <alignment horizontal="left" vertical="center" wrapText="1"/>
    </xf>
    <xf numFmtId="49" fontId="8" fillId="0" borderId="0" xfId="4" applyNumberFormat="1" applyFont="1" applyAlignment="1">
      <alignment horizontal="left" vertical="center" wrapText="1" readingOrder="1"/>
    </xf>
    <xf numFmtId="0" fontId="8" fillId="0" borderId="0" xfId="5" applyFont="1" applyAlignment="1">
      <alignment vertical="center"/>
    </xf>
    <xf numFmtId="49" fontId="8" fillId="0" borderId="0" xfId="4" applyNumberFormat="1" applyFont="1" applyAlignment="1">
      <alignment vertical="center" readingOrder="1"/>
    </xf>
    <xf numFmtId="0" fontId="15" fillId="0" borderId="0" xfId="5" applyFont="1" applyAlignment="1">
      <alignment vertical="center" wrapText="1"/>
    </xf>
    <xf numFmtId="49" fontId="15" fillId="0" borderId="0" xfId="4" applyNumberFormat="1" applyFont="1" applyAlignment="1">
      <alignment horizontal="left" vertical="center" wrapText="1" readingOrder="1"/>
    </xf>
    <xf numFmtId="0" fontId="15" fillId="0" borderId="0" xfId="5" applyFont="1" applyAlignment="1">
      <alignment vertical="center"/>
    </xf>
    <xf numFmtId="0" fontId="8" fillId="0" borderId="0" xfId="5" applyFont="1" applyAlignment="1">
      <alignment vertical="center" wrapText="1"/>
    </xf>
    <xf numFmtId="49" fontId="3" fillId="0" borderId="0" xfId="0" applyNumberFormat="1" applyFont="1" applyAlignment="1">
      <alignment horizontal="left" vertical="center" wrapText="1" readingOrder="1"/>
    </xf>
    <xf numFmtId="3" fontId="4" fillId="0" borderId="0" xfId="4" applyNumberFormat="1" applyAlignment="1" applyProtection="1">
      <alignment horizontal="right" vertical="center" readingOrder="1"/>
      <protection locked="0"/>
    </xf>
    <xf numFmtId="3" fontId="4" fillId="0" borderId="0" xfId="4" applyNumberFormat="1" applyAlignment="1">
      <alignment horizontal="right" vertical="center" readingOrder="1"/>
    </xf>
    <xf numFmtId="0" fontId="8" fillId="0" borderId="0" xfId="0" applyFont="1" applyAlignment="1">
      <alignment vertical="center"/>
    </xf>
    <xf numFmtId="49" fontId="8" fillId="0" borderId="0" xfId="0" applyNumberFormat="1" applyFont="1" applyAlignment="1">
      <alignment horizontal="left" vertical="center" wrapText="1" readingOrder="1"/>
    </xf>
    <xf numFmtId="49" fontId="6" fillId="0" borderId="0" xfId="0" applyNumberFormat="1" applyFont="1" applyAlignment="1">
      <alignment vertical="center" readingOrder="1"/>
    </xf>
    <xf numFmtId="1" fontId="5" fillId="0" borderId="6" xfId="4" quotePrefix="1" applyNumberFormat="1" applyFont="1" applyBorder="1" applyAlignment="1">
      <alignment horizontal="center" vertical="center" readingOrder="1"/>
    </xf>
    <xf numFmtId="0" fontId="6" fillId="0" borderId="6" xfId="4" quotePrefix="1" applyFont="1" applyBorder="1" applyAlignment="1">
      <alignment horizontal="center" vertical="center" readingOrder="1"/>
    </xf>
    <xf numFmtId="0" fontId="6" fillId="0" borderId="6" xfId="3" applyFont="1" applyBorder="1" applyAlignment="1">
      <alignment vertical="center"/>
    </xf>
    <xf numFmtId="3" fontId="6" fillId="0" borderId="6" xfId="4" applyNumberFormat="1" applyFont="1" applyBorder="1" applyAlignment="1" applyProtection="1">
      <alignment horizontal="right" vertical="center" readingOrder="1"/>
      <protection locked="0"/>
    </xf>
    <xf numFmtId="3" fontId="6" fillId="0" borderId="6" xfId="4" applyNumberFormat="1" applyFont="1" applyBorder="1" applyAlignment="1">
      <alignment horizontal="right" vertical="center" readingOrder="1"/>
    </xf>
    <xf numFmtId="1" fontId="5" fillId="0" borderId="6" xfId="4" applyNumberFormat="1" applyFont="1" applyBorder="1" applyAlignment="1">
      <alignment horizontal="center" vertical="center" readingOrder="1"/>
    </xf>
    <xf numFmtId="0" fontId="11" fillId="0" borderId="0" xfId="3" applyFont="1" applyAlignment="1">
      <alignment horizontal="left" vertical="center" wrapText="1" readingOrder="1"/>
    </xf>
    <xf numFmtId="0" fontId="8" fillId="0" borderId="9" xfId="14" applyFont="1" applyBorder="1" applyAlignment="1">
      <alignment vertical="center" wrapText="1"/>
    </xf>
    <xf numFmtId="0" fontId="8" fillId="0" borderId="0" xfId="0" applyFont="1" applyAlignment="1">
      <alignment vertical="center" wrapText="1"/>
    </xf>
    <xf numFmtId="0" fontId="6" fillId="0" borderId="6" xfId="3" applyFont="1" applyBorder="1" applyAlignment="1">
      <alignment horizontal="left" vertical="center" wrapText="1" readingOrder="1"/>
    </xf>
    <xf numFmtId="1" fontId="12" fillId="0" borderId="12" xfId="4" quotePrefix="1" applyNumberFormat="1" applyFont="1" applyBorder="1" applyAlignment="1">
      <alignment horizontal="center" vertical="center" readingOrder="1"/>
    </xf>
    <xf numFmtId="1" fontId="12" fillId="0" borderId="0" xfId="4" quotePrefix="1" applyNumberFormat="1" applyFont="1" applyAlignment="1">
      <alignment horizontal="center" vertical="center" readingOrder="1"/>
    </xf>
    <xf numFmtId="2" fontId="4" fillId="0" borderId="13" xfId="4" applyNumberFormat="1" applyBorder="1" applyAlignment="1">
      <alignment horizontal="right" vertical="center" wrapText="1" readingOrder="1"/>
    </xf>
    <xf numFmtId="3" fontId="4" fillId="0" borderId="14" xfId="4" applyNumberFormat="1" applyBorder="1" applyAlignment="1">
      <alignment horizontal="right" vertical="center" readingOrder="1"/>
    </xf>
    <xf numFmtId="0" fontId="6" fillId="0" borderId="6" xfId="15" applyFont="1" applyBorder="1" applyAlignment="1">
      <alignment horizontal="center" vertical="center" readingOrder="1"/>
    </xf>
    <xf numFmtId="0" fontId="11" fillId="0" borderId="6" xfId="15" applyFont="1" applyBorder="1" applyAlignment="1">
      <alignment horizontal="left" vertical="center" wrapText="1" readingOrder="1"/>
    </xf>
    <xf numFmtId="3" fontId="11" fillId="0" borderId="6" xfId="15" applyNumberFormat="1" applyFont="1" applyBorder="1" applyAlignment="1">
      <alignment horizontal="left" vertical="center" wrapText="1" readingOrder="1"/>
    </xf>
    <xf numFmtId="2" fontId="11" fillId="0" borderId="2" xfId="15" applyNumberFormat="1" applyFont="1" applyBorder="1" applyAlignment="1">
      <alignment horizontal="right" vertical="center" wrapText="1" readingOrder="1"/>
    </xf>
    <xf numFmtId="3" fontId="6" fillId="0" borderId="6" xfId="15" applyNumberFormat="1" applyFont="1" applyBorder="1" applyAlignment="1" applyProtection="1">
      <alignment horizontal="centerContinuous" vertical="center" wrapText="1" readingOrder="1"/>
      <protection locked="0"/>
    </xf>
    <xf numFmtId="3" fontId="6" fillId="0" borderId="6" xfId="15" applyNumberFormat="1" applyFont="1" applyBorder="1" applyAlignment="1" applyProtection="1">
      <alignment vertical="center" readingOrder="1"/>
      <protection locked="0"/>
    </xf>
    <xf numFmtId="3" fontId="6" fillId="0" borderId="6" xfId="15" applyNumberFormat="1" applyFont="1" applyBorder="1" applyAlignment="1">
      <alignment horizontal="center" vertical="center" wrapText="1" readingOrder="1"/>
    </xf>
    <xf numFmtId="3" fontId="5" fillId="0" borderId="7" xfId="15" applyNumberFormat="1" applyFont="1" applyBorder="1" applyAlignment="1">
      <alignment horizontal="centerContinuous" vertical="center" wrapText="1" readingOrder="1"/>
    </xf>
    <xf numFmtId="1" fontId="5" fillId="0" borderId="1" xfId="4" applyNumberFormat="1" applyFont="1" applyBorder="1" applyAlignment="1">
      <alignment horizontal="center" vertical="center" readingOrder="1"/>
    </xf>
    <xf numFmtId="164" fontId="10" fillId="0" borderId="9" xfId="1" applyNumberFormat="1" applyFont="1" applyFill="1" applyBorder="1" applyAlignment="1">
      <alignment horizontal="left" vertical="center" indent="1" readingOrder="1"/>
    </xf>
    <xf numFmtId="2" fontId="11" fillId="0" borderId="2" xfId="5" applyNumberFormat="1" applyFont="1" applyBorder="1" applyAlignment="1">
      <alignment horizontal="right" vertical="center" wrapText="1" readingOrder="1"/>
    </xf>
    <xf numFmtId="0" fontId="3" fillId="0" borderId="0" xfId="5" applyFont="1" applyAlignment="1">
      <alignment horizontal="left" vertical="center" wrapText="1" readingOrder="1"/>
    </xf>
    <xf numFmtId="2" fontId="11" fillId="0" borderId="13" xfId="5" applyNumberFormat="1" applyFont="1" applyBorder="1" applyAlignment="1">
      <alignment horizontal="right" vertical="center" wrapText="1" readingOrder="1"/>
    </xf>
    <xf numFmtId="0" fontId="5" fillId="0" borderId="15" xfId="16" applyFont="1" applyBorder="1" applyAlignment="1">
      <alignment vertical="center" wrapText="1"/>
    </xf>
    <xf numFmtId="0" fontId="5" fillId="0" borderId="16" xfId="16" applyFont="1" applyBorder="1" applyAlignment="1">
      <alignment vertical="center" wrapText="1"/>
    </xf>
    <xf numFmtId="0" fontId="12" fillId="0" borderId="17" xfId="17" applyFont="1" applyBorder="1" applyAlignment="1">
      <alignment vertical="center" wrapText="1"/>
    </xf>
    <xf numFmtId="0" fontId="12" fillId="0" borderId="18" xfId="17" applyFont="1" applyBorder="1" applyAlignment="1">
      <alignment vertical="center" wrapText="1"/>
    </xf>
    <xf numFmtId="0" fontId="12" fillId="0" borderId="17" xfId="16" applyFont="1" applyBorder="1" applyAlignment="1">
      <alignment vertical="center" wrapText="1"/>
    </xf>
    <xf numFmtId="0" fontId="12" fillId="0" borderId="18" xfId="16" applyFont="1" applyBorder="1" applyAlignment="1">
      <alignment vertical="center" wrapText="1"/>
    </xf>
    <xf numFmtId="0" fontId="3" fillId="0" borderId="19" xfId="5" applyFont="1" applyBorder="1" applyAlignment="1">
      <alignment horizontal="left" vertical="center" wrapText="1" readingOrder="1"/>
    </xf>
    <xf numFmtId="0" fontId="3" fillId="0" borderId="20" xfId="5" applyFont="1" applyBorder="1" applyAlignment="1">
      <alignment horizontal="left" vertical="center" wrapText="1" readingOrder="1"/>
    </xf>
    <xf numFmtId="0" fontId="8" fillId="0" borderId="19" xfId="5" applyFont="1" applyBorder="1" applyAlignment="1">
      <alignment horizontal="left" vertical="center" wrapText="1" readingOrder="1"/>
    </xf>
    <xf numFmtId="0" fontId="8" fillId="0" borderId="20" xfId="5" applyFont="1" applyBorder="1" applyAlignment="1">
      <alignment horizontal="left" vertical="center" wrapText="1" readingOrder="1"/>
    </xf>
    <xf numFmtId="0" fontId="5" fillId="0" borderId="17" xfId="16" applyFont="1" applyBorder="1" applyAlignment="1">
      <alignment vertical="center" wrapText="1"/>
    </xf>
    <xf numFmtId="0" fontId="5" fillId="0" borderId="18" xfId="16" applyFont="1" applyBorder="1" applyAlignment="1">
      <alignment vertical="center" wrapText="1"/>
    </xf>
    <xf numFmtId="0" fontId="6" fillId="0" borderId="17" xfId="18" applyFont="1" applyBorder="1" applyAlignment="1">
      <alignment vertical="center" wrapText="1"/>
    </xf>
    <xf numFmtId="0" fontId="6" fillId="0" borderId="18" xfId="18" applyFont="1" applyBorder="1" applyAlignment="1">
      <alignment vertical="center" wrapText="1"/>
    </xf>
    <xf numFmtId="164" fontId="6" fillId="0" borderId="0" xfId="1" applyNumberFormat="1" applyFont="1" applyFill="1" applyBorder="1" applyAlignment="1">
      <alignment horizontal="left" vertical="center" wrapText="1" indent="1"/>
    </xf>
    <xf numFmtId="0" fontId="6" fillId="0" borderId="13" xfId="18" applyFont="1" applyBorder="1" applyAlignment="1">
      <alignment vertical="center" wrapText="1"/>
    </xf>
    <xf numFmtId="0" fontId="3" fillId="0" borderId="17" xfId="18" applyFont="1" applyBorder="1" applyAlignment="1">
      <alignment vertical="center" wrapText="1"/>
    </xf>
    <xf numFmtId="0" fontId="3" fillId="0" borderId="18" xfId="18" applyFont="1" applyBorder="1" applyAlignment="1">
      <alignment vertical="center" wrapText="1"/>
    </xf>
    <xf numFmtId="0" fontId="3" fillId="0" borderId="13" xfId="18" applyFont="1" applyBorder="1" applyAlignment="1">
      <alignment vertical="center" wrapText="1"/>
    </xf>
    <xf numFmtId="0" fontId="3" fillId="0" borderId="21" xfId="18" applyFont="1" applyBorder="1" applyAlignment="1">
      <alignment vertical="center" wrapText="1"/>
    </xf>
    <xf numFmtId="0" fontId="5" fillId="0" borderId="0" xfId="16" applyFont="1" applyAlignment="1">
      <alignment vertical="center" wrapText="1"/>
    </xf>
    <xf numFmtId="0" fontId="6" fillId="0" borderId="0" xfId="18" applyFont="1" applyAlignment="1">
      <alignment horizontal="left" vertical="center" wrapText="1"/>
    </xf>
    <xf numFmtId="3" fontId="6" fillId="0" borderId="0" xfId="5" applyNumberFormat="1" applyFont="1" applyAlignment="1">
      <alignment horizontal="left" vertical="center" wrapText="1" readingOrder="1"/>
    </xf>
    <xf numFmtId="2" fontId="6" fillId="0" borderId="13" xfId="5" applyNumberFormat="1" applyFont="1" applyBorder="1" applyAlignment="1">
      <alignment horizontal="right" vertical="center" wrapText="1" readingOrder="1"/>
    </xf>
    <xf numFmtId="3" fontId="6" fillId="0" borderId="14" xfId="5" applyNumberFormat="1" applyFont="1" applyBorder="1" applyAlignment="1">
      <alignment horizontal="centerContinuous" vertical="center" wrapText="1" readingOrder="1"/>
    </xf>
    <xf numFmtId="1" fontId="6" fillId="0" borderId="0" xfId="4" applyNumberFormat="1" applyFont="1" applyAlignment="1">
      <alignment horizontal="center" vertical="center" readingOrder="1"/>
    </xf>
    <xf numFmtId="0" fontId="3" fillId="0" borderId="0" xfId="18" applyFont="1" applyAlignment="1">
      <alignment horizontal="left" vertical="center" wrapText="1"/>
    </xf>
    <xf numFmtId="1" fontId="6" fillId="0" borderId="0" xfId="4" quotePrefix="1" applyNumberFormat="1" applyFont="1" applyAlignment="1">
      <alignment horizontal="center" vertical="center" readingOrder="1"/>
    </xf>
    <xf numFmtId="0" fontId="5" fillId="0" borderId="0" xfId="19" applyFont="1" applyAlignment="1">
      <alignment horizontal="left" vertical="center" wrapText="1"/>
    </xf>
    <xf numFmtId="164" fontId="11" fillId="0" borderId="0" xfId="1" applyNumberFormat="1" applyFont="1" applyFill="1" applyAlignment="1">
      <alignment horizontal="left" vertical="center" wrapText="1" indent="1" readingOrder="1"/>
    </xf>
    <xf numFmtId="0" fontId="8" fillId="0" borderId="0" xfId="5" applyFont="1" applyAlignment="1">
      <alignment horizontal="left" vertical="center" wrapText="1" readingOrder="1"/>
    </xf>
    <xf numFmtId="0" fontId="6" fillId="0" borderId="0" xfId="18" applyFont="1" applyAlignment="1">
      <alignment vertical="center" wrapText="1"/>
    </xf>
    <xf numFmtId="0" fontId="3" fillId="0" borderId="0" xfId="18" applyFont="1" applyAlignment="1">
      <alignment vertical="center" wrapText="1"/>
    </xf>
    <xf numFmtId="0" fontId="3" fillId="0" borderId="0" xfId="4" applyFont="1" applyAlignment="1">
      <alignment horizontal="left" vertical="center" wrapText="1" readingOrder="1"/>
    </xf>
    <xf numFmtId="0" fontId="5" fillId="0" borderId="22" xfId="4" quotePrefix="1" applyFont="1" applyBorder="1" applyAlignment="1">
      <alignment horizontal="center" vertical="center" readingOrder="1"/>
    </xf>
    <xf numFmtId="1" fontId="5" fillId="0" borderId="23" xfId="4" quotePrefix="1" applyNumberFormat="1" applyFont="1" applyBorder="1" applyAlignment="1">
      <alignment horizontal="center" vertical="center" readingOrder="1"/>
    </xf>
    <xf numFmtId="0" fontId="6" fillId="0" borderId="23" xfId="4" applyFont="1" applyBorder="1" applyAlignment="1">
      <alignment horizontal="center" vertical="center" wrapText="1" readingOrder="1"/>
    </xf>
    <xf numFmtId="49" fontId="6" fillId="0" borderId="23" xfId="4" applyNumberFormat="1" applyFont="1" applyBorder="1" applyAlignment="1">
      <alignment horizontal="left" vertical="center" wrapText="1" readingOrder="1"/>
    </xf>
    <xf numFmtId="164" fontId="6" fillId="0" borderId="23" xfId="1" applyNumberFormat="1" applyFont="1" applyFill="1" applyBorder="1" applyAlignment="1">
      <alignment horizontal="left" vertical="center" wrapText="1" indent="1" readingOrder="1"/>
    </xf>
    <xf numFmtId="49" fontId="6" fillId="0" borderId="23" xfId="4" applyNumberFormat="1" applyFont="1" applyBorder="1" applyAlignment="1">
      <alignment vertical="center" readingOrder="1"/>
    </xf>
    <xf numFmtId="2" fontId="6" fillId="0" borderId="24" xfId="4" applyNumberFormat="1" applyFont="1" applyBorder="1" applyAlignment="1">
      <alignment horizontal="right" vertical="center" wrapText="1" readingOrder="1"/>
    </xf>
    <xf numFmtId="3" fontId="3" fillId="0" borderId="23" xfId="4" applyNumberFormat="1" applyFont="1" applyBorder="1" applyAlignment="1" applyProtection="1">
      <alignment horizontal="right" vertical="center" readingOrder="1"/>
      <protection locked="0"/>
    </xf>
    <xf numFmtId="3" fontId="3" fillId="0" borderId="23" xfId="4" applyNumberFormat="1" applyFont="1" applyBorder="1" applyAlignment="1">
      <alignment horizontal="right" vertical="center" readingOrder="1"/>
    </xf>
    <xf numFmtId="3" fontId="5" fillId="0" borderId="25" xfId="4" applyNumberFormat="1" applyFont="1" applyBorder="1" applyAlignment="1">
      <alignment horizontal="right" vertical="center" readingOrder="1"/>
    </xf>
    <xf numFmtId="0" fontId="5" fillId="0" borderId="26" xfId="4" applyFont="1" applyBorder="1" applyAlignment="1">
      <alignment horizontal="center" vertical="center" readingOrder="1"/>
    </xf>
    <xf numFmtId="1" fontId="5" fillId="0" borderId="27" xfId="4" applyNumberFormat="1" applyFont="1" applyBorder="1" applyAlignment="1">
      <alignment horizontal="center" vertical="center" readingOrder="1"/>
    </xf>
    <xf numFmtId="0" fontId="6" fillId="0" borderId="27" xfId="5" applyFont="1" applyBorder="1" applyAlignment="1">
      <alignment horizontal="center" vertical="center" readingOrder="1"/>
    </xf>
    <xf numFmtId="0" fontId="11" fillId="0" borderId="28" xfId="5" applyFont="1" applyBorder="1" applyAlignment="1">
      <alignment horizontal="left" vertical="center" wrapText="1" readingOrder="1"/>
    </xf>
    <xf numFmtId="164" fontId="11" fillId="0" borderId="27" xfId="1" applyNumberFormat="1" applyFont="1" applyFill="1" applyBorder="1" applyAlignment="1">
      <alignment horizontal="left" vertical="center" wrapText="1" indent="1" readingOrder="1"/>
    </xf>
    <xf numFmtId="3" fontId="11" fillId="0" borderId="27" xfId="5" applyNumberFormat="1" applyFont="1" applyBorder="1" applyAlignment="1">
      <alignment horizontal="left" vertical="center" wrapText="1" readingOrder="1"/>
    </xf>
    <xf numFmtId="2" fontId="11" fillId="0" borderId="29" xfId="5" applyNumberFormat="1" applyFont="1" applyBorder="1" applyAlignment="1">
      <alignment horizontal="right" vertical="center" wrapText="1" readingOrder="1"/>
    </xf>
    <xf numFmtId="3" fontId="6" fillId="0" borderId="27" xfId="5" applyNumberFormat="1" applyFont="1" applyBorder="1" applyAlignment="1" applyProtection="1">
      <alignment horizontal="centerContinuous" vertical="center" wrapText="1" readingOrder="1"/>
      <protection locked="0"/>
    </xf>
    <xf numFmtId="3" fontId="6" fillId="0" borderId="27" xfId="5" applyNumberFormat="1" applyFont="1" applyBorder="1" applyAlignment="1" applyProtection="1">
      <alignment vertical="center" readingOrder="1"/>
      <protection locked="0"/>
    </xf>
    <xf numFmtId="3" fontId="6" fillId="0" borderId="27" xfId="5" applyNumberFormat="1" applyFont="1" applyBorder="1" applyAlignment="1">
      <alignment horizontal="center" vertical="center" wrapText="1" readingOrder="1"/>
    </xf>
    <xf numFmtId="3" fontId="5" fillId="0" borderId="30" xfId="5" applyNumberFormat="1" applyFont="1" applyBorder="1" applyAlignment="1">
      <alignment horizontal="centerContinuous" vertical="center" wrapText="1" readingOrder="1"/>
    </xf>
    <xf numFmtId="0" fontId="12" fillId="0" borderId="0" xfId="17" applyFont="1" applyAlignment="1">
      <alignment vertical="center" wrapText="1"/>
    </xf>
    <xf numFmtId="0" fontId="12" fillId="0" borderId="0" xfId="16" applyFont="1" applyAlignment="1">
      <alignment vertical="center" wrapText="1"/>
    </xf>
    <xf numFmtId="1" fontId="5" fillId="0" borderId="0" xfId="4" quotePrefix="1" applyNumberFormat="1" applyFont="1" applyAlignment="1">
      <alignment horizontal="center" vertical="center" wrapText="1" readingOrder="1"/>
    </xf>
    <xf numFmtId="0" fontId="5" fillId="0" borderId="0" xfId="4" applyFont="1" applyAlignment="1">
      <alignment horizontal="center" vertical="center" wrapText="1" readingOrder="1"/>
    </xf>
    <xf numFmtId="0" fontId="6" fillId="0" borderId="0" xfId="4" applyFont="1" applyAlignment="1">
      <alignment horizontal="center" vertical="center" readingOrder="1"/>
    </xf>
    <xf numFmtId="0" fontId="5" fillId="0" borderId="22" xfId="4" applyFont="1" applyBorder="1" applyAlignment="1">
      <alignment horizontal="center" vertical="center" readingOrder="1"/>
    </xf>
    <xf numFmtId="1" fontId="5" fillId="0" borderId="23" xfId="4" applyNumberFormat="1" applyFont="1" applyBorder="1" applyAlignment="1">
      <alignment horizontal="center" vertical="center" readingOrder="1"/>
    </xf>
    <xf numFmtId="0" fontId="6" fillId="0" borderId="23" xfId="5" applyFont="1" applyBorder="1" applyAlignment="1">
      <alignment horizontal="center" vertical="center" readingOrder="1"/>
    </xf>
    <xf numFmtId="0" fontId="11" fillId="0" borderId="23" xfId="5" applyFont="1" applyBorder="1" applyAlignment="1">
      <alignment horizontal="left" vertical="center" wrapText="1" readingOrder="1"/>
    </xf>
    <xf numFmtId="164" fontId="11" fillId="0" borderId="23" xfId="1" applyNumberFormat="1" applyFont="1" applyFill="1" applyBorder="1" applyAlignment="1">
      <alignment horizontal="left" vertical="center" wrapText="1" indent="1" readingOrder="1"/>
    </xf>
    <xf numFmtId="3" fontId="11" fillId="0" borderId="23" xfId="5" applyNumberFormat="1" applyFont="1" applyBorder="1" applyAlignment="1">
      <alignment horizontal="left" vertical="center" wrapText="1" readingOrder="1"/>
    </xf>
    <xf numFmtId="2" fontId="11" fillId="0" borderId="24" xfId="5" applyNumberFormat="1" applyFont="1" applyBorder="1" applyAlignment="1">
      <alignment horizontal="right" vertical="center" wrapText="1" readingOrder="1"/>
    </xf>
    <xf numFmtId="3" fontId="6" fillId="0" borderId="23" xfId="5" applyNumberFormat="1" applyFont="1" applyBorder="1" applyAlignment="1" applyProtection="1">
      <alignment horizontal="centerContinuous" vertical="center" wrapText="1" readingOrder="1"/>
      <protection locked="0"/>
    </xf>
    <xf numFmtId="3" fontId="6" fillId="0" borderId="23" xfId="5" applyNumberFormat="1" applyFont="1" applyBorder="1" applyAlignment="1" applyProtection="1">
      <alignment vertical="center" readingOrder="1"/>
      <protection locked="0"/>
    </xf>
    <xf numFmtId="3" fontId="6" fillId="0" borderId="23" xfId="5" applyNumberFormat="1" applyFont="1" applyBorder="1" applyAlignment="1">
      <alignment horizontal="center" vertical="center" wrapText="1" readingOrder="1"/>
    </xf>
    <xf numFmtId="3" fontId="5" fillId="0" borderId="25" xfId="5" applyNumberFormat="1" applyFont="1" applyBorder="1" applyAlignment="1">
      <alignment horizontal="centerContinuous" vertical="center" wrapText="1" readingOrder="1"/>
    </xf>
    <xf numFmtId="0" fontId="5" fillId="0" borderId="0" xfId="5" applyFont="1" applyAlignment="1">
      <alignment vertical="center"/>
    </xf>
    <xf numFmtId="0" fontId="12" fillId="0" borderId="0" xfId="18" applyFont="1" applyAlignment="1">
      <alignment vertical="center" wrapText="1"/>
    </xf>
    <xf numFmtId="0" fontId="5" fillId="0" borderId="21" xfId="16" applyFont="1" applyBorder="1" applyAlignment="1">
      <alignment vertical="center" wrapText="1"/>
    </xf>
    <xf numFmtId="0" fontId="12" fillId="0" borderId="21" xfId="5" applyFont="1" applyBorder="1" applyAlignment="1">
      <alignment vertical="center" wrapText="1"/>
    </xf>
    <xf numFmtId="0" fontId="12" fillId="0" borderId="21" xfId="18" quotePrefix="1" applyFont="1" applyBorder="1" applyAlignment="1">
      <alignment vertical="center" wrapText="1"/>
    </xf>
    <xf numFmtId="0" fontId="12" fillId="0" borderId="21" xfId="18" applyFont="1" applyBorder="1" applyAlignment="1">
      <alignment vertical="center" wrapText="1"/>
    </xf>
    <xf numFmtId="0" fontId="5" fillId="0" borderId="21" xfId="18" applyFont="1" applyBorder="1" applyAlignment="1">
      <alignment vertical="center" wrapText="1"/>
    </xf>
    <xf numFmtId="0" fontId="5" fillId="0" borderId="0" xfId="18" applyFont="1" applyAlignment="1">
      <alignment vertical="center" wrapText="1"/>
    </xf>
    <xf numFmtId="0" fontId="12" fillId="0" borderId="0" xfId="4" quotePrefix="1" applyFont="1" applyAlignment="1">
      <alignment vertical="center" wrapText="1" readingOrder="1"/>
    </xf>
    <xf numFmtId="164" fontId="5" fillId="0" borderId="0" xfId="1" applyNumberFormat="1" applyFont="1" applyFill="1" applyAlignment="1">
      <alignment horizontal="left" vertical="center" wrapText="1" indent="1" readingOrder="1"/>
    </xf>
    <xf numFmtId="3" fontId="5" fillId="0" borderId="0" xfId="4" applyNumberFormat="1" applyFont="1" applyAlignment="1">
      <alignment horizontal="left" vertical="center" wrapText="1" readingOrder="1"/>
    </xf>
    <xf numFmtId="2" fontId="12" fillId="0" borderId="13" xfId="4" applyNumberFormat="1" applyFont="1" applyBorder="1" applyAlignment="1">
      <alignment horizontal="right" vertical="center" wrapText="1" readingOrder="1"/>
    </xf>
    <xf numFmtId="3" fontId="12" fillId="0" borderId="0" xfId="4" applyNumberFormat="1" applyFont="1" applyAlignment="1" applyProtection="1">
      <alignment horizontal="right" vertical="center" readingOrder="1"/>
      <protection locked="0"/>
    </xf>
    <xf numFmtId="3" fontId="12" fillId="0" borderId="0" xfId="4" applyNumberFormat="1" applyFont="1" applyAlignment="1">
      <alignment horizontal="right" vertical="center" readingOrder="1"/>
    </xf>
    <xf numFmtId="3" fontId="12" fillId="0" borderId="14" xfId="4" applyNumberFormat="1" applyFont="1" applyBorder="1" applyAlignment="1">
      <alignment horizontal="right" vertical="center" readingOrder="1"/>
    </xf>
    <xf numFmtId="0" fontId="12" fillId="0" borderId="0" xfId="18" quotePrefix="1" applyFont="1" applyAlignment="1">
      <alignment vertical="center" wrapText="1"/>
    </xf>
    <xf numFmtId="3" fontId="3" fillId="0" borderId="0" xfId="18" applyNumberFormat="1" applyFont="1" applyAlignment="1">
      <alignment horizontal="left" vertical="center" wrapText="1"/>
    </xf>
    <xf numFmtId="0" fontId="5" fillId="0" borderId="0" xfId="4" quotePrefix="1" applyFont="1" applyAlignment="1">
      <alignment vertical="center" wrapText="1" readingOrder="1"/>
    </xf>
    <xf numFmtId="0" fontId="6" fillId="0" borderId="0" xfId="5" applyFont="1" applyAlignment="1">
      <alignment vertical="center" wrapText="1"/>
    </xf>
    <xf numFmtId="1" fontId="6" fillId="0" borderId="6" xfId="4" applyNumberFormat="1" applyFont="1" applyBorder="1" applyAlignment="1">
      <alignment horizontal="center" vertical="center" wrapText="1" readingOrder="1"/>
    </xf>
    <xf numFmtId="1" fontId="6" fillId="0" borderId="6" xfId="5" applyNumberFormat="1" applyFont="1" applyBorder="1" applyAlignment="1">
      <alignment horizontal="center" vertical="center" readingOrder="1"/>
    </xf>
    <xf numFmtId="49" fontId="5" fillId="0" borderId="12" xfId="4" quotePrefix="1" applyNumberFormat="1" applyFont="1" applyBorder="1" applyAlignment="1">
      <alignment horizontal="center" vertical="center" readingOrder="1"/>
    </xf>
    <xf numFmtId="0" fontId="12" fillId="0" borderId="0" xfId="5" applyFont="1" applyAlignment="1">
      <alignment vertical="center" wrapText="1"/>
    </xf>
    <xf numFmtId="2" fontId="5" fillId="0" borderId="13" xfId="4" applyNumberFormat="1" applyFont="1" applyBorder="1" applyAlignment="1">
      <alignment horizontal="right" vertical="center" wrapText="1" readingOrder="1"/>
    </xf>
    <xf numFmtId="3" fontId="5" fillId="0" borderId="0" xfId="4" applyNumberFormat="1" applyFont="1" applyAlignment="1" applyProtection="1">
      <alignment horizontal="right" vertical="center" readingOrder="1"/>
      <protection locked="0"/>
    </xf>
    <xf numFmtId="3" fontId="5" fillId="0" borderId="0" xfId="4" applyNumberFormat="1" applyFont="1" applyAlignment="1">
      <alignment horizontal="right" vertical="center" readingOrder="1"/>
    </xf>
    <xf numFmtId="0" fontId="6" fillId="0" borderId="23" xfId="5" applyFont="1" applyBorder="1" applyAlignment="1">
      <alignment horizontal="left" vertical="center" wrapText="1" readingOrder="1"/>
    </xf>
    <xf numFmtId="1" fontId="5" fillId="0" borderId="9" xfId="4" applyNumberFormat="1" applyFont="1" applyBorder="1" applyAlignment="1">
      <alignment horizontal="center" vertical="center" readingOrder="1"/>
    </xf>
    <xf numFmtId="0" fontId="3" fillId="0" borderId="0" xfId="4" applyFont="1" applyAlignment="1">
      <alignment vertical="center" wrapText="1" readingOrder="1"/>
    </xf>
    <xf numFmtId="0" fontId="3" fillId="0" borderId="0" xfId="4" quotePrefix="1" applyFont="1" applyAlignment="1">
      <alignment vertical="top" wrapText="1" readingOrder="1"/>
    </xf>
    <xf numFmtId="0" fontId="6" fillId="0" borderId="6" xfId="5" applyFont="1" applyBorder="1" applyAlignment="1">
      <alignment horizontal="left" vertical="center" wrapText="1" readingOrder="1"/>
    </xf>
    <xf numFmtId="0" fontId="8" fillId="0" borderId="6" xfId="5" applyFont="1" applyBorder="1" applyAlignment="1">
      <alignment horizontal="left" vertical="center" wrapText="1" readingOrder="1"/>
    </xf>
    <xf numFmtId="3" fontId="8" fillId="0" borderId="6" xfId="5" applyNumberFormat="1" applyFont="1" applyBorder="1" applyAlignment="1">
      <alignment horizontal="left" vertical="center" wrapText="1" readingOrder="1"/>
    </xf>
    <xf numFmtId="2" fontId="8" fillId="0" borderId="2" xfId="5" applyNumberFormat="1" applyFont="1" applyBorder="1" applyAlignment="1">
      <alignment horizontal="right" vertical="center" wrapText="1" readingOrder="1"/>
    </xf>
    <xf numFmtId="3" fontId="8" fillId="0" borderId="6" xfId="5" applyNumberFormat="1" applyFont="1" applyBorder="1" applyAlignment="1" applyProtection="1">
      <alignment horizontal="centerContinuous" vertical="center" wrapText="1" readingOrder="1"/>
      <protection locked="0"/>
    </xf>
    <xf numFmtId="3" fontId="8" fillId="0" borderId="6" xfId="5" applyNumberFormat="1" applyFont="1" applyBorder="1" applyAlignment="1" applyProtection="1">
      <alignment vertical="center" readingOrder="1"/>
      <protection locked="0"/>
    </xf>
    <xf numFmtId="3" fontId="8" fillId="0" borderId="6" xfId="5" applyNumberFormat="1" applyFont="1" applyBorder="1" applyAlignment="1">
      <alignment horizontal="center" vertical="center" wrapText="1" readingOrder="1"/>
    </xf>
    <xf numFmtId="3" fontId="8" fillId="0" borderId="7" xfId="5" applyNumberFormat="1" applyFont="1" applyBorder="1" applyAlignment="1">
      <alignment horizontal="centerContinuous" vertical="center" wrapText="1" readingOrder="1"/>
    </xf>
    <xf numFmtId="0" fontId="3" fillId="0" borderId="0" xfId="20" applyFont="1" applyAlignment="1">
      <alignment vertical="center" wrapText="1"/>
    </xf>
    <xf numFmtId="49" fontId="6" fillId="0" borderId="0" xfId="20" applyNumberFormat="1" applyFont="1" applyAlignment="1">
      <alignment vertical="center"/>
    </xf>
    <xf numFmtId="166" fontId="3" fillId="0" borderId="13" xfId="20" applyNumberFormat="1" applyFont="1" applyBorder="1" applyAlignment="1">
      <alignment vertical="center"/>
    </xf>
    <xf numFmtId="1" fontId="5" fillId="0" borderId="1" xfId="4" quotePrefix="1" applyNumberFormat="1" applyFont="1" applyBorder="1" applyAlignment="1">
      <alignment horizontal="center" vertical="center" readingOrder="1"/>
    </xf>
    <xf numFmtId="164" fontId="6" fillId="0" borderId="6" xfId="1" applyNumberFormat="1" applyFont="1" applyFill="1" applyBorder="1" applyAlignment="1">
      <alignment horizontal="left" vertical="center" indent="1"/>
    </xf>
    <xf numFmtId="49" fontId="5" fillId="0" borderId="6" xfId="20" applyNumberFormat="1" applyFont="1" applyBorder="1" applyAlignment="1">
      <alignment vertical="center"/>
    </xf>
    <xf numFmtId="166" fontId="3" fillId="0" borderId="2" xfId="20" applyNumberFormat="1" applyFont="1" applyBorder="1" applyAlignment="1">
      <alignment vertical="center"/>
    </xf>
    <xf numFmtId="0" fontId="8" fillId="0" borderId="6" xfId="4" quotePrefix="1" applyFont="1" applyBorder="1" applyAlignment="1">
      <alignment vertical="center" wrapText="1" readingOrder="1"/>
    </xf>
    <xf numFmtId="3" fontId="8" fillId="0" borderId="6" xfId="4" applyNumberFormat="1" applyFont="1" applyBorder="1" applyAlignment="1">
      <alignment horizontal="left" vertical="center" wrapText="1" readingOrder="1"/>
    </xf>
    <xf numFmtId="2" fontId="8" fillId="0" borderId="2" xfId="4" applyNumberFormat="1" applyFont="1" applyBorder="1" applyAlignment="1">
      <alignment horizontal="right" vertical="center" wrapText="1" readingOrder="1"/>
    </xf>
    <xf numFmtId="3" fontId="8" fillId="0" borderId="6" xfId="4" applyNumberFormat="1" applyFont="1" applyBorder="1" applyAlignment="1" applyProtection="1">
      <alignment horizontal="right" vertical="center" readingOrder="1"/>
      <protection locked="0"/>
    </xf>
    <xf numFmtId="3" fontId="8" fillId="0" borderId="6" xfId="4" applyNumberFormat="1" applyFont="1" applyBorder="1" applyAlignment="1">
      <alignment horizontal="right" vertical="center" readingOrder="1"/>
    </xf>
    <xf numFmtId="0" fontId="5" fillId="0" borderId="31" xfId="4" quotePrefix="1" applyFont="1" applyBorder="1" applyAlignment="1">
      <alignment horizontal="center" vertical="center" readingOrder="1"/>
    </xf>
    <xf numFmtId="1" fontId="5" fillId="0" borderId="4" xfId="4" quotePrefix="1" applyNumberFormat="1" applyFont="1" applyBorder="1" applyAlignment="1">
      <alignment horizontal="center" vertical="center" readingOrder="1"/>
    </xf>
    <xf numFmtId="0" fontId="3" fillId="0" borderId="4" xfId="20" applyFont="1" applyBorder="1" applyAlignment="1">
      <alignment vertical="center" wrapText="1"/>
    </xf>
    <xf numFmtId="164" fontId="6" fillId="0" borderId="4" xfId="1" applyNumberFormat="1" applyFont="1" applyFill="1" applyBorder="1" applyAlignment="1">
      <alignment horizontal="left" vertical="center" indent="1"/>
    </xf>
    <xf numFmtId="49" fontId="6" fillId="0" borderId="4" xfId="20" applyNumberFormat="1" applyFont="1" applyBorder="1" applyAlignment="1">
      <alignment vertical="center"/>
    </xf>
    <xf numFmtId="166" fontId="3" fillId="0" borderId="3" xfId="20" applyNumberFormat="1" applyFont="1" applyBorder="1" applyAlignment="1">
      <alignment vertical="center"/>
    </xf>
    <xf numFmtId="3" fontId="6" fillId="0" borderId="4" xfId="4" applyNumberFormat="1" applyFont="1" applyBorder="1" applyAlignment="1" applyProtection="1">
      <alignment horizontal="right" vertical="center" readingOrder="1"/>
      <protection locked="0"/>
    </xf>
    <xf numFmtId="3" fontId="6" fillId="0" borderId="4" xfId="4" applyNumberFormat="1" applyFont="1" applyBorder="1" applyAlignment="1">
      <alignment horizontal="right" vertical="center" readingOrder="1"/>
    </xf>
    <xf numFmtId="0" fontId="5" fillId="0" borderId="32" xfId="16" applyFont="1" applyBorder="1" applyAlignment="1">
      <alignment vertical="center" wrapText="1"/>
    </xf>
    <xf numFmtId="0" fontId="12" fillId="0" borderId="32" xfId="17" applyFont="1" applyBorder="1" applyAlignment="1">
      <alignment vertical="center" wrapText="1"/>
    </xf>
    <xf numFmtId="0" fontId="12" fillId="0" borderId="32" xfId="16" applyFont="1" applyBorder="1" applyAlignment="1">
      <alignment vertical="center" wrapText="1"/>
    </xf>
    <xf numFmtId="0" fontId="8" fillId="0" borderId="0" xfId="16" applyFont="1" applyAlignment="1">
      <alignment vertical="center" wrapText="1"/>
    </xf>
    <xf numFmtId="0" fontId="3" fillId="0" borderId="0" xfId="16" applyFont="1" applyAlignment="1">
      <alignment vertical="center" wrapText="1"/>
    </xf>
    <xf numFmtId="0" fontId="12" fillId="0" borderId="0" xfId="19" applyFont="1" applyAlignment="1">
      <alignment horizontal="left" vertical="center" wrapText="1"/>
    </xf>
    <xf numFmtId="17" fontId="6" fillId="0" borderId="0" xfId="4" quotePrefix="1" applyNumberFormat="1" applyFont="1" applyAlignment="1">
      <alignment horizontal="center" vertical="center" readingOrder="1"/>
    </xf>
    <xf numFmtId="3" fontId="6" fillId="0" borderId="0" xfId="4" quotePrefix="1" applyNumberFormat="1" applyFont="1" applyAlignment="1" applyProtection="1">
      <alignment horizontal="right" vertical="center" readingOrder="1"/>
      <protection locked="0"/>
    </xf>
    <xf numFmtId="3" fontId="6" fillId="0" borderId="0" xfId="18" applyNumberFormat="1" applyFont="1" applyAlignment="1">
      <alignment vertical="center" wrapText="1"/>
    </xf>
    <xf numFmtId="0" fontId="5" fillId="0" borderId="23" xfId="4" quotePrefix="1" applyFont="1" applyBorder="1" applyAlignment="1">
      <alignment horizontal="center" vertical="center" readingOrder="1"/>
    </xf>
    <xf numFmtId="0" fontId="6" fillId="0" borderId="23" xfId="4" quotePrefix="1" applyFont="1" applyBorder="1" applyAlignment="1">
      <alignment horizontal="center" vertical="center" wrapText="1" readingOrder="1"/>
    </xf>
    <xf numFmtId="0" fontId="5" fillId="0" borderId="23" xfId="4" applyFont="1" applyBorder="1" applyAlignment="1">
      <alignment horizontal="center" vertical="center" readingOrder="1"/>
    </xf>
    <xf numFmtId="0" fontId="6" fillId="0" borderId="23" xfId="5" quotePrefix="1" applyFont="1" applyBorder="1" applyAlignment="1">
      <alignment horizontal="center" vertical="center" readingOrder="1"/>
    </xf>
    <xf numFmtId="0" fontId="12" fillId="0" borderId="21" xfId="17" applyFont="1" applyBorder="1" applyAlignment="1">
      <alignment vertical="center" wrapText="1"/>
    </xf>
    <xf numFmtId="0" fontId="12" fillId="0" borderId="21" xfId="16" applyFont="1" applyBorder="1" applyAlignment="1">
      <alignment vertical="center" wrapText="1"/>
    </xf>
    <xf numFmtId="164" fontId="5" fillId="0" borderId="0" xfId="1" applyNumberFormat="1" applyFont="1" applyFill="1" applyBorder="1" applyAlignment="1">
      <alignment horizontal="left" vertical="center" wrapText="1" indent="1" readingOrder="1"/>
    </xf>
    <xf numFmtId="3" fontId="5" fillId="0" borderId="0" xfId="5" applyNumberFormat="1" applyFont="1" applyAlignment="1">
      <alignment horizontal="left" vertical="center" wrapText="1" readingOrder="1"/>
    </xf>
    <xf numFmtId="2" fontId="5" fillId="0" borderId="13" xfId="5" applyNumberFormat="1" applyFont="1" applyBorder="1" applyAlignment="1">
      <alignment horizontal="right" vertical="center" wrapText="1" readingOrder="1"/>
    </xf>
    <xf numFmtId="3" fontId="5" fillId="0" borderId="0" xfId="5" applyNumberFormat="1" applyFont="1" applyAlignment="1" applyProtection="1">
      <alignment horizontal="centerContinuous" vertical="center" wrapText="1" readingOrder="1"/>
      <protection locked="0"/>
    </xf>
    <xf numFmtId="3" fontId="5" fillId="0" borderId="0" xfId="5" applyNumberFormat="1" applyFont="1" applyAlignment="1" applyProtection="1">
      <alignment vertical="center" readingOrder="1"/>
      <protection locked="0"/>
    </xf>
    <xf numFmtId="3" fontId="5" fillId="0" borderId="0" xfId="5" applyNumberFormat="1" applyFont="1" applyAlignment="1">
      <alignment horizontal="center" vertical="center" wrapText="1" readingOrder="1"/>
    </xf>
    <xf numFmtId="49" fontId="10" fillId="0" borderId="0" xfId="4" applyNumberFormat="1" applyFont="1" applyAlignment="1">
      <alignment horizontal="center" vertical="center" wrapText="1" readingOrder="1"/>
    </xf>
    <xf numFmtId="3" fontId="6" fillId="0" borderId="14" xfId="4" applyNumberFormat="1" applyFont="1" applyBorder="1" applyAlignment="1">
      <alignment horizontal="right" vertical="center" readingOrder="1"/>
    </xf>
    <xf numFmtId="0" fontId="6" fillId="0" borderId="0" xfId="16" applyFont="1" applyAlignment="1">
      <alignment vertical="center" wrapText="1"/>
    </xf>
    <xf numFmtId="0" fontId="12" fillId="0" borderId="32" xfId="21" applyFont="1" applyBorder="1" applyAlignment="1">
      <alignment vertical="center" wrapText="1"/>
    </xf>
    <xf numFmtId="0" fontId="12" fillId="0" borderId="0" xfId="21" applyFont="1" applyAlignment="1">
      <alignment vertical="center" wrapText="1"/>
    </xf>
    <xf numFmtId="0" fontId="5" fillId="0" borderId="0" xfId="21" applyFont="1" applyAlignment="1">
      <alignment vertical="center" wrapText="1"/>
    </xf>
    <xf numFmtId="0" fontId="6" fillId="0" borderId="0" xfId="21" applyFont="1" applyAlignment="1">
      <alignment vertical="center" wrapText="1"/>
    </xf>
    <xf numFmtId="3" fontId="6" fillId="0" borderId="0" xfId="4" applyNumberFormat="1" applyFont="1" applyAlignment="1">
      <alignment vertical="center" readingOrder="1"/>
    </xf>
    <xf numFmtId="2" fontId="3" fillId="0" borderId="13" xfId="4" applyNumberFormat="1" applyFont="1" applyBorder="1" applyAlignment="1">
      <alignment horizontal="right" vertical="center" wrapText="1" readingOrder="1"/>
    </xf>
    <xf numFmtId="1" fontId="5" fillId="0" borderId="31" xfId="4" quotePrefix="1" applyNumberFormat="1" applyFont="1" applyBorder="1" applyAlignment="1">
      <alignment horizontal="center" vertical="center" readingOrder="1"/>
    </xf>
    <xf numFmtId="0" fontId="6" fillId="0" borderId="4" xfId="4" quotePrefix="1" applyFont="1" applyBorder="1" applyAlignment="1">
      <alignment horizontal="center" vertical="center" readingOrder="1"/>
    </xf>
    <xf numFmtId="49" fontId="3" fillId="0" borderId="4" xfId="4" applyNumberFormat="1" applyFont="1" applyBorder="1" applyAlignment="1">
      <alignment horizontal="left" vertical="center" wrapText="1" readingOrder="1"/>
    </xf>
    <xf numFmtId="164" fontId="6" fillId="0" borderId="4" xfId="1" applyNumberFormat="1" applyFont="1" applyFill="1" applyBorder="1" applyAlignment="1">
      <alignment horizontal="left" vertical="center" wrapText="1" indent="1" readingOrder="1"/>
    </xf>
    <xf numFmtId="49" fontId="6" fillId="0" borderId="4" xfId="4" applyNumberFormat="1" applyFont="1" applyBorder="1" applyAlignment="1">
      <alignment vertical="center" readingOrder="1"/>
    </xf>
    <xf numFmtId="2" fontId="3" fillId="0" borderId="3" xfId="4" applyNumberFormat="1" applyFont="1" applyBorder="1" applyAlignment="1">
      <alignment horizontal="right" vertical="center" wrapText="1" readingOrder="1"/>
    </xf>
    <xf numFmtId="1" fontId="5" fillId="0" borderId="9" xfId="4" quotePrefix="1" applyNumberFormat="1" applyFont="1" applyBorder="1" applyAlignment="1">
      <alignment horizontal="center" vertical="center" readingOrder="1"/>
    </xf>
    <xf numFmtId="2" fontId="6" fillId="0" borderId="6" xfId="4" applyNumberFormat="1" applyFont="1" applyBorder="1" applyAlignment="1">
      <alignment horizontal="center" vertical="center" wrapText="1" readingOrder="1"/>
    </xf>
    <xf numFmtId="0" fontId="7" fillId="0" borderId="6" xfId="4" applyFont="1" applyBorder="1" applyAlignment="1">
      <alignment horizontal="left" vertical="center" wrapText="1" readingOrder="1"/>
    </xf>
    <xf numFmtId="3" fontId="7" fillId="0" borderId="6" xfId="4" applyNumberFormat="1" applyFont="1" applyBorder="1" applyAlignment="1">
      <alignment horizontal="left" vertical="center" wrapText="1" readingOrder="1"/>
    </xf>
    <xf numFmtId="3" fontId="3" fillId="0" borderId="8" xfId="4" applyNumberFormat="1" applyFont="1" applyBorder="1" applyAlignment="1" applyProtection="1">
      <alignment horizontal="right" vertical="center" readingOrder="1"/>
      <protection locked="0"/>
    </xf>
    <xf numFmtId="3" fontId="3" fillId="0" borderId="9" xfId="4" applyNumberFormat="1" applyFont="1" applyBorder="1" applyAlignment="1" applyProtection="1">
      <alignment horizontal="right" vertical="center" readingOrder="1"/>
      <protection locked="0"/>
    </xf>
    <xf numFmtId="3" fontId="8" fillId="0" borderId="11" xfId="4" applyNumberFormat="1" applyFont="1" applyBorder="1" applyAlignment="1">
      <alignment horizontal="right" vertical="center" readingOrder="1"/>
    </xf>
    <xf numFmtId="49" fontId="5" fillId="0" borderId="9" xfId="4" applyNumberFormat="1" applyFont="1" applyBorder="1" applyAlignment="1">
      <alignment horizontal="center" vertical="center" wrapText="1" readingOrder="1"/>
    </xf>
    <xf numFmtId="2" fontId="6" fillId="0" borderId="9" xfId="4" applyNumberFormat="1" applyFont="1" applyBorder="1" applyAlignment="1">
      <alignment horizontal="center" vertical="center" wrapText="1" readingOrder="1"/>
    </xf>
    <xf numFmtId="0" fontId="9" fillId="0" borderId="9" xfId="4" applyFont="1" applyBorder="1" applyAlignment="1">
      <alignment horizontal="left" vertical="center" wrapText="1" readingOrder="1"/>
    </xf>
    <xf numFmtId="49" fontId="9" fillId="0" borderId="9" xfId="4" applyNumberFormat="1" applyFont="1" applyBorder="1" applyAlignment="1">
      <alignment horizontal="left" vertical="center" wrapText="1" readingOrder="1"/>
    </xf>
    <xf numFmtId="3" fontId="6" fillId="0" borderId="33" xfId="4" applyNumberFormat="1" applyFont="1" applyBorder="1" applyAlignment="1" applyProtection="1">
      <alignment horizontal="right" vertical="center" readingOrder="1"/>
      <protection locked="0"/>
    </xf>
    <xf numFmtId="3" fontId="3" fillId="0" borderId="34" xfId="4" applyNumberFormat="1" applyFont="1" applyBorder="1" applyAlignment="1" applyProtection="1">
      <alignment horizontal="right" vertical="center" wrapText="1" readingOrder="1"/>
      <protection locked="0"/>
    </xf>
    <xf numFmtId="3" fontId="5" fillId="0" borderId="35" xfId="4" applyNumberFormat="1" applyFont="1" applyBorder="1" applyAlignment="1" applyProtection="1">
      <alignment horizontal="right" vertical="center" wrapText="1" readingOrder="1"/>
      <protection locked="0"/>
    </xf>
    <xf numFmtId="49" fontId="5" fillId="0" borderId="34" xfId="4" applyNumberFormat="1" applyFont="1" applyBorder="1" applyAlignment="1">
      <alignment horizontal="center" vertical="center" wrapText="1" readingOrder="1"/>
    </xf>
    <xf numFmtId="2" fontId="6" fillId="0" borderId="34" xfId="4" applyNumberFormat="1" applyFont="1" applyBorder="1" applyAlignment="1">
      <alignment horizontal="center" vertical="center" wrapText="1" readingOrder="1"/>
    </xf>
    <xf numFmtId="0" fontId="8" fillId="0" borderId="34" xfId="4" applyFont="1" applyBorder="1" applyAlignment="1">
      <alignment horizontal="left" vertical="center" wrapText="1" readingOrder="1"/>
    </xf>
    <xf numFmtId="49" fontId="8" fillId="0" borderId="34" xfId="4" applyNumberFormat="1" applyFont="1" applyBorder="1" applyAlignment="1">
      <alignment horizontal="left" vertical="center" wrapText="1" readingOrder="1"/>
    </xf>
    <xf numFmtId="164" fontId="10" fillId="0" borderId="34" xfId="1" applyNumberFormat="1" applyFont="1" applyFill="1" applyBorder="1" applyAlignment="1">
      <alignment horizontal="left" vertical="center" wrapText="1" indent="1" readingOrder="1"/>
    </xf>
    <xf numFmtId="3" fontId="10" fillId="0" borderId="34" xfId="4" applyNumberFormat="1" applyFont="1" applyBorder="1" applyAlignment="1">
      <alignment vertical="center" wrapText="1" readingOrder="1"/>
    </xf>
    <xf numFmtId="4" fontId="10" fillId="0" borderId="36" xfId="4" applyNumberFormat="1" applyFont="1" applyBorder="1" applyAlignment="1">
      <alignment vertical="center" wrapText="1" readingOrder="1"/>
    </xf>
    <xf numFmtId="49" fontId="5" fillId="0" borderId="0" xfId="4" applyNumberFormat="1" applyFont="1" applyAlignment="1">
      <alignment horizontal="center" vertical="center" wrapText="1" readingOrder="1"/>
    </xf>
    <xf numFmtId="2" fontId="6" fillId="0" borderId="0" xfId="4" applyNumberFormat="1" applyFont="1" applyAlignment="1">
      <alignment horizontal="center" vertical="center" wrapText="1" readingOrder="1"/>
    </xf>
    <xf numFmtId="49" fontId="4" fillId="0" borderId="0" xfId="4" applyNumberFormat="1" applyAlignment="1">
      <alignment horizontal="left" vertical="center" wrapText="1" readingOrder="1"/>
    </xf>
    <xf numFmtId="0" fontId="4" fillId="0" borderId="0" xfId="4" applyAlignment="1">
      <alignment horizontal="left" vertical="center" wrapText="1" readingOrder="1"/>
    </xf>
    <xf numFmtId="164" fontId="10" fillId="0" borderId="0" xfId="1" applyNumberFormat="1" applyFont="1" applyFill="1" applyAlignment="1">
      <alignment horizontal="left" vertical="center" wrapText="1" indent="1" readingOrder="1"/>
    </xf>
    <xf numFmtId="3" fontId="10" fillId="0" borderId="0" xfId="4" applyNumberFormat="1" applyFont="1" applyAlignment="1">
      <alignment vertical="center" wrapText="1" readingOrder="1"/>
    </xf>
    <xf numFmtId="4" fontId="10" fillId="0" borderId="13" xfId="4" applyNumberFormat="1" applyFont="1" applyBorder="1" applyAlignment="1">
      <alignment vertical="center" wrapText="1" readingOrder="1"/>
    </xf>
    <xf numFmtId="0" fontId="4" fillId="0" borderId="37" xfId="4" applyBorder="1" applyAlignment="1">
      <alignment horizontal="left" vertical="center" wrapText="1" readingOrder="1"/>
    </xf>
    <xf numFmtId="3" fontId="3" fillId="0" borderId="0" xfId="4" applyNumberFormat="1" applyFont="1" applyAlignment="1" applyProtection="1">
      <alignment horizontal="right" vertical="center" wrapText="1" readingOrder="1"/>
      <protection locked="0"/>
    </xf>
    <xf numFmtId="3" fontId="5" fillId="0" borderId="38" xfId="4" applyNumberFormat="1" applyFont="1" applyBorder="1" applyAlignment="1" applyProtection="1">
      <alignment horizontal="right" vertical="center" wrapText="1" readingOrder="1"/>
      <protection locked="0"/>
    </xf>
    <xf numFmtId="49" fontId="5" fillId="0" borderId="28" xfId="4" applyNumberFormat="1" applyFont="1" applyBorder="1" applyAlignment="1">
      <alignment horizontal="center" vertical="center" wrapText="1" readingOrder="1"/>
    </xf>
    <xf numFmtId="2" fontId="6" fillId="0" borderId="28" xfId="4" applyNumberFormat="1" applyFont="1" applyBorder="1" applyAlignment="1">
      <alignment horizontal="center" vertical="center" wrapText="1" readingOrder="1"/>
    </xf>
    <xf numFmtId="0" fontId="9" fillId="0" borderId="28" xfId="4" applyFont="1" applyBorder="1" applyAlignment="1">
      <alignment horizontal="left" vertical="center" wrapText="1" readingOrder="1"/>
    </xf>
    <xf numFmtId="49" fontId="9" fillId="0" borderId="28" xfId="4" applyNumberFormat="1" applyFont="1" applyBorder="1" applyAlignment="1">
      <alignment horizontal="left" vertical="center" wrapText="1" readingOrder="1"/>
    </xf>
    <xf numFmtId="164" fontId="10" fillId="0" borderId="28" xfId="1" applyNumberFormat="1" applyFont="1" applyFill="1" applyBorder="1" applyAlignment="1">
      <alignment horizontal="left" vertical="center" wrapText="1" indent="1" readingOrder="1"/>
    </xf>
    <xf numFmtId="3" fontId="10" fillId="0" borderId="28" xfId="4" applyNumberFormat="1" applyFont="1" applyBorder="1" applyAlignment="1">
      <alignment vertical="center" wrapText="1" readingOrder="1"/>
    </xf>
    <xf numFmtId="4" fontId="10" fillId="0" borderId="39" xfId="4" applyNumberFormat="1" applyFont="1" applyBorder="1" applyAlignment="1">
      <alignment vertical="center" wrapText="1" readingOrder="1"/>
    </xf>
    <xf numFmtId="3" fontId="6" fillId="0" borderId="40" xfId="4" applyNumberFormat="1" applyFont="1" applyBorder="1" applyAlignment="1" applyProtection="1">
      <alignment horizontal="right" vertical="center" readingOrder="1"/>
      <protection locked="0"/>
    </xf>
    <xf numFmtId="3" fontId="3" fillId="0" borderId="28" xfId="4" applyNumberFormat="1" applyFont="1" applyBorder="1" applyAlignment="1" applyProtection="1">
      <alignment horizontal="right" vertical="center" wrapText="1" readingOrder="1"/>
      <protection locked="0"/>
    </xf>
    <xf numFmtId="3" fontId="5" fillId="0" borderId="41" xfId="4" applyNumberFormat="1" applyFont="1" applyBorder="1" applyAlignment="1" applyProtection="1">
      <alignment horizontal="right" vertical="center" wrapText="1" readingOrder="1"/>
      <protection locked="0"/>
    </xf>
    <xf numFmtId="0" fontId="9" fillId="0" borderId="0" xfId="4" applyFont="1" applyAlignment="1">
      <alignment horizontal="left" vertical="center" wrapText="1" readingOrder="1"/>
    </xf>
    <xf numFmtId="49" fontId="9" fillId="0" borderId="0" xfId="4" applyNumberFormat="1" applyFont="1" applyAlignment="1">
      <alignment horizontal="left" vertical="center" wrapText="1" readingOrder="1"/>
    </xf>
    <xf numFmtId="3" fontId="3" fillId="0" borderId="40" xfId="4" applyNumberFormat="1" applyFont="1" applyBorder="1" applyAlignment="1" applyProtection="1">
      <alignment horizontal="right" vertical="center" wrapText="1" readingOrder="1"/>
      <protection locked="0"/>
    </xf>
    <xf numFmtId="2" fontId="6" fillId="0" borderId="6" xfId="5" applyNumberFormat="1" applyFont="1" applyBorder="1" applyAlignment="1">
      <alignment horizontal="center" vertical="center" readingOrder="1"/>
    </xf>
    <xf numFmtId="3" fontId="6" fillId="0" borderId="31" xfId="5" applyNumberFormat="1" applyFont="1" applyBorder="1" applyAlignment="1" applyProtection="1">
      <alignment horizontal="centerContinuous" vertical="center" wrapText="1" readingOrder="1"/>
      <protection locked="0"/>
    </xf>
    <xf numFmtId="3" fontId="6" fillId="0" borderId="4" xfId="5" applyNumberFormat="1" applyFont="1" applyBorder="1" applyAlignment="1" applyProtection="1">
      <alignment vertical="center" readingOrder="1"/>
      <protection locked="0"/>
    </xf>
    <xf numFmtId="3" fontId="6" fillId="0" borderId="4" xfId="5" applyNumberFormat="1" applyFont="1" applyBorder="1" applyAlignment="1" applyProtection="1">
      <alignment horizontal="center" vertical="center" wrapText="1" readingOrder="1"/>
      <protection locked="0"/>
    </xf>
    <xf numFmtId="3" fontId="5" fillId="0" borderId="5" xfId="5" applyNumberFormat="1" applyFont="1" applyBorder="1" applyAlignment="1" applyProtection="1">
      <alignment horizontal="centerContinuous" vertical="center" wrapText="1" readingOrder="1"/>
      <protection locked="0"/>
    </xf>
    <xf numFmtId="0" fontId="4" fillId="0" borderId="0" xfId="5" applyAlignment="1">
      <alignment horizontal="left" vertical="center" wrapText="1"/>
    </xf>
    <xf numFmtId="2" fontId="6" fillId="0" borderId="0" xfId="4" applyNumberFormat="1" applyFont="1" applyAlignment="1">
      <alignment horizontal="right" vertical="center" wrapText="1" readingOrder="1"/>
    </xf>
    <xf numFmtId="3" fontId="6" fillId="0" borderId="12" xfId="4" applyNumberFormat="1" applyFont="1" applyBorder="1" applyAlignment="1" applyProtection="1">
      <alignment horizontal="right" vertical="center" readingOrder="1"/>
      <protection locked="0"/>
    </xf>
    <xf numFmtId="49" fontId="5" fillId="0" borderId="0" xfId="4" quotePrefix="1" applyNumberFormat="1" applyFont="1" applyAlignment="1">
      <alignment horizontal="center" vertical="center" readingOrder="1"/>
    </xf>
    <xf numFmtId="3" fontId="5" fillId="0" borderId="14" xfId="4" applyNumberFormat="1" applyFont="1" applyBorder="1" applyAlignment="1" applyProtection="1">
      <alignment horizontal="right" vertical="center" readingOrder="1"/>
      <protection locked="0"/>
    </xf>
    <xf numFmtId="3" fontId="3" fillId="0" borderId="1" xfId="4" applyNumberFormat="1" applyFont="1" applyBorder="1" applyAlignment="1" applyProtection="1">
      <alignment horizontal="right" vertical="center" readingOrder="1"/>
      <protection locked="0"/>
    </xf>
    <xf numFmtId="0" fontId="5" fillId="0" borderId="31" xfId="4" applyFont="1" applyBorder="1" applyAlignment="1">
      <alignment horizontal="center" vertical="center" readingOrder="1"/>
    </xf>
    <xf numFmtId="0" fontId="5" fillId="0" borderId="4" xfId="4" applyFont="1" applyBorder="1" applyAlignment="1">
      <alignment horizontal="center" vertical="center" readingOrder="1"/>
    </xf>
    <xf numFmtId="2" fontId="6" fillId="0" borderId="4" xfId="5" applyNumberFormat="1" applyFont="1" applyBorder="1" applyAlignment="1">
      <alignment horizontal="center" vertical="center" readingOrder="1"/>
    </xf>
    <xf numFmtId="0" fontId="11" fillId="0" borderId="4" xfId="5" applyFont="1" applyBorder="1" applyAlignment="1">
      <alignment horizontal="left" vertical="center" wrapText="1" readingOrder="1"/>
    </xf>
    <xf numFmtId="164" fontId="11" fillId="0" borderId="4" xfId="1" applyNumberFormat="1" applyFont="1" applyFill="1" applyBorder="1" applyAlignment="1">
      <alignment horizontal="left" vertical="center" wrapText="1" indent="1" readingOrder="1"/>
    </xf>
    <xf numFmtId="3" fontId="11" fillId="0" borderId="4" xfId="5" applyNumberFormat="1" applyFont="1" applyBorder="1" applyAlignment="1">
      <alignment horizontal="left" vertical="center" wrapText="1" readingOrder="1"/>
    </xf>
    <xf numFmtId="0" fontId="3" fillId="0" borderId="0" xfId="4" quotePrefix="1" applyFont="1" applyAlignment="1">
      <alignment horizontal="left" vertical="center" wrapText="1" readingOrder="1"/>
    </xf>
    <xf numFmtId="0" fontId="6" fillId="0" borderId="0" xfId="4" quotePrefix="1" applyFont="1" applyAlignment="1">
      <alignment horizontal="left" vertical="center" wrapText="1" readingOrder="1"/>
    </xf>
    <xf numFmtId="0" fontId="5" fillId="0" borderId="4" xfId="4" quotePrefix="1" applyFont="1" applyBorder="1" applyAlignment="1">
      <alignment horizontal="center" vertical="center" readingOrder="1"/>
    </xf>
    <xf numFmtId="1" fontId="6" fillId="0" borderId="4" xfId="4" applyNumberFormat="1" applyFont="1" applyBorder="1" applyAlignment="1">
      <alignment horizontal="center" vertical="center" readingOrder="1"/>
    </xf>
    <xf numFmtId="0" fontId="3" fillId="0" borderId="4" xfId="4" quotePrefix="1" applyFont="1" applyBorder="1" applyAlignment="1">
      <alignment horizontal="left" vertical="center" wrapText="1" readingOrder="1"/>
    </xf>
    <xf numFmtId="2" fontId="6" fillId="0" borderId="4" xfId="4" applyNumberFormat="1" applyFont="1" applyBorder="1" applyAlignment="1">
      <alignment horizontal="right" vertical="center" wrapText="1" readingOrder="1"/>
    </xf>
    <xf numFmtId="4" fontId="6" fillId="0" borderId="3" xfId="4" applyNumberFormat="1" applyFont="1" applyBorder="1" applyAlignment="1">
      <alignment horizontal="right" vertical="center" wrapText="1" readingOrder="1"/>
    </xf>
    <xf numFmtId="3" fontId="6" fillId="0" borderId="31" xfId="4" applyNumberFormat="1" applyFont="1" applyBorder="1" applyAlignment="1" applyProtection="1">
      <alignment horizontal="right" vertical="center" readingOrder="1"/>
      <protection locked="0"/>
    </xf>
    <xf numFmtId="3" fontId="5" fillId="0" borderId="5" xfId="4" applyNumberFormat="1" applyFont="1" applyBorder="1" applyAlignment="1">
      <alignment horizontal="right" vertical="center" readingOrder="1"/>
    </xf>
    <xf numFmtId="3" fontId="6" fillId="0" borderId="1" xfId="5" applyNumberFormat="1" applyFont="1" applyBorder="1" applyAlignment="1" applyProtection="1">
      <alignment horizontal="centerContinuous" vertical="center" wrapText="1" readingOrder="1"/>
      <protection locked="0"/>
    </xf>
    <xf numFmtId="3" fontId="5" fillId="0" borderId="7" xfId="5" applyNumberFormat="1" applyFont="1" applyBorder="1" applyAlignment="1" applyProtection="1">
      <alignment horizontal="centerContinuous" vertical="center" wrapText="1" readingOrder="1"/>
      <protection locked="0"/>
    </xf>
    <xf numFmtId="49" fontId="6" fillId="0" borderId="9" xfId="4" applyNumberFormat="1" applyFont="1" applyBorder="1" applyAlignment="1">
      <alignment vertical="center" readingOrder="1"/>
    </xf>
    <xf numFmtId="49" fontId="5" fillId="0" borderId="1" xfId="4" quotePrefix="1" applyNumberFormat="1" applyFont="1" applyBorder="1" applyAlignment="1">
      <alignment horizontal="center" vertical="center" readingOrder="1"/>
    </xf>
    <xf numFmtId="49" fontId="5" fillId="0" borderId="6" xfId="4" quotePrefix="1" applyNumberFormat="1" applyFont="1" applyBorder="1" applyAlignment="1">
      <alignment horizontal="center" vertical="center" readingOrder="1"/>
    </xf>
    <xf numFmtId="0" fontId="5" fillId="0" borderId="8" xfId="4" applyFont="1" applyBorder="1" applyAlignment="1">
      <alignment horizontal="center" vertical="center" readingOrder="1"/>
    </xf>
    <xf numFmtId="0" fontId="5" fillId="0" borderId="9" xfId="4" applyFont="1" applyBorder="1" applyAlignment="1">
      <alignment horizontal="center" vertical="center" readingOrder="1"/>
    </xf>
    <xf numFmtId="0" fontId="6" fillId="0" borderId="9" xfId="4" applyFont="1" applyBorder="1" applyAlignment="1">
      <alignment horizontal="center" vertical="center" readingOrder="1"/>
    </xf>
    <xf numFmtId="0" fontId="3" fillId="0" borderId="9" xfId="4" quotePrefix="1" applyFont="1" applyBorder="1" applyAlignment="1">
      <alignment horizontal="left" vertical="center" wrapText="1" readingOrder="1"/>
    </xf>
    <xf numFmtId="164" fontId="6" fillId="0" borderId="9" xfId="1" applyNumberFormat="1" applyFont="1" applyFill="1" applyBorder="1" applyAlignment="1">
      <alignment horizontal="left" vertical="center" wrapText="1" indent="1" readingOrder="1"/>
    </xf>
    <xf numFmtId="2" fontId="6" fillId="0" borderId="11" xfId="4" applyNumberFormat="1" applyFont="1" applyBorder="1" applyAlignment="1">
      <alignment horizontal="right" vertical="center" wrapText="1" readingOrder="1"/>
    </xf>
    <xf numFmtId="0" fontId="5" fillId="0" borderId="12" xfId="4" applyFont="1" applyBorder="1" applyAlignment="1">
      <alignment horizontal="center" vertical="center" readingOrder="1"/>
    </xf>
    <xf numFmtId="0" fontId="5" fillId="0" borderId="0" xfId="4" applyFont="1" applyAlignment="1">
      <alignment horizontal="center" vertical="center" readingOrder="1"/>
    </xf>
    <xf numFmtId="2" fontId="6" fillId="0" borderId="14" xfId="4" applyNumberFormat="1" applyFont="1" applyBorder="1" applyAlignment="1">
      <alignment horizontal="right" vertical="center" wrapText="1" readingOrder="1"/>
    </xf>
    <xf numFmtId="2" fontId="7" fillId="0" borderId="3" xfId="4" applyNumberFormat="1" applyFont="1" applyBorder="1" applyAlignment="1">
      <alignment vertical="center" wrapText="1" readingOrder="1"/>
    </xf>
    <xf numFmtId="2" fontId="10" fillId="0" borderId="13" xfId="4" applyNumberFormat="1" applyFont="1" applyBorder="1" applyAlignment="1">
      <alignment vertical="center" wrapText="1" readingOrder="1"/>
    </xf>
    <xf numFmtId="167" fontId="6" fillId="0" borderId="13" xfId="4" applyNumberFormat="1" applyFont="1" applyBorder="1" applyAlignment="1">
      <alignment horizontal="right" vertical="center" wrapText="1" readingOrder="1"/>
    </xf>
    <xf numFmtId="0" fontId="6" fillId="0" borderId="0" xfId="4" applyFont="1" applyAlignment="1">
      <alignment horizontal="left" vertical="center" wrapText="1" readingOrder="1"/>
    </xf>
    <xf numFmtId="3" fontId="6" fillId="0" borderId="1" xfId="4" applyNumberFormat="1" applyFont="1" applyBorder="1" applyAlignment="1" applyProtection="1">
      <alignment horizontal="right" vertical="center" readingOrder="1"/>
      <protection locked="0"/>
    </xf>
    <xf numFmtId="49" fontId="5" fillId="0" borderId="12" xfId="4" applyNumberFormat="1" applyFont="1" applyBorder="1" applyAlignment="1">
      <alignment horizontal="center" vertical="center" readingOrder="1"/>
    </xf>
    <xf numFmtId="49" fontId="5" fillId="0" borderId="9" xfId="4" applyNumberFormat="1" applyFont="1" applyBorder="1" applyAlignment="1">
      <alignment horizontal="center" vertical="center" readingOrder="1"/>
    </xf>
    <xf numFmtId="49" fontId="5" fillId="0" borderId="0" xfId="4" applyNumberFormat="1" applyFont="1" applyAlignment="1">
      <alignment horizontal="center" vertical="center" readingOrder="1"/>
    </xf>
    <xf numFmtId="164" fontId="10" fillId="0" borderId="6" xfId="1" applyNumberFormat="1" applyFont="1" applyFill="1" applyBorder="1" applyAlignment="1">
      <alignment horizontal="left" vertical="center" indent="1" readingOrder="1"/>
    </xf>
    <xf numFmtId="3" fontId="11" fillId="0" borderId="6" xfId="5" applyNumberFormat="1" applyFont="1" applyBorder="1" applyAlignment="1">
      <alignment horizontal="center" vertical="center" wrapText="1" readingOrder="1"/>
    </xf>
    <xf numFmtId="1" fontId="11" fillId="0" borderId="2" xfId="5" applyNumberFormat="1" applyFont="1" applyBorder="1" applyAlignment="1">
      <alignment horizontal="center" vertical="center" wrapText="1" readingOrder="1"/>
    </xf>
    <xf numFmtId="0" fontId="11" fillId="0" borderId="0" xfId="5" applyFont="1" applyAlignment="1">
      <alignment horizontal="left" vertical="center" wrapText="1" readingOrder="1"/>
    </xf>
    <xf numFmtId="164" fontId="10" fillId="0" borderId="0" xfId="1" applyNumberFormat="1" applyFont="1" applyFill="1" applyBorder="1" applyAlignment="1">
      <alignment horizontal="left" vertical="center" indent="1" readingOrder="1"/>
    </xf>
    <xf numFmtId="3" fontId="11" fillId="0" borderId="0" xfId="5" applyNumberFormat="1" applyFont="1" applyAlignment="1">
      <alignment horizontal="center" vertical="center" wrapText="1" readingOrder="1"/>
    </xf>
    <xf numFmtId="1" fontId="11" fillId="0" borderId="13" xfId="5" applyNumberFormat="1" applyFont="1" applyBorder="1" applyAlignment="1">
      <alignment horizontal="center" vertical="center" wrapText="1" readingOrder="1"/>
    </xf>
    <xf numFmtId="3" fontId="6" fillId="0" borderId="0" xfId="4" applyNumberFormat="1" applyFont="1" applyAlignment="1">
      <alignment horizontal="center" vertical="center" wrapText="1" readingOrder="1"/>
    </xf>
    <xf numFmtId="1" fontId="6" fillId="0" borderId="13" xfId="4" applyNumberFormat="1" applyFont="1" applyBorder="1" applyAlignment="1">
      <alignment horizontal="center" vertical="center" wrapText="1" readingOrder="1"/>
    </xf>
    <xf numFmtId="0" fontId="17" fillId="0" borderId="12" xfId="4" quotePrefix="1" applyFont="1" applyBorder="1" applyAlignment="1">
      <alignment horizontal="center" vertical="center" readingOrder="1"/>
    </xf>
    <xf numFmtId="1" fontId="17" fillId="0" borderId="0" xfId="4" quotePrefix="1" applyNumberFormat="1" applyFont="1" applyAlignment="1">
      <alignment horizontal="center" vertical="center" readingOrder="1"/>
    </xf>
    <xf numFmtId="0" fontId="16" fillId="0" borderId="0" xfId="4" quotePrefix="1" applyFont="1" applyAlignment="1">
      <alignment horizontal="center" vertical="center" readingOrder="1"/>
    </xf>
    <xf numFmtId="3" fontId="16" fillId="0" borderId="0" xfId="4" applyNumberFormat="1" applyFont="1" applyAlignment="1">
      <alignment horizontal="center" vertical="center" wrapText="1" readingOrder="1"/>
    </xf>
    <xf numFmtId="1" fontId="16" fillId="0" borderId="13" xfId="4" applyNumberFormat="1" applyFont="1" applyBorder="1" applyAlignment="1">
      <alignment horizontal="center" vertical="center" wrapText="1" readingOrder="1"/>
    </xf>
    <xf numFmtId="49" fontId="6" fillId="0" borderId="6" xfId="4" applyNumberFormat="1" applyFont="1" applyBorder="1" applyAlignment="1">
      <alignment horizontal="center" vertical="center" readingOrder="1"/>
    </xf>
    <xf numFmtId="1" fontId="6" fillId="0" borderId="2" xfId="4" applyNumberFormat="1" applyFont="1" applyBorder="1" applyAlignment="1">
      <alignment horizontal="center" vertical="center" wrapText="1" readingOrder="1"/>
    </xf>
    <xf numFmtId="3" fontId="6" fillId="0" borderId="7" xfId="4" applyNumberFormat="1" applyFont="1" applyBorder="1" applyAlignment="1">
      <alignment horizontal="right" vertical="center" readingOrder="1"/>
    </xf>
    <xf numFmtId="0" fontId="5" fillId="0" borderId="8" xfId="4" quotePrefix="1" applyFont="1" applyBorder="1" applyAlignment="1">
      <alignment horizontal="center" vertical="center" readingOrder="1"/>
    </xf>
    <xf numFmtId="0" fontId="6" fillId="0" borderId="9" xfId="4" quotePrefix="1" applyFont="1" applyBorder="1" applyAlignment="1">
      <alignment horizontal="center" vertical="center" readingOrder="1"/>
    </xf>
    <xf numFmtId="49" fontId="3" fillId="0" borderId="9" xfId="4" applyNumberFormat="1" applyFont="1" applyBorder="1" applyAlignment="1">
      <alignment horizontal="left" vertical="center" wrapText="1" readingOrder="1"/>
    </xf>
    <xf numFmtId="49" fontId="6" fillId="0" borderId="9" xfId="4" applyNumberFormat="1" applyFont="1" applyBorder="1" applyAlignment="1">
      <alignment horizontal="center" vertical="center" readingOrder="1"/>
    </xf>
    <xf numFmtId="1" fontId="6" fillId="0" borderId="10" xfId="4" applyNumberFormat="1" applyFont="1" applyBorder="1" applyAlignment="1">
      <alignment horizontal="center" vertical="center" wrapText="1" readingOrder="1"/>
    </xf>
    <xf numFmtId="49" fontId="6" fillId="0" borderId="0" xfId="4" applyNumberFormat="1" applyFont="1" applyAlignment="1">
      <alignment horizontal="center" vertical="center" readingOrder="1"/>
    </xf>
    <xf numFmtId="49" fontId="23" fillId="0" borderId="0" xfId="4" applyNumberFormat="1" applyFont="1" applyAlignment="1">
      <alignment horizontal="left" vertical="center" wrapText="1" readingOrder="1"/>
    </xf>
    <xf numFmtId="49" fontId="16" fillId="0" borderId="0" xfId="4" applyNumberFormat="1" applyFont="1" applyAlignment="1">
      <alignment horizontal="center" vertical="center" readingOrder="1"/>
    </xf>
    <xf numFmtId="49" fontId="8" fillId="0" borderId="6" xfId="4" applyNumberFormat="1" applyFont="1" applyBorder="1" applyAlignment="1">
      <alignment horizontal="center" vertical="center" readingOrder="1"/>
    </xf>
    <xf numFmtId="1" fontId="8" fillId="0" borderId="2" xfId="4" applyNumberFormat="1" applyFont="1" applyBorder="1" applyAlignment="1">
      <alignment horizontal="center" vertical="center" wrapText="1" readingOrder="1"/>
    </xf>
    <xf numFmtId="1" fontId="5" fillId="0" borderId="8" xfId="4" quotePrefix="1" applyNumberFormat="1" applyFont="1" applyBorder="1" applyAlignment="1">
      <alignment horizontal="center" vertical="center" readingOrder="1"/>
    </xf>
    <xf numFmtId="2" fontId="6" fillId="0" borderId="0" xfId="22" applyNumberFormat="1" applyFont="1" applyAlignment="1">
      <alignment horizontal="center" vertical="center" wrapText="1"/>
    </xf>
    <xf numFmtId="2" fontId="3" fillId="0" borderId="0" xfId="22" applyNumberFormat="1" applyFont="1" applyAlignment="1">
      <alignment vertical="center" wrapText="1"/>
    </xf>
    <xf numFmtId="3" fontId="6" fillId="0" borderId="13" xfId="22" applyNumberFormat="1" applyFont="1" applyBorder="1" applyAlignment="1">
      <alignment horizontal="center" vertical="center" wrapText="1"/>
    </xf>
    <xf numFmtId="164" fontId="6" fillId="0" borderId="0" xfId="1" applyNumberFormat="1" applyFont="1" applyFill="1" applyAlignment="1">
      <alignment horizontal="left" vertical="center" wrapText="1" indent="1"/>
    </xf>
    <xf numFmtId="3" fontId="3" fillId="0" borderId="0" xfId="0" applyNumberFormat="1" applyFont="1" applyAlignment="1">
      <alignment vertical="center" wrapText="1"/>
    </xf>
    <xf numFmtId="3" fontId="6" fillId="0" borderId="13" xfId="0" applyNumberFormat="1" applyFont="1" applyBorder="1" applyAlignment="1">
      <alignment horizontal="center" vertical="center" wrapText="1"/>
    </xf>
    <xf numFmtId="3" fontId="6" fillId="0" borderId="0" xfId="22" applyNumberFormat="1" applyFont="1" applyAlignment="1">
      <alignment horizontal="center" vertical="center"/>
    </xf>
    <xf numFmtId="3" fontId="6" fillId="0" borderId="0" xfId="2" applyNumberFormat="1" applyFont="1" applyAlignment="1">
      <alignment horizontal="center" vertical="center" wrapText="1" readingOrder="1"/>
    </xf>
    <xf numFmtId="2" fontId="6" fillId="0" borderId="13" xfId="2" applyNumberFormat="1" applyFont="1" applyBorder="1" applyAlignment="1">
      <alignment horizontal="center" vertical="center" wrapText="1" readingOrder="1"/>
    </xf>
    <xf numFmtId="0" fontId="3" fillId="0" borderId="0" xfId="23" applyFont="1" applyAlignment="1">
      <alignment horizontal="left" vertical="center" wrapText="1" readingOrder="1"/>
    </xf>
    <xf numFmtId="0" fontId="6" fillId="0" borderId="0" xfId="1" applyNumberFormat="1" applyFont="1" applyFill="1" applyAlignment="1">
      <alignment horizontal="left" vertical="center" indent="1"/>
    </xf>
    <xf numFmtId="49" fontId="6" fillId="0" borderId="13" xfId="22" applyNumberFormat="1" applyFont="1" applyBorder="1" applyAlignment="1">
      <alignment horizontal="center" vertical="center"/>
    </xf>
    <xf numFmtId="3" fontId="6" fillId="0" borderId="0" xfId="24" applyNumberFormat="1" applyFont="1" applyAlignment="1">
      <alignment horizontal="center" vertical="center"/>
    </xf>
    <xf numFmtId="0" fontId="3" fillId="0" borderId="0" xfId="23" quotePrefix="1" applyFont="1" applyAlignment="1">
      <alignment horizontal="left" vertical="center" wrapText="1" readingOrder="1"/>
    </xf>
    <xf numFmtId="0" fontId="6" fillId="0" borderId="0" xfId="23" quotePrefix="1" applyFont="1" applyAlignment="1">
      <alignment horizontal="center" vertical="center" wrapText="1" readingOrder="1"/>
    </xf>
    <xf numFmtId="3" fontId="6" fillId="0" borderId="0" xfId="4" applyNumberFormat="1" applyFont="1" applyAlignment="1" applyProtection="1">
      <alignment horizontal="center" vertical="center" readingOrder="1"/>
      <protection locked="0"/>
    </xf>
    <xf numFmtId="3" fontId="6" fillId="0" borderId="0" xfId="4" applyNumberFormat="1" applyFont="1" applyAlignment="1">
      <alignment horizontal="center" vertical="center" readingOrder="1"/>
    </xf>
    <xf numFmtId="3" fontId="5" fillId="0" borderId="14" xfId="4" applyNumberFormat="1" applyFont="1" applyBorder="1" applyAlignment="1">
      <alignment horizontal="center" vertical="center" readingOrder="1"/>
    </xf>
    <xf numFmtId="2" fontId="3" fillId="0" borderId="0" xfId="24" applyNumberFormat="1" applyFont="1" applyAlignment="1">
      <alignment vertical="center"/>
    </xf>
    <xf numFmtId="0" fontId="6" fillId="0" borderId="0" xfId="5" applyFont="1" applyAlignment="1">
      <alignment horizontal="left" vertical="center" wrapText="1" readingOrder="1"/>
    </xf>
    <xf numFmtId="0" fontId="3" fillId="0" borderId="0" xfId="5" applyFont="1" applyAlignment="1">
      <alignment vertical="center" wrapText="1" readingOrder="1"/>
    </xf>
    <xf numFmtId="3" fontId="6" fillId="0" borderId="13" xfId="4" applyNumberFormat="1" applyFont="1" applyBorder="1" applyAlignment="1">
      <alignment horizontal="right" vertical="center" wrapText="1" readingOrder="1"/>
    </xf>
    <xf numFmtId="3" fontId="6" fillId="0" borderId="2" xfId="4" applyNumberFormat="1" applyFont="1" applyBorder="1" applyAlignment="1">
      <alignment horizontal="right" vertical="center" wrapText="1" readingOrder="1"/>
    </xf>
    <xf numFmtId="3" fontId="11" fillId="0" borderId="2" xfId="5" applyNumberFormat="1" applyFont="1" applyBorder="1" applyAlignment="1">
      <alignment horizontal="right" vertical="center" wrapText="1" readingOrder="1"/>
    </xf>
    <xf numFmtId="3" fontId="11" fillId="0" borderId="13" xfId="5" applyNumberFormat="1" applyFont="1" applyBorder="1" applyAlignment="1">
      <alignment horizontal="right" vertical="center" wrapText="1" readingOrder="1"/>
    </xf>
    <xf numFmtId="3" fontId="5" fillId="0" borderId="11" xfId="4" applyNumberFormat="1" applyFont="1" applyBorder="1" applyAlignment="1" applyProtection="1">
      <alignment horizontal="right" vertical="center" wrapText="1" readingOrder="1"/>
      <protection locked="0"/>
    </xf>
    <xf numFmtId="3" fontId="5" fillId="0" borderId="7" xfId="3" applyNumberFormat="1" applyFont="1" applyBorder="1" applyAlignment="1" applyProtection="1">
      <alignment horizontal="centerContinuous" vertical="center" wrapText="1" readingOrder="1"/>
      <protection locked="0"/>
    </xf>
    <xf numFmtId="0" fontId="4" fillId="0" borderId="0" xfId="3" applyAlignment="1">
      <alignment vertical="center"/>
    </xf>
    <xf numFmtId="0" fontId="4" fillId="0" borderId="0" xfId="0" applyFont="1" applyAlignment="1">
      <alignment horizontal="left" vertical="center" wrapText="1"/>
    </xf>
    <xf numFmtId="2" fontId="6" fillId="0" borderId="10" xfId="4" applyNumberFormat="1" applyFont="1" applyBorder="1" applyAlignment="1">
      <alignment vertical="center" wrapText="1" readingOrder="1"/>
    </xf>
    <xf numFmtId="2" fontId="6" fillId="0" borderId="2" xfId="3" applyNumberFormat="1" applyFont="1" applyBorder="1" applyAlignment="1">
      <alignment horizontal="right" vertical="center" wrapText="1" readingOrder="1"/>
    </xf>
    <xf numFmtId="1" fontId="5" fillId="0" borderId="8" xfId="4" applyNumberFormat="1" applyFont="1" applyBorder="1" applyAlignment="1">
      <alignment horizontal="center" vertical="center" readingOrder="1"/>
    </xf>
    <xf numFmtId="0" fontId="6" fillId="0" borderId="9" xfId="3" applyFont="1" applyBorder="1" applyAlignment="1">
      <alignment horizontal="center" vertical="center" readingOrder="1"/>
    </xf>
    <xf numFmtId="0" fontId="11" fillId="0" borderId="9" xfId="3" applyFont="1" applyBorder="1" applyAlignment="1">
      <alignment horizontal="left" vertical="center" wrapText="1" readingOrder="1"/>
    </xf>
    <xf numFmtId="0" fontId="8" fillId="0" borderId="9" xfId="0" applyFont="1" applyBorder="1" applyAlignment="1">
      <alignment vertical="center" wrapText="1"/>
    </xf>
    <xf numFmtId="3" fontId="11" fillId="0" borderId="9" xfId="3" applyNumberFormat="1" applyFont="1" applyBorder="1" applyAlignment="1">
      <alignment horizontal="left" vertical="center" wrapText="1" readingOrder="1"/>
    </xf>
    <xf numFmtId="2" fontId="6" fillId="0" borderId="10" xfId="3" applyNumberFormat="1" applyFont="1" applyBorder="1" applyAlignment="1">
      <alignment horizontal="right" vertical="center" wrapText="1" readingOrder="1"/>
    </xf>
    <xf numFmtId="0" fontId="3" fillId="0" borderId="4" xfId="4" quotePrefix="1" applyFont="1" applyBorder="1" applyAlignment="1">
      <alignment vertical="center" wrapText="1" readingOrder="1"/>
    </xf>
    <xf numFmtId="0" fontId="3" fillId="0" borderId="4" xfId="0" applyFont="1" applyBorder="1" applyAlignment="1">
      <alignment vertical="center" wrapText="1"/>
    </xf>
    <xf numFmtId="0" fontId="6" fillId="0" borderId="4" xfId="0" applyFont="1" applyBorder="1" applyAlignment="1">
      <alignment vertical="center"/>
    </xf>
    <xf numFmtId="3" fontId="6" fillId="0" borderId="3" xfId="0" applyNumberFormat="1" applyFont="1" applyBorder="1" applyAlignment="1">
      <alignment horizontal="right" vertical="center"/>
    </xf>
    <xf numFmtId="0" fontId="6" fillId="0" borderId="4" xfId="4" applyFont="1" applyBorder="1" applyAlignment="1">
      <alignment horizontal="center" vertical="center" wrapText="1" readingOrder="1"/>
    </xf>
    <xf numFmtId="49" fontId="6" fillId="0" borderId="4" xfId="4" applyNumberFormat="1" applyFont="1" applyBorder="1" applyAlignment="1">
      <alignment horizontal="left" vertical="center" wrapText="1" readingOrder="1"/>
    </xf>
    <xf numFmtId="2" fontId="6" fillId="0" borderId="3" xfId="4" applyNumberFormat="1" applyFont="1" applyBorder="1" applyAlignment="1">
      <alignment horizontal="right" vertical="center" wrapText="1" readingOrder="1"/>
    </xf>
    <xf numFmtId="3" fontId="6" fillId="0" borderId="9" xfId="3" applyNumberFormat="1" applyFont="1" applyBorder="1" applyAlignment="1">
      <alignment horizontal="left" vertical="center" wrapText="1" readingOrder="1"/>
    </xf>
    <xf numFmtId="3" fontId="6" fillId="0" borderId="6" xfId="3" applyNumberFormat="1" applyFont="1" applyBorder="1" applyAlignment="1">
      <alignment horizontal="left" vertical="center" wrapText="1" readingOrder="1"/>
    </xf>
    <xf numFmtId="1" fontId="6" fillId="0" borderId="13" xfId="4" applyNumberFormat="1" applyFont="1" applyBorder="1" applyAlignment="1">
      <alignment horizontal="right" vertical="center" wrapText="1" readingOrder="1"/>
    </xf>
    <xf numFmtId="3" fontId="6" fillId="0" borderId="9" xfId="4" applyNumberFormat="1" applyFont="1" applyBorder="1" applyAlignment="1">
      <alignment horizontal="left" vertical="center" wrapText="1" readingOrder="1"/>
    </xf>
    <xf numFmtId="2" fontId="6" fillId="0" borderId="10" xfId="4" applyNumberFormat="1" applyFont="1" applyBorder="1" applyAlignment="1">
      <alignment horizontal="right" vertical="center" wrapText="1" readingOrder="1"/>
    </xf>
    <xf numFmtId="0" fontId="6" fillId="0" borderId="1" xfId="3" applyFont="1" applyBorder="1" applyAlignment="1">
      <alignment horizontal="left" vertical="center" wrapText="1" readingOrder="1"/>
    </xf>
    <xf numFmtId="0" fontId="3" fillId="0" borderId="0" xfId="0" applyFont="1" applyAlignment="1">
      <alignment horizontal="left" vertical="center" wrapText="1"/>
    </xf>
    <xf numFmtId="0" fontId="3" fillId="0" borderId="0" xfId="5" quotePrefix="1" applyFont="1" applyAlignment="1">
      <alignment vertical="center" wrapText="1"/>
    </xf>
    <xf numFmtId="4" fontId="11" fillId="0" borderId="0" xfId="0" applyNumberFormat="1" applyFont="1" applyAlignment="1">
      <alignment vertical="center"/>
    </xf>
    <xf numFmtId="49" fontId="3" fillId="0" borderId="9" xfId="4" quotePrefix="1" applyNumberFormat="1" applyFont="1" applyBorder="1" applyAlignment="1">
      <alignment horizontal="left" vertical="center" wrapText="1" readingOrder="1"/>
    </xf>
    <xf numFmtId="164" fontId="6" fillId="0" borderId="9" xfId="1" quotePrefix="1" applyNumberFormat="1" applyFont="1" applyFill="1" applyBorder="1" applyAlignment="1">
      <alignment horizontal="left" vertical="center" wrapText="1" indent="1" readingOrder="1"/>
    </xf>
    <xf numFmtId="49" fontId="6" fillId="0" borderId="0" xfId="4" quotePrefix="1" applyNumberFormat="1" applyFont="1" applyAlignment="1">
      <alignment horizontal="left" vertical="center" readingOrder="1"/>
    </xf>
    <xf numFmtId="49" fontId="6" fillId="0" borderId="10" xfId="4" quotePrefix="1" applyNumberFormat="1" applyFont="1" applyBorder="1" applyAlignment="1">
      <alignment horizontal="right" vertical="center" wrapText="1" readingOrder="1"/>
    </xf>
    <xf numFmtId="49" fontId="3" fillId="0" borderId="0" xfId="4" quotePrefix="1" applyNumberFormat="1" applyFont="1" applyAlignment="1">
      <alignment horizontal="left" vertical="center" wrapText="1" readingOrder="1"/>
    </xf>
    <xf numFmtId="49" fontId="6" fillId="0" borderId="13" xfId="4" quotePrefix="1" applyNumberFormat="1" applyFont="1" applyBorder="1" applyAlignment="1">
      <alignment horizontal="right" vertical="center" wrapText="1" readingOrder="1"/>
    </xf>
    <xf numFmtId="49" fontId="6" fillId="0" borderId="0" xfId="4" quotePrefix="1" applyNumberFormat="1" applyFont="1" applyAlignment="1">
      <alignment horizontal="justify" vertical="center" wrapText="1" readingOrder="1"/>
    </xf>
  </cellXfs>
  <cellStyles count="25">
    <cellStyle name="Ezres" xfId="1" builtinId="3"/>
    <cellStyle name="Normál" xfId="0" builtinId="0"/>
    <cellStyle name="Normál 10 2" xfId="16" xr:uid="{7FBE8F91-0D95-4D3C-9F4B-3BC30CFE3335}"/>
    <cellStyle name="Normál 10 2 3" xfId="18" xr:uid="{001660FA-1818-40DA-B5D7-59FEF30B1DC4}"/>
    <cellStyle name="Normál 160" xfId="7" xr:uid="{F0356A10-A6BD-4D4A-992E-A69AE171EDD7}"/>
    <cellStyle name="Normál 161" xfId="6" xr:uid="{673BF844-C167-4FC0-A802-ABC9EDDE353E}"/>
    <cellStyle name="Normál 162" xfId="9" xr:uid="{C3454467-5D8C-4100-93DF-CF1590D552FD}"/>
    <cellStyle name="Normál 163" xfId="8" xr:uid="{213A575C-C51F-42C0-A482-4B9C6977B23D}"/>
    <cellStyle name="Normál 164" xfId="11" xr:uid="{8B46F6BF-5860-4DA4-9A7B-1844A25B9E87}"/>
    <cellStyle name="Normál 165" xfId="10" xr:uid="{2E2D6636-FCD5-48FE-B733-FD4362A6B5AF}"/>
    <cellStyle name="Normál 166" xfId="12" xr:uid="{BAFCC4A4-D18C-4387-AA43-9ABC892802BB}"/>
    <cellStyle name="Normál 2 10" xfId="15" xr:uid="{6FA39646-1F11-4AC4-BA38-0D9B98C4F952}"/>
    <cellStyle name="Normál 2 101" xfId="22" xr:uid="{A063DFBF-2E6D-4EB3-AA5F-A5228D7FCA87}"/>
    <cellStyle name="Normál 2 2 3" xfId="4" xr:uid="{F497C99C-FC67-4B1E-B019-34F2227E7FFD}"/>
    <cellStyle name="Normál 2 2 3 2" xfId="23" xr:uid="{086E5BDC-67AE-492D-B023-BA2148415F62}"/>
    <cellStyle name="Normál 2 2 94" xfId="17" xr:uid="{53B4834B-CD36-40A2-ADEF-9652E594622F}"/>
    <cellStyle name="Normál 2 4" xfId="13" xr:uid="{B9F37EF4-B397-433A-B49C-7860FAC65DE3}"/>
    <cellStyle name="Normál 3 2" xfId="14" xr:uid="{342FC30D-5BE1-4BAB-98FF-D499CC0F6993}"/>
    <cellStyle name="Normál 9" xfId="3" xr:uid="{A88A7877-D0EB-4F24-AFD6-490DDCD20C48}"/>
    <cellStyle name="Normál 9 10" xfId="5" xr:uid="{B63AC91A-DA54-458D-815E-22B47E3DEAFF}"/>
    <cellStyle name="Normál_I.ütem gépész költségvetés 120309" xfId="19" xr:uid="{CD5A86C4-683D-4A8C-90D9-F279495BCC9C}"/>
    <cellStyle name="Normál_Munka1" xfId="2" xr:uid="{35DABD71-3126-4A54-A241-CA2ECFFE3963}"/>
    <cellStyle name="Normál_Payment Application No04 - 08 09" xfId="24" xr:uid="{0D08C39D-5E53-404F-88DF-0D753E845E23}"/>
    <cellStyle name="Normal_SPX_est_AT_002_Submission" xfId="20" xr:uid="{B5A05D75-D839-4009-8CB9-C4247DC461C4}"/>
    <cellStyle name="Normál_Tartószerkezetek " xfId="21" xr:uid="{F3248D13-EEC9-447C-AAAA-8BE8FE39F3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BADCC-C62E-4AAD-8560-A973E5D0CAF0}">
  <dimension ref="A1:L3510"/>
  <sheetViews>
    <sheetView tabSelected="1" topLeftCell="A1711" workbookViewId="0">
      <selection activeCell="A1715" sqref="A1715"/>
    </sheetView>
  </sheetViews>
  <sheetFormatPr defaultRowHeight="15"/>
  <cols>
    <col min="4" max="4" width="26.85546875" customWidth="1"/>
    <col min="5" max="5" width="33.42578125" customWidth="1"/>
  </cols>
  <sheetData>
    <row r="1" spans="1:12" ht="68.25" thickBot="1">
      <c r="A1" s="1" t="s">
        <v>0</v>
      </c>
      <c r="B1" s="1" t="s">
        <v>0</v>
      </c>
      <c r="C1" s="2" t="s">
        <v>1</v>
      </c>
      <c r="D1" s="3" t="s">
        <v>2</v>
      </c>
      <c r="E1" s="3" t="s">
        <v>3</v>
      </c>
      <c r="F1" s="4" t="s">
        <v>4</v>
      </c>
      <c r="G1" s="5" t="s">
        <v>5</v>
      </c>
      <c r="H1" s="6" t="s">
        <v>6</v>
      </c>
      <c r="I1" s="7" t="s">
        <v>7</v>
      </c>
      <c r="J1" s="7" t="s">
        <v>8</v>
      </c>
      <c r="K1" s="7" t="s">
        <v>9</v>
      </c>
      <c r="L1" s="8" t="s">
        <v>10</v>
      </c>
    </row>
    <row r="2" spans="1:12" ht="149.25" thickBot="1">
      <c r="A2" s="9">
        <v>200</v>
      </c>
      <c r="B2" s="10"/>
      <c r="C2" s="11"/>
      <c r="D2" s="12" t="s">
        <v>11</v>
      </c>
      <c r="E2" s="12" t="s">
        <v>12</v>
      </c>
      <c r="F2" s="13"/>
      <c r="G2" s="14"/>
      <c r="H2" s="15"/>
      <c r="I2" s="16"/>
      <c r="J2" s="16"/>
      <c r="K2" s="16"/>
      <c r="L2" s="17">
        <f>SUMIF(C5:C14,"&gt;0",L5:L14)</f>
        <v>0</v>
      </c>
    </row>
    <row r="3" spans="1:12" ht="26.25" thickBot="1">
      <c r="A3" s="18"/>
      <c r="B3" s="19"/>
      <c r="C3" s="20"/>
      <c r="D3" s="21" t="s">
        <v>13</v>
      </c>
      <c r="E3" s="22" t="s">
        <v>14</v>
      </c>
      <c r="F3" s="23"/>
      <c r="G3" s="24"/>
      <c r="H3" s="25"/>
      <c r="I3" s="26"/>
      <c r="J3" s="26"/>
      <c r="K3" s="26"/>
      <c r="L3" s="27"/>
    </row>
    <row r="4" spans="1:12" ht="45.75" thickBot="1">
      <c r="A4" s="9">
        <v>200</v>
      </c>
      <c r="B4" s="28">
        <v>210</v>
      </c>
      <c r="C4" s="29"/>
      <c r="D4" s="30" t="s">
        <v>15</v>
      </c>
      <c r="E4" s="30" t="s">
        <v>12</v>
      </c>
      <c r="F4" s="31"/>
      <c r="G4" s="32"/>
      <c r="H4" s="33"/>
      <c r="I4" s="34"/>
      <c r="J4" s="35"/>
      <c r="K4" s="36"/>
      <c r="L4" s="37"/>
    </row>
    <row r="5" spans="1:12" ht="213.75">
      <c r="A5" s="38">
        <v>300</v>
      </c>
      <c r="B5" s="39">
        <v>311</v>
      </c>
      <c r="C5" s="40">
        <v>1</v>
      </c>
      <c r="D5" s="41" t="s">
        <v>16</v>
      </c>
      <c r="E5" s="42" t="s">
        <v>17</v>
      </c>
      <c r="F5" s="43">
        <v>54411</v>
      </c>
      <c r="G5" s="44" t="s">
        <v>18</v>
      </c>
      <c r="H5" s="45"/>
      <c r="I5" s="46">
        <v>0</v>
      </c>
      <c r="J5" s="46">
        <v>0</v>
      </c>
      <c r="K5" s="47">
        <f t="shared" ref="K5:K13" si="0">I5+J5</f>
        <v>0</v>
      </c>
      <c r="L5" s="48">
        <f t="shared" ref="L5:L13" si="1">K5*(F5+H5)</f>
        <v>0</v>
      </c>
    </row>
    <row r="6" spans="1:12" ht="90">
      <c r="A6" s="38">
        <v>300</v>
      </c>
      <c r="B6" s="39">
        <v>311</v>
      </c>
      <c r="C6" s="40">
        <v>2</v>
      </c>
      <c r="D6" s="41" t="s">
        <v>19</v>
      </c>
      <c r="E6" s="49" t="s">
        <v>20</v>
      </c>
      <c r="F6" s="43">
        <v>18120</v>
      </c>
      <c r="G6" s="44" t="s">
        <v>18</v>
      </c>
      <c r="H6" s="45"/>
      <c r="I6" s="46">
        <v>0</v>
      </c>
      <c r="J6" s="46">
        <v>0</v>
      </c>
      <c r="K6" s="47">
        <f t="shared" si="0"/>
        <v>0</v>
      </c>
      <c r="L6" s="48">
        <f t="shared" si="1"/>
        <v>0</v>
      </c>
    </row>
    <row r="7" spans="1:12" ht="112.5">
      <c r="A7" s="38">
        <v>300</v>
      </c>
      <c r="B7" s="39">
        <v>311</v>
      </c>
      <c r="C7" s="40">
        <v>3</v>
      </c>
      <c r="D7" s="41" t="s">
        <v>21</v>
      </c>
      <c r="E7" s="41" t="s">
        <v>22</v>
      </c>
      <c r="F7" s="43">
        <v>28521</v>
      </c>
      <c r="G7" s="44" t="s">
        <v>18</v>
      </c>
      <c r="H7" s="45"/>
      <c r="I7" s="46">
        <v>0</v>
      </c>
      <c r="J7" s="46">
        <v>0</v>
      </c>
      <c r="K7" s="47">
        <f t="shared" si="0"/>
        <v>0</v>
      </c>
      <c r="L7" s="48">
        <f t="shared" si="1"/>
        <v>0</v>
      </c>
    </row>
    <row r="8" spans="1:12" ht="45">
      <c r="A8" s="38">
        <v>300</v>
      </c>
      <c r="B8" s="39">
        <v>311</v>
      </c>
      <c r="C8" s="40">
        <v>4</v>
      </c>
      <c r="D8" s="41" t="s">
        <v>23</v>
      </c>
      <c r="E8" s="41" t="s">
        <v>24</v>
      </c>
      <c r="F8" s="43">
        <v>1</v>
      </c>
      <c r="G8" s="44" t="s">
        <v>25</v>
      </c>
      <c r="H8" s="50"/>
      <c r="I8" s="46">
        <v>0</v>
      </c>
      <c r="J8" s="46">
        <v>0</v>
      </c>
      <c r="K8" s="47">
        <f t="shared" si="0"/>
        <v>0</v>
      </c>
      <c r="L8" s="48">
        <f t="shared" si="1"/>
        <v>0</v>
      </c>
    </row>
    <row r="9" spans="1:12" ht="225">
      <c r="A9" s="38">
        <v>300</v>
      </c>
      <c r="B9" s="39">
        <v>311</v>
      </c>
      <c r="C9" s="40">
        <v>5</v>
      </c>
      <c r="D9" s="41" t="s">
        <v>26</v>
      </c>
      <c r="E9" s="41" t="s">
        <v>27</v>
      </c>
      <c r="F9" s="43">
        <f>50329+2706</f>
        <v>53035</v>
      </c>
      <c r="G9" s="44" t="s">
        <v>18</v>
      </c>
      <c r="H9" s="45"/>
      <c r="I9" s="46">
        <v>0</v>
      </c>
      <c r="J9" s="46">
        <v>0</v>
      </c>
      <c r="K9" s="47">
        <f t="shared" si="0"/>
        <v>0</v>
      </c>
      <c r="L9" s="48">
        <f t="shared" si="1"/>
        <v>0</v>
      </c>
    </row>
    <row r="10" spans="1:12" ht="67.5">
      <c r="A10" s="38">
        <v>300</v>
      </c>
      <c r="B10" s="39">
        <v>311</v>
      </c>
      <c r="C10" s="40">
        <v>6</v>
      </c>
      <c r="D10" s="41" t="s">
        <v>28</v>
      </c>
      <c r="E10" s="41" t="s">
        <v>29</v>
      </c>
      <c r="F10" s="43">
        <v>6893</v>
      </c>
      <c r="G10" s="44" t="s">
        <v>18</v>
      </c>
      <c r="H10" s="45"/>
      <c r="I10" s="46">
        <v>0</v>
      </c>
      <c r="J10" s="46">
        <v>0</v>
      </c>
      <c r="K10" s="47">
        <f t="shared" si="0"/>
        <v>0</v>
      </c>
      <c r="L10" s="48">
        <f t="shared" si="1"/>
        <v>0</v>
      </c>
    </row>
    <row r="11" spans="1:12" ht="45">
      <c r="A11" s="38">
        <v>300</v>
      </c>
      <c r="B11" s="39">
        <v>311</v>
      </c>
      <c r="C11" s="40">
        <v>7</v>
      </c>
      <c r="D11" s="41" t="s">
        <v>30</v>
      </c>
      <c r="E11" s="41" t="s">
        <v>31</v>
      </c>
      <c r="F11" s="43">
        <v>2706</v>
      </c>
      <c r="G11" s="44" t="s">
        <v>18</v>
      </c>
      <c r="H11" s="45"/>
      <c r="I11" s="46">
        <v>0</v>
      </c>
      <c r="J11" s="46">
        <v>0</v>
      </c>
      <c r="K11" s="47">
        <f t="shared" si="0"/>
        <v>0</v>
      </c>
      <c r="L11" s="48">
        <f t="shared" si="1"/>
        <v>0</v>
      </c>
    </row>
    <row r="12" spans="1:12" ht="33.75">
      <c r="A12" s="38">
        <v>300</v>
      </c>
      <c r="B12" s="39">
        <v>311</v>
      </c>
      <c r="C12" s="40">
        <v>8</v>
      </c>
      <c r="D12" s="41" t="s">
        <v>32</v>
      </c>
      <c r="E12" s="41" t="s">
        <v>33</v>
      </c>
      <c r="F12" s="43">
        <v>108</v>
      </c>
      <c r="G12" s="44" t="s">
        <v>18</v>
      </c>
      <c r="H12" s="45"/>
      <c r="I12" s="46">
        <v>0</v>
      </c>
      <c r="J12" s="46">
        <v>0</v>
      </c>
      <c r="K12" s="47">
        <f t="shared" si="0"/>
        <v>0</v>
      </c>
      <c r="L12" s="48">
        <f t="shared" si="1"/>
        <v>0</v>
      </c>
    </row>
    <row r="13" spans="1:12" ht="57" thickBot="1">
      <c r="A13" s="38">
        <v>300</v>
      </c>
      <c r="B13" s="39">
        <v>311</v>
      </c>
      <c r="C13" s="40">
        <v>9</v>
      </c>
      <c r="D13" s="41" t="s">
        <v>34</v>
      </c>
      <c r="E13" s="41" t="s">
        <v>35</v>
      </c>
      <c r="F13" s="43">
        <f>F11-F12</f>
        <v>2598</v>
      </c>
      <c r="G13" s="44" t="s">
        <v>18</v>
      </c>
      <c r="H13" s="45"/>
      <c r="I13" s="46">
        <v>0</v>
      </c>
      <c r="J13" s="46">
        <v>0</v>
      </c>
      <c r="K13" s="47">
        <f t="shared" si="0"/>
        <v>0</v>
      </c>
      <c r="L13" s="48">
        <f t="shared" si="1"/>
        <v>0</v>
      </c>
    </row>
    <row r="14" spans="1:12" ht="34.5" thickBot="1">
      <c r="A14" s="51">
        <v>300</v>
      </c>
      <c r="B14" s="52">
        <v>311</v>
      </c>
      <c r="C14" s="11"/>
      <c r="D14" s="53" t="s">
        <v>36</v>
      </c>
      <c r="E14" s="53" t="s">
        <v>37</v>
      </c>
      <c r="F14" s="54"/>
      <c r="G14" s="55"/>
      <c r="H14" s="56"/>
      <c r="I14" s="16"/>
      <c r="J14" s="16"/>
      <c r="K14" s="57"/>
      <c r="L14" s="58">
        <f>SUM(L5:L13)</f>
        <v>0</v>
      </c>
    </row>
    <row r="15" spans="1:12" ht="33.75" thickBot="1">
      <c r="A15" s="9">
        <v>300</v>
      </c>
      <c r="B15" s="59">
        <v>310</v>
      </c>
      <c r="C15" s="11"/>
      <c r="D15" s="12" t="s">
        <v>38</v>
      </c>
      <c r="E15" s="12" t="s">
        <v>39</v>
      </c>
      <c r="F15" s="13"/>
      <c r="G15" s="14"/>
      <c r="H15" s="15"/>
      <c r="I15" s="16"/>
      <c r="J15" s="16"/>
      <c r="K15" s="16"/>
      <c r="L15" s="17">
        <f>SUMIF(C17:C22,"&gt;0",L17:L22)</f>
        <v>0</v>
      </c>
    </row>
    <row r="16" spans="1:12" ht="26.25" thickBot="1">
      <c r="A16" s="18"/>
      <c r="B16" s="19"/>
      <c r="C16" s="20"/>
      <c r="D16" s="21" t="s">
        <v>13</v>
      </c>
      <c r="E16" s="22" t="s">
        <v>14</v>
      </c>
      <c r="F16" s="23"/>
      <c r="G16" s="24"/>
      <c r="H16" s="60"/>
      <c r="I16" s="26"/>
      <c r="J16" s="26"/>
      <c r="K16" s="26"/>
      <c r="L16" s="27"/>
    </row>
    <row r="17" spans="1:12" ht="90.75" thickBot="1">
      <c r="A17" s="9">
        <v>300</v>
      </c>
      <c r="B17" s="28">
        <v>311</v>
      </c>
      <c r="C17" s="61"/>
      <c r="D17" s="62" t="s">
        <v>40</v>
      </c>
      <c r="E17" s="62" t="s">
        <v>41</v>
      </c>
      <c r="F17" s="31"/>
      <c r="G17" s="63"/>
      <c r="H17" s="64"/>
      <c r="I17" s="65"/>
      <c r="J17" s="66"/>
      <c r="K17" s="67"/>
      <c r="L17" s="68"/>
    </row>
    <row r="18" spans="1:12" ht="33.75">
      <c r="A18" s="38">
        <v>300</v>
      </c>
      <c r="B18" s="39">
        <v>311</v>
      </c>
      <c r="C18" s="40">
        <v>10</v>
      </c>
      <c r="D18" s="41" t="s">
        <v>42</v>
      </c>
      <c r="E18" s="69" t="s">
        <v>43</v>
      </c>
      <c r="F18" s="43">
        <v>11190</v>
      </c>
      <c r="G18" s="44" t="s">
        <v>18</v>
      </c>
      <c r="H18" s="70"/>
      <c r="I18" s="46">
        <v>0</v>
      </c>
      <c r="J18" s="46">
        <v>0</v>
      </c>
      <c r="K18" s="47">
        <f>I18+J18</f>
        <v>0</v>
      </c>
      <c r="L18" s="48">
        <f>K18*(F18+H18)</f>
        <v>0</v>
      </c>
    </row>
    <row r="19" spans="1:12" ht="45">
      <c r="A19" s="38">
        <v>300</v>
      </c>
      <c r="B19" s="39">
        <v>311</v>
      </c>
      <c r="C19" s="40">
        <v>11</v>
      </c>
      <c r="D19" s="41" t="s">
        <v>44</v>
      </c>
      <c r="E19" s="41" t="s">
        <v>45</v>
      </c>
      <c r="F19" s="43">
        <v>3296</v>
      </c>
      <c r="G19" s="44" t="s">
        <v>18</v>
      </c>
      <c r="H19" s="70"/>
      <c r="I19" s="46">
        <v>0</v>
      </c>
      <c r="J19" s="46">
        <v>0</v>
      </c>
      <c r="K19" s="47">
        <f>I19+J19</f>
        <v>0</v>
      </c>
      <c r="L19" s="48">
        <f>K19*(F19+H19)</f>
        <v>0</v>
      </c>
    </row>
    <row r="20" spans="1:12" ht="78.75">
      <c r="A20" s="38">
        <v>300</v>
      </c>
      <c r="B20" s="39">
        <v>311</v>
      </c>
      <c r="C20" s="40">
        <v>12</v>
      </c>
      <c r="D20" s="41" t="s">
        <v>46</v>
      </c>
      <c r="E20" s="41" t="s">
        <v>47</v>
      </c>
      <c r="F20" s="43">
        <v>10263</v>
      </c>
      <c r="G20" s="44" t="s">
        <v>18</v>
      </c>
      <c r="H20" s="70"/>
      <c r="I20" s="46">
        <v>0</v>
      </c>
      <c r="J20" s="46">
        <v>0</v>
      </c>
      <c r="K20" s="47">
        <f>I20+J20</f>
        <v>0</v>
      </c>
      <c r="L20" s="48">
        <f>K20*(F20+H20)</f>
        <v>0</v>
      </c>
    </row>
    <row r="21" spans="1:12" ht="158.25" thickBot="1">
      <c r="A21" s="38">
        <v>300</v>
      </c>
      <c r="B21" s="39">
        <v>311</v>
      </c>
      <c r="C21" s="40">
        <v>13</v>
      </c>
      <c r="D21" s="41" t="s">
        <v>48</v>
      </c>
      <c r="E21" s="41" t="s">
        <v>49</v>
      </c>
      <c r="F21" s="43">
        <v>9658</v>
      </c>
      <c r="G21" s="44" t="s">
        <v>18</v>
      </c>
      <c r="H21" s="70"/>
      <c r="I21" s="46">
        <v>0</v>
      </c>
      <c r="J21" s="46">
        <v>0</v>
      </c>
      <c r="K21" s="47">
        <f>I21+J21</f>
        <v>0</v>
      </c>
      <c r="L21" s="48">
        <f>K21*(F21+H21)</f>
        <v>0</v>
      </c>
    </row>
    <row r="22" spans="1:12" ht="79.5" thickBot="1">
      <c r="A22" s="51">
        <v>300</v>
      </c>
      <c r="B22" s="52">
        <v>311</v>
      </c>
      <c r="C22" s="11"/>
      <c r="D22" s="53" t="s">
        <v>50</v>
      </c>
      <c r="E22" s="53" t="s">
        <v>51</v>
      </c>
      <c r="F22" s="54"/>
      <c r="G22" s="55"/>
      <c r="H22" s="71"/>
      <c r="I22" s="16"/>
      <c r="J22" s="16"/>
      <c r="K22" s="16"/>
      <c r="L22" s="58">
        <f>SUM(L18:L21)</f>
        <v>0</v>
      </c>
    </row>
    <row r="23" spans="1:12" ht="66.75" thickBot="1">
      <c r="A23" s="9">
        <v>300</v>
      </c>
      <c r="B23" s="59">
        <v>320</v>
      </c>
      <c r="C23" s="11"/>
      <c r="D23" s="12" t="s">
        <v>52</v>
      </c>
      <c r="E23" s="12" t="s">
        <v>53</v>
      </c>
      <c r="F23" s="13"/>
      <c r="G23" s="14"/>
      <c r="H23" s="15"/>
      <c r="I23" s="16"/>
      <c r="J23" s="16"/>
      <c r="K23" s="16"/>
      <c r="L23" s="17">
        <f>SUMIF(C24:C65,"&gt;0",L24:L65)</f>
        <v>0</v>
      </c>
    </row>
    <row r="24" spans="1:12" ht="150.75" thickBot="1">
      <c r="A24" s="9">
        <v>300</v>
      </c>
      <c r="B24" s="28">
        <v>323</v>
      </c>
      <c r="C24" s="61"/>
      <c r="D24" s="62" t="s">
        <v>54</v>
      </c>
      <c r="E24" s="62" t="s">
        <v>55</v>
      </c>
      <c r="F24" s="31"/>
      <c r="G24" s="63"/>
      <c r="H24" s="64"/>
      <c r="I24" s="65"/>
      <c r="J24" s="66"/>
      <c r="K24" s="72"/>
      <c r="L24" s="68"/>
    </row>
    <row r="25" spans="1:12" ht="225">
      <c r="A25" s="73"/>
      <c r="B25" s="74"/>
      <c r="C25" s="75"/>
      <c r="D25" s="41" t="s">
        <v>56</v>
      </c>
      <c r="E25" s="41" t="s">
        <v>57</v>
      </c>
      <c r="F25" s="43"/>
      <c r="G25" s="76"/>
      <c r="H25" s="77"/>
      <c r="I25" s="78"/>
      <c r="J25" s="79"/>
      <c r="K25" s="80"/>
      <c r="L25" s="81"/>
    </row>
    <row r="26" spans="1:12" ht="78.75">
      <c r="A26" s="82"/>
      <c r="B26" s="83"/>
      <c r="C26" s="84"/>
      <c r="D26" s="41" t="s">
        <v>58</v>
      </c>
      <c r="E26" s="41" t="s">
        <v>59</v>
      </c>
      <c r="F26" s="43"/>
      <c r="G26" s="44"/>
      <c r="H26" s="70"/>
      <c r="I26" s="46"/>
      <c r="J26" s="46"/>
      <c r="K26" s="47"/>
      <c r="L26" s="48"/>
    </row>
    <row r="27" spans="1:12" ht="33.75">
      <c r="A27" s="38">
        <v>300</v>
      </c>
      <c r="B27" s="39">
        <v>323</v>
      </c>
      <c r="C27" s="40">
        <v>1</v>
      </c>
      <c r="D27" s="41" t="s">
        <v>60</v>
      </c>
      <c r="E27" s="41" t="s">
        <v>61</v>
      </c>
      <c r="F27" s="43">
        <v>4000</v>
      </c>
      <c r="G27" s="44" t="s">
        <v>18</v>
      </c>
      <c r="H27" s="70"/>
      <c r="I27" s="46">
        <v>0</v>
      </c>
      <c r="J27" s="46">
        <v>0</v>
      </c>
      <c r="K27" s="47">
        <f>I27+J27</f>
        <v>0</v>
      </c>
      <c r="L27" s="48">
        <f>K27*(F27+H27)</f>
        <v>0</v>
      </c>
    </row>
    <row r="28" spans="1:12" ht="67.5">
      <c r="A28" s="82"/>
      <c r="B28" s="83"/>
      <c r="C28" s="84"/>
      <c r="D28" s="41" t="s">
        <v>62</v>
      </c>
      <c r="E28" s="41" t="s">
        <v>63</v>
      </c>
      <c r="F28" s="43"/>
      <c r="G28" s="44"/>
      <c r="H28" s="70"/>
      <c r="I28" s="46"/>
      <c r="J28" s="46"/>
      <c r="K28" s="47"/>
      <c r="L28" s="48"/>
    </row>
    <row r="29" spans="1:12" ht="123.75">
      <c r="A29" s="38">
        <v>300</v>
      </c>
      <c r="B29" s="39">
        <v>323</v>
      </c>
      <c r="C29" s="40">
        <v>2</v>
      </c>
      <c r="D29" s="41" t="s">
        <v>64</v>
      </c>
      <c r="E29" s="41" t="s">
        <v>65</v>
      </c>
      <c r="F29" s="43">
        <v>269</v>
      </c>
      <c r="G29" s="44" t="s">
        <v>18</v>
      </c>
      <c r="H29" s="70"/>
      <c r="I29" s="46">
        <v>0</v>
      </c>
      <c r="J29" s="46">
        <v>0</v>
      </c>
      <c r="K29" s="47">
        <f>I29+J29</f>
        <v>0</v>
      </c>
      <c r="L29" s="48">
        <f>K29*(F29+H29)</f>
        <v>0</v>
      </c>
    </row>
    <row r="30" spans="1:12" ht="101.25">
      <c r="A30" s="38">
        <v>300</v>
      </c>
      <c r="B30" s="39">
        <v>323</v>
      </c>
      <c r="C30" s="40">
        <v>3</v>
      </c>
      <c r="D30" s="41" t="s">
        <v>66</v>
      </c>
      <c r="E30" s="41" t="s">
        <v>67</v>
      </c>
      <c r="F30" s="43">
        <v>2010</v>
      </c>
      <c r="G30" s="44" t="s">
        <v>18</v>
      </c>
      <c r="H30" s="70"/>
      <c r="I30" s="46">
        <v>0</v>
      </c>
      <c r="J30" s="46">
        <v>0</v>
      </c>
      <c r="K30" s="47">
        <f>I30+J30</f>
        <v>0</v>
      </c>
      <c r="L30" s="48">
        <f>K30*(F30+H30)</f>
        <v>0</v>
      </c>
    </row>
    <row r="31" spans="1:12" ht="45">
      <c r="A31" s="82"/>
      <c r="B31" s="83"/>
      <c r="C31" s="84"/>
      <c r="D31" s="41" t="s">
        <v>68</v>
      </c>
      <c r="E31" s="41" t="s">
        <v>69</v>
      </c>
      <c r="F31" s="43"/>
      <c r="G31" s="44"/>
      <c r="H31" s="70"/>
      <c r="I31" s="46"/>
      <c r="J31" s="46"/>
      <c r="K31" s="47"/>
      <c r="L31" s="48"/>
    </row>
    <row r="32" spans="1:12">
      <c r="A32" s="38">
        <v>300</v>
      </c>
      <c r="B32" s="39">
        <v>323</v>
      </c>
      <c r="C32" s="40">
        <v>4</v>
      </c>
      <c r="D32" s="85" t="s">
        <v>70</v>
      </c>
      <c r="E32" s="85" t="s">
        <v>71</v>
      </c>
      <c r="F32" s="43">
        <v>41</v>
      </c>
      <c r="G32" s="44" t="s">
        <v>72</v>
      </c>
      <c r="H32" s="86"/>
      <c r="I32" s="46">
        <v>0</v>
      </c>
      <c r="J32" s="46">
        <v>0</v>
      </c>
      <c r="K32" s="47">
        <f t="shared" ref="K32:K46" si="2">I32+J32</f>
        <v>0</v>
      </c>
      <c r="L32" s="48">
        <f t="shared" ref="L32:L46" si="3">K32*(F32+H32)</f>
        <v>0</v>
      </c>
    </row>
    <row r="33" spans="1:12">
      <c r="A33" s="38">
        <v>300</v>
      </c>
      <c r="B33" s="39">
        <v>323</v>
      </c>
      <c r="C33" s="40">
        <v>5</v>
      </c>
      <c r="D33" s="85" t="s">
        <v>73</v>
      </c>
      <c r="E33" s="85" t="s">
        <v>74</v>
      </c>
      <c r="F33" s="43">
        <v>49</v>
      </c>
      <c r="G33" s="44" t="s">
        <v>72</v>
      </c>
      <c r="H33" s="86"/>
      <c r="I33" s="46">
        <v>0</v>
      </c>
      <c r="J33" s="46">
        <v>0</v>
      </c>
      <c r="K33" s="47">
        <f t="shared" si="2"/>
        <v>0</v>
      </c>
      <c r="L33" s="48">
        <f t="shared" si="3"/>
        <v>0</v>
      </c>
    </row>
    <row r="34" spans="1:12">
      <c r="A34" s="38">
        <v>300</v>
      </c>
      <c r="B34" s="39">
        <v>323</v>
      </c>
      <c r="C34" s="40">
        <v>6</v>
      </c>
      <c r="D34" s="85" t="s">
        <v>75</v>
      </c>
      <c r="E34" s="85" t="s">
        <v>76</v>
      </c>
      <c r="F34" s="43">
        <v>37</v>
      </c>
      <c r="G34" s="44" t="s">
        <v>72</v>
      </c>
      <c r="H34" s="86"/>
      <c r="I34" s="46">
        <v>0</v>
      </c>
      <c r="J34" s="46">
        <v>0</v>
      </c>
      <c r="K34" s="47">
        <f t="shared" si="2"/>
        <v>0</v>
      </c>
      <c r="L34" s="48">
        <f t="shared" si="3"/>
        <v>0</v>
      </c>
    </row>
    <row r="35" spans="1:12">
      <c r="A35" s="38">
        <v>300</v>
      </c>
      <c r="B35" s="39">
        <v>323</v>
      </c>
      <c r="C35" s="40">
        <v>7</v>
      </c>
      <c r="D35" s="85" t="s">
        <v>77</v>
      </c>
      <c r="E35" s="85" t="s">
        <v>78</v>
      </c>
      <c r="F35" s="43">
        <v>4</v>
      </c>
      <c r="G35" s="44" t="s">
        <v>72</v>
      </c>
      <c r="H35" s="86"/>
      <c r="I35" s="46">
        <v>0</v>
      </c>
      <c r="J35" s="46">
        <v>0</v>
      </c>
      <c r="K35" s="47">
        <f t="shared" si="2"/>
        <v>0</v>
      </c>
      <c r="L35" s="48">
        <f t="shared" si="3"/>
        <v>0</v>
      </c>
    </row>
    <row r="36" spans="1:12">
      <c r="A36" s="38">
        <v>300</v>
      </c>
      <c r="B36" s="39">
        <v>323</v>
      </c>
      <c r="C36" s="40">
        <v>8</v>
      </c>
      <c r="D36" s="85" t="s">
        <v>79</v>
      </c>
      <c r="E36" s="85" t="s">
        <v>80</v>
      </c>
      <c r="F36" s="43">
        <v>26</v>
      </c>
      <c r="G36" s="44" t="s">
        <v>72</v>
      </c>
      <c r="H36" s="86"/>
      <c r="I36" s="46">
        <v>0</v>
      </c>
      <c r="J36" s="46">
        <v>0</v>
      </c>
      <c r="K36" s="47">
        <f t="shared" si="2"/>
        <v>0</v>
      </c>
      <c r="L36" s="48">
        <f t="shared" si="3"/>
        <v>0</v>
      </c>
    </row>
    <row r="37" spans="1:12">
      <c r="A37" s="38">
        <v>300</v>
      </c>
      <c r="B37" s="39">
        <v>323</v>
      </c>
      <c r="C37" s="40">
        <v>9</v>
      </c>
      <c r="D37" s="85" t="s">
        <v>81</v>
      </c>
      <c r="E37" s="85" t="s">
        <v>82</v>
      </c>
      <c r="F37" s="43">
        <v>5</v>
      </c>
      <c r="G37" s="44" t="s">
        <v>72</v>
      </c>
      <c r="H37" s="86"/>
      <c r="I37" s="46">
        <v>0</v>
      </c>
      <c r="J37" s="46">
        <v>0</v>
      </c>
      <c r="K37" s="47">
        <f t="shared" si="2"/>
        <v>0</v>
      </c>
      <c r="L37" s="48">
        <f t="shared" si="3"/>
        <v>0</v>
      </c>
    </row>
    <row r="38" spans="1:12">
      <c r="A38" s="38">
        <v>300</v>
      </c>
      <c r="B38" s="39">
        <v>323</v>
      </c>
      <c r="C38" s="40">
        <v>10</v>
      </c>
      <c r="D38" s="85" t="s">
        <v>83</v>
      </c>
      <c r="E38" s="85" t="s">
        <v>84</v>
      </c>
      <c r="F38" s="43">
        <v>1</v>
      </c>
      <c r="G38" s="44" t="s">
        <v>72</v>
      </c>
      <c r="H38" s="86"/>
      <c r="I38" s="46">
        <v>0</v>
      </c>
      <c r="J38" s="46">
        <v>0</v>
      </c>
      <c r="K38" s="47">
        <f t="shared" si="2"/>
        <v>0</v>
      </c>
      <c r="L38" s="48">
        <f t="shared" si="3"/>
        <v>0</v>
      </c>
    </row>
    <row r="39" spans="1:12">
      <c r="A39" s="38">
        <v>300</v>
      </c>
      <c r="B39" s="39">
        <v>323</v>
      </c>
      <c r="C39" s="40">
        <v>11</v>
      </c>
      <c r="D39" s="85" t="s">
        <v>85</v>
      </c>
      <c r="E39" s="85" t="s">
        <v>86</v>
      </c>
      <c r="F39" s="43">
        <v>3</v>
      </c>
      <c r="G39" s="44" t="s">
        <v>72</v>
      </c>
      <c r="H39" s="86"/>
      <c r="I39" s="46">
        <v>0</v>
      </c>
      <c r="J39" s="46">
        <v>0</v>
      </c>
      <c r="K39" s="47">
        <f t="shared" si="2"/>
        <v>0</v>
      </c>
      <c r="L39" s="48">
        <f t="shared" si="3"/>
        <v>0</v>
      </c>
    </row>
    <row r="40" spans="1:12">
      <c r="A40" s="38">
        <v>300</v>
      </c>
      <c r="B40" s="39">
        <v>323</v>
      </c>
      <c r="C40" s="40">
        <v>12</v>
      </c>
      <c r="D40" s="85" t="s">
        <v>87</v>
      </c>
      <c r="E40" s="85" t="s">
        <v>88</v>
      </c>
      <c r="F40" s="43">
        <v>6</v>
      </c>
      <c r="G40" s="44" t="s">
        <v>72</v>
      </c>
      <c r="H40" s="86"/>
      <c r="I40" s="46">
        <v>0</v>
      </c>
      <c r="J40" s="46">
        <v>0</v>
      </c>
      <c r="K40" s="47">
        <f t="shared" si="2"/>
        <v>0</v>
      </c>
      <c r="L40" s="48">
        <f t="shared" si="3"/>
        <v>0</v>
      </c>
    </row>
    <row r="41" spans="1:12">
      <c r="A41" s="38">
        <v>300</v>
      </c>
      <c r="B41" s="39">
        <v>323</v>
      </c>
      <c r="C41" s="40">
        <v>13</v>
      </c>
      <c r="D41" s="85" t="s">
        <v>89</v>
      </c>
      <c r="E41" s="85" t="s">
        <v>90</v>
      </c>
      <c r="F41" s="43">
        <v>3</v>
      </c>
      <c r="G41" s="44" t="s">
        <v>72</v>
      </c>
      <c r="H41" s="86"/>
      <c r="I41" s="46">
        <v>0</v>
      </c>
      <c r="J41" s="46">
        <v>0</v>
      </c>
      <c r="K41" s="47">
        <f t="shared" si="2"/>
        <v>0</v>
      </c>
      <c r="L41" s="48">
        <f t="shared" si="3"/>
        <v>0</v>
      </c>
    </row>
    <row r="42" spans="1:12">
      <c r="A42" s="38">
        <v>300</v>
      </c>
      <c r="B42" s="39">
        <v>323</v>
      </c>
      <c r="C42" s="40">
        <v>14</v>
      </c>
      <c r="D42" s="85" t="s">
        <v>91</v>
      </c>
      <c r="E42" s="85" t="s">
        <v>92</v>
      </c>
      <c r="F42" s="43">
        <v>1</v>
      </c>
      <c r="G42" s="44" t="s">
        <v>72</v>
      </c>
      <c r="H42" s="86"/>
      <c r="I42" s="46">
        <v>0</v>
      </c>
      <c r="J42" s="46">
        <v>0</v>
      </c>
      <c r="K42" s="47">
        <f t="shared" si="2"/>
        <v>0</v>
      </c>
      <c r="L42" s="48">
        <f t="shared" si="3"/>
        <v>0</v>
      </c>
    </row>
    <row r="43" spans="1:12">
      <c r="A43" s="38">
        <v>300</v>
      </c>
      <c r="B43" s="39">
        <v>323</v>
      </c>
      <c r="C43" s="40">
        <v>15</v>
      </c>
      <c r="D43" s="85" t="s">
        <v>93</v>
      </c>
      <c r="E43" s="85" t="s">
        <v>94</v>
      </c>
      <c r="F43" s="43">
        <v>3</v>
      </c>
      <c r="G43" s="44" t="s">
        <v>72</v>
      </c>
      <c r="H43" s="86"/>
      <c r="I43" s="46">
        <v>0</v>
      </c>
      <c r="J43" s="46">
        <v>0</v>
      </c>
      <c r="K43" s="47">
        <f t="shared" si="2"/>
        <v>0</v>
      </c>
      <c r="L43" s="48">
        <f t="shared" si="3"/>
        <v>0</v>
      </c>
    </row>
    <row r="44" spans="1:12">
      <c r="A44" s="38">
        <v>300</v>
      </c>
      <c r="B44" s="39">
        <v>323</v>
      </c>
      <c r="C44" s="40">
        <v>16</v>
      </c>
      <c r="D44" s="85" t="s">
        <v>95</v>
      </c>
      <c r="E44" s="85" t="s">
        <v>96</v>
      </c>
      <c r="F44" s="43">
        <v>21</v>
      </c>
      <c r="G44" s="44" t="s">
        <v>72</v>
      </c>
      <c r="H44" s="86"/>
      <c r="I44" s="46">
        <v>0</v>
      </c>
      <c r="J44" s="46">
        <v>0</v>
      </c>
      <c r="K44" s="47">
        <f t="shared" si="2"/>
        <v>0</v>
      </c>
      <c r="L44" s="48">
        <f t="shared" si="3"/>
        <v>0</v>
      </c>
    </row>
    <row r="45" spans="1:12">
      <c r="A45" s="38">
        <v>300</v>
      </c>
      <c r="B45" s="39">
        <v>323</v>
      </c>
      <c r="C45" s="40">
        <v>17</v>
      </c>
      <c r="D45" s="85" t="s">
        <v>97</v>
      </c>
      <c r="E45" s="85" t="s">
        <v>98</v>
      </c>
      <c r="F45" s="43">
        <v>2</v>
      </c>
      <c r="G45" s="44" t="s">
        <v>72</v>
      </c>
      <c r="H45" s="86"/>
      <c r="I45" s="46">
        <v>0</v>
      </c>
      <c r="J45" s="46">
        <v>0</v>
      </c>
      <c r="K45" s="47">
        <f t="shared" si="2"/>
        <v>0</v>
      </c>
      <c r="L45" s="48">
        <f t="shared" si="3"/>
        <v>0</v>
      </c>
    </row>
    <row r="46" spans="1:12">
      <c r="A46" s="38">
        <v>300</v>
      </c>
      <c r="B46" s="39">
        <v>323</v>
      </c>
      <c r="C46" s="40">
        <v>18</v>
      </c>
      <c r="D46" s="85" t="s">
        <v>99</v>
      </c>
      <c r="E46" s="85" t="s">
        <v>100</v>
      </c>
      <c r="F46" s="43">
        <v>1</v>
      </c>
      <c r="G46" s="44" t="s">
        <v>72</v>
      </c>
      <c r="H46" s="70"/>
      <c r="I46" s="46">
        <v>0</v>
      </c>
      <c r="J46" s="46">
        <v>0</v>
      </c>
      <c r="K46" s="47">
        <f t="shared" si="2"/>
        <v>0</v>
      </c>
      <c r="L46" s="48">
        <f t="shared" si="3"/>
        <v>0</v>
      </c>
    </row>
    <row r="47" spans="1:12" ht="102">
      <c r="A47" s="82"/>
      <c r="B47" s="87"/>
      <c r="C47" s="40"/>
      <c r="D47" s="88" t="s">
        <v>101</v>
      </c>
      <c r="E47" s="88" t="s">
        <v>102</v>
      </c>
      <c r="F47" s="43"/>
      <c r="G47" s="89"/>
      <c r="H47" s="90"/>
      <c r="I47" s="91"/>
      <c r="J47" s="91"/>
      <c r="K47" s="92"/>
      <c r="L47" s="93"/>
    </row>
    <row r="48" spans="1:12">
      <c r="A48" s="38">
        <v>300</v>
      </c>
      <c r="B48" s="39">
        <v>323</v>
      </c>
      <c r="C48" s="40">
        <v>19</v>
      </c>
      <c r="D48" s="94" t="s">
        <v>103</v>
      </c>
      <c r="E48" s="95" t="s">
        <v>103</v>
      </c>
      <c r="F48" s="96">
        <v>754</v>
      </c>
      <c r="G48" s="44" t="s">
        <v>104</v>
      </c>
      <c r="H48" s="50"/>
      <c r="I48" s="46">
        <v>0</v>
      </c>
      <c r="J48" s="46">
        <v>0</v>
      </c>
      <c r="K48" s="47">
        <f>I48+J48</f>
        <v>0</v>
      </c>
      <c r="L48" s="48">
        <f>K48*(F48+H48)</f>
        <v>0</v>
      </c>
    </row>
    <row r="49" spans="1:12">
      <c r="A49" s="38">
        <v>300</v>
      </c>
      <c r="B49" s="39">
        <v>323</v>
      </c>
      <c r="C49" s="40">
        <v>20</v>
      </c>
      <c r="D49" s="97" t="s">
        <v>105</v>
      </c>
      <c r="E49" s="98" t="s">
        <v>105</v>
      </c>
      <c r="F49" s="96">
        <v>20</v>
      </c>
      <c r="G49" s="44" t="s">
        <v>104</v>
      </c>
      <c r="H49" s="50"/>
      <c r="I49" s="46">
        <v>0</v>
      </c>
      <c r="J49" s="46">
        <v>0</v>
      </c>
      <c r="K49" s="47">
        <f>I49+J49</f>
        <v>0</v>
      </c>
      <c r="L49" s="48">
        <f>K49*(F49+H49)</f>
        <v>0</v>
      </c>
    </row>
    <row r="50" spans="1:12">
      <c r="A50" s="38">
        <v>300</v>
      </c>
      <c r="B50" s="39">
        <v>323</v>
      </c>
      <c r="C50" s="40">
        <v>21</v>
      </c>
      <c r="D50" s="99" t="s">
        <v>106</v>
      </c>
      <c r="E50" s="100" t="s">
        <v>106</v>
      </c>
      <c r="F50" s="96">
        <v>105</v>
      </c>
      <c r="G50" s="44" t="s">
        <v>104</v>
      </c>
      <c r="H50" s="50"/>
      <c r="I50" s="46">
        <v>0</v>
      </c>
      <c r="J50" s="46">
        <v>0</v>
      </c>
      <c r="K50" s="47">
        <f>I50+J50</f>
        <v>0</v>
      </c>
      <c r="L50" s="48">
        <f>K50*(F50+H50)</f>
        <v>0</v>
      </c>
    </row>
    <row r="51" spans="1:12" ht="51">
      <c r="A51" s="82"/>
      <c r="B51" s="87"/>
      <c r="C51" s="40"/>
      <c r="D51" s="88" t="s">
        <v>107</v>
      </c>
      <c r="E51" s="88" t="s">
        <v>108</v>
      </c>
      <c r="F51" s="101"/>
      <c r="G51" s="89"/>
      <c r="H51" s="102"/>
      <c r="I51" s="91"/>
      <c r="J51" s="91"/>
      <c r="K51" s="92"/>
      <c r="L51" s="93"/>
    </row>
    <row r="52" spans="1:12">
      <c r="A52" s="38">
        <v>300</v>
      </c>
      <c r="B52" s="39">
        <v>323</v>
      </c>
      <c r="C52" s="40">
        <v>22</v>
      </c>
      <c r="D52" s="41" t="s">
        <v>109</v>
      </c>
      <c r="E52" s="103" t="s">
        <v>110</v>
      </c>
      <c r="F52" s="96">
        <v>7</v>
      </c>
      <c r="G52" s="44" t="s">
        <v>72</v>
      </c>
      <c r="H52" s="50"/>
      <c r="I52" s="46">
        <v>0</v>
      </c>
      <c r="J52" s="46">
        <v>0</v>
      </c>
      <c r="K52" s="47">
        <f t="shared" ref="K52:K57" si="4">I52+J52</f>
        <v>0</v>
      </c>
      <c r="L52" s="48">
        <f t="shared" ref="L52:L57" si="5">K52*(F52+H52)</f>
        <v>0</v>
      </c>
    </row>
    <row r="53" spans="1:12">
      <c r="A53" s="38">
        <v>300</v>
      </c>
      <c r="B53" s="39">
        <v>323</v>
      </c>
      <c r="C53" s="40">
        <v>23</v>
      </c>
      <c r="D53" s="41" t="s">
        <v>111</v>
      </c>
      <c r="E53" s="103" t="s">
        <v>112</v>
      </c>
      <c r="F53" s="96">
        <v>62</v>
      </c>
      <c r="G53" s="44" t="s">
        <v>72</v>
      </c>
      <c r="H53" s="50"/>
      <c r="I53" s="46">
        <v>0</v>
      </c>
      <c r="J53" s="46">
        <v>0</v>
      </c>
      <c r="K53" s="47">
        <f t="shared" si="4"/>
        <v>0</v>
      </c>
      <c r="L53" s="48">
        <f t="shared" si="5"/>
        <v>0</v>
      </c>
    </row>
    <row r="54" spans="1:12">
      <c r="A54" s="38">
        <v>300</v>
      </c>
      <c r="B54" s="39">
        <v>323</v>
      </c>
      <c r="C54" s="40">
        <v>24</v>
      </c>
      <c r="D54" s="41" t="s">
        <v>113</v>
      </c>
      <c r="E54" s="103" t="s">
        <v>114</v>
      </c>
      <c r="F54" s="96">
        <v>10</v>
      </c>
      <c r="G54" s="44" t="s">
        <v>72</v>
      </c>
      <c r="H54" s="50"/>
      <c r="I54" s="46">
        <v>0</v>
      </c>
      <c r="J54" s="46">
        <v>0</v>
      </c>
      <c r="K54" s="47">
        <f t="shared" si="4"/>
        <v>0</v>
      </c>
      <c r="L54" s="48">
        <f t="shared" si="5"/>
        <v>0</v>
      </c>
    </row>
    <row r="55" spans="1:12" ht="45">
      <c r="A55" s="38">
        <v>300</v>
      </c>
      <c r="B55" s="39">
        <v>323</v>
      </c>
      <c r="C55" s="40">
        <v>25</v>
      </c>
      <c r="D55" s="41" t="s">
        <v>115</v>
      </c>
      <c r="E55" s="103" t="s">
        <v>116</v>
      </c>
      <c r="F55" s="96">
        <v>85</v>
      </c>
      <c r="G55" s="44" t="s">
        <v>117</v>
      </c>
      <c r="H55" s="50"/>
      <c r="I55" s="46">
        <v>0</v>
      </c>
      <c r="J55" s="46">
        <v>0</v>
      </c>
      <c r="K55" s="47">
        <f t="shared" si="4"/>
        <v>0</v>
      </c>
      <c r="L55" s="48">
        <f t="shared" si="5"/>
        <v>0</v>
      </c>
    </row>
    <row r="56" spans="1:12" ht="22.5">
      <c r="A56" s="38">
        <v>300</v>
      </c>
      <c r="B56" s="39">
        <v>323</v>
      </c>
      <c r="C56" s="40">
        <v>26</v>
      </c>
      <c r="D56" s="41" t="s">
        <v>118</v>
      </c>
      <c r="E56" s="103" t="s">
        <v>119</v>
      </c>
      <c r="F56" s="96">
        <v>7.2</v>
      </c>
      <c r="G56" s="44" t="s">
        <v>120</v>
      </c>
      <c r="H56" s="50"/>
      <c r="I56" s="46">
        <v>0</v>
      </c>
      <c r="J56" s="46">
        <v>0</v>
      </c>
      <c r="K56" s="47">
        <f t="shared" si="4"/>
        <v>0</v>
      </c>
      <c r="L56" s="48">
        <f t="shared" si="5"/>
        <v>0</v>
      </c>
    </row>
    <row r="57" spans="1:12" ht="34.5" thickBot="1">
      <c r="A57" s="38">
        <v>300</v>
      </c>
      <c r="B57" s="39">
        <v>323</v>
      </c>
      <c r="C57" s="40">
        <v>27</v>
      </c>
      <c r="D57" s="41" t="s">
        <v>121</v>
      </c>
      <c r="E57" s="103" t="s">
        <v>122</v>
      </c>
      <c r="F57" s="96">
        <v>8</v>
      </c>
      <c r="G57" s="44" t="s">
        <v>72</v>
      </c>
      <c r="H57" s="50"/>
      <c r="I57" s="46">
        <v>0</v>
      </c>
      <c r="J57" s="46">
        <v>0</v>
      </c>
      <c r="K57" s="47">
        <f t="shared" si="4"/>
        <v>0</v>
      </c>
      <c r="L57" s="48">
        <f t="shared" si="5"/>
        <v>0</v>
      </c>
    </row>
    <row r="58" spans="1:12" ht="79.5" thickBot="1">
      <c r="A58" s="51">
        <v>300</v>
      </c>
      <c r="B58" s="52">
        <v>323</v>
      </c>
      <c r="C58" s="11"/>
      <c r="D58" s="53" t="s">
        <v>123</v>
      </c>
      <c r="E58" s="53" t="s">
        <v>55</v>
      </c>
      <c r="F58" s="54"/>
      <c r="G58" s="55"/>
      <c r="H58" s="71"/>
      <c r="I58" s="16"/>
      <c r="J58" s="16"/>
      <c r="K58" s="57"/>
      <c r="L58" s="58">
        <f>SUM(L26:L57)</f>
        <v>0</v>
      </c>
    </row>
    <row r="59" spans="1:12" ht="105.75" thickBot="1">
      <c r="A59" s="9">
        <v>300</v>
      </c>
      <c r="B59" s="28">
        <v>324</v>
      </c>
      <c r="C59" s="61"/>
      <c r="D59" s="62" t="s">
        <v>124</v>
      </c>
      <c r="E59" s="62" t="s">
        <v>125</v>
      </c>
      <c r="F59" s="31"/>
      <c r="G59" s="63"/>
      <c r="H59" s="64"/>
      <c r="I59" s="65"/>
      <c r="J59" s="66"/>
      <c r="K59" s="72"/>
      <c r="L59" s="68"/>
    </row>
    <row r="60" spans="1:12" ht="112.5">
      <c r="A60" s="38">
        <v>300</v>
      </c>
      <c r="B60" s="39">
        <v>324</v>
      </c>
      <c r="C60" s="40">
        <v>1</v>
      </c>
      <c r="D60" s="41" t="s">
        <v>126</v>
      </c>
      <c r="E60" s="41" t="s">
        <v>127</v>
      </c>
      <c r="F60" s="104">
        <v>1280</v>
      </c>
      <c r="G60" s="44" t="s">
        <v>18</v>
      </c>
      <c r="H60" s="70"/>
      <c r="I60" s="46">
        <v>0</v>
      </c>
      <c r="J60" s="46">
        <v>0</v>
      </c>
      <c r="K60" s="47">
        <f>I60+J60</f>
        <v>0</v>
      </c>
      <c r="L60" s="48">
        <f>K60*(F60+H60)</f>
        <v>0</v>
      </c>
    </row>
    <row r="61" spans="1:12" ht="101.25">
      <c r="A61" s="38">
        <v>300</v>
      </c>
      <c r="B61" s="39">
        <v>324</v>
      </c>
      <c r="C61" s="40">
        <v>3</v>
      </c>
      <c r="D61" s="41" t="s">
        <v>128</v>
      </c>
      <c r="E61" s="41" t="s">
        <v>129</v>
      </c>
      <c r="F61" s="104">
        <v>2150</v>
      </c>
      <c r="G61" s="44" t="s">
        <v>18</v>
      </c>
      <c r="H61" s="70"/>
      <c r="I61" s="46">
        <v>0</v>
      </c>
      <c r="J61" s="46">
        <v>0</v>
      </c>
      <c r="K61" s="47">
        <f>I61+J61</f>
        <v>0</v>
      </c>
      <c r="L61" s="48">
        <f>K61*(F61+H61)</f>
        <v>0</v>
      </c>
    </row>
    <row r="62" spans="1:12" ht="90">
      <c r="A62" s="38">
        <v>300</v>
      </c>
      <c r="B62" s="39">
        <v>324</v>
      </c>
      <c r="C62" s="40">
        <v>4</v>
      </c>
      <c r="D62" s="41" t="s">
        <v>130</v>
      </c>
      <c r="E62" s="41" t="s">
        <v>131</v>
      </c>
      <c r="F62" s="104">
        <v>5950</v>
      </c>
      <c r="G62" s="44" t="s">
        <v>18</v>
      </c>
      <c r="H62" s="70"/>
      <c r="I62" s="46">
        <v>0</v>
      </c>
      <c r="J62" s="46">
        <v>0</v>
      </c>
      <c r="K62" s="47">
        <f>I62+J62</f>
        <v>0</v>
      </c>
      <c r="L62" s="48">
        <f>K62*(F62+H62)</f>
        <v>0</v>
      </c>
    </row>
    <row r="63" spans="1:12" ht="101.25">
      <c r="A63" s="38">
        <v>300</v>
      </c>
      <c r="B63" s="39">
        <v>324</v>
      </c>
      <c r="C63" s="40">
        <v>5</v>
      </c>
      <c r="D63" s="41" t="s">
        <v>132</v>
      </c>
      <c r="E63" s="41" t="s">
        <v>133</v>
      </c>
      <c r="F63" s="104">
        <v>320</v>
      </c>
      <c r="G63" s="44" t="s">
        <v>18</v>
      </c>
      <c r="H63" s="70"/>
      <c r="I63" s="46">
        <v>0</v>
      </c>
      <c r="J63" s="46">
        <v>0</v>
      </c>
      <c r="K63" s="47">
        <f>I63+J63</f>
        <v>0</v>
      </c>
      <c r="L63" s="48">
        <f>K63*(F63+H63)</f>
        <v>0</v>
      </c>
    </row>
    <row r="64" spans="1:12" ht="45.75" thickBot="1">
      <c r="A64" s="38">
        <v>300</v>
      </c>
      <c r="B64" s="39">
        <v>324</v>
      </c>
      <c r="C64" s="40">
        <v>6</v>
      </c>
      <c r="D64" s="41" t="s">
        <v>134</v>
      </c>
      <c r="E64" s="41" t="s">
        <v>135</v>
      </c>
      <c r="F64" s="96">
        <v>3530</v>
      </c>
      <c r="G64" s="44" t="s">
        <v>18</v>
      </c>
      <c r="H64" s="70"/>
      <c r="I64" s="46">
        <v>0</v>
      </c>
      <c r="J64" s="46">
        <v>0</v>
      </c>
      <c r="K64" s="47">
        <f>I64+J64</f>
        <v>0</v>
      </c>
      <c r="L64" s="48">
        <f>K64*(F64+H64)</f>
        <v>0</v>
      </c>
    </row>
    <row r="65" spans="1:12" ht="68.25" thickBot="1">
      <c r="A65" s="51">
        <v>300</v>
      </c>
      <c r="B65" s="52">
        <v>324</v>
      </c>
      <c r="C65" s="11"/>
      <c r="D65" s="53" t="s">
        <v>136</v>
      </c>
      <c r="E65" s="53" t="s">
        <v>137</v>
      </c>
      <c r="F65" s="54"/>
      <c r="G65" s="55"/>
      <c r="H65" s="71"/>
      <c r="I65" s="16"/>
      <c r="J65" s="16"/>
      <c r="K65" s="57"/>
      <c r="L65" s="58">
        <f>SUM(L60:L64)</f>
        <v>0</v>
      </c>
    </row>
    <row r="66" spans="1:12" ht="83.25" thickBot="1">
      <c r="A66" s="9">
        <v>300</v>
      </c>
      <c r="B66" s="10" t="s">
        <v>138</v>
      </c>
      <c r="C66" s="11"/>
      <c r="D66" s="12" t="s">
        <v>139</v>
      </c>
      <c r="E66" s="12" t="s">
        <v>140</v>
      </c>
      <c r="F66" s="13"/>
      <c r="G66" s="14"/>
      <c r="H66" s="15"/>
      <c r="I66" s="16"/>
      <c r="J66" s="16"/>
      <c r="K66" s="16"/>
      <c r="L66" s="17">
        <f>SUMIF(C68:C244,"&gt;0",L68:L244)</f>
        <v>0</v>
      </c>
    </row>
    <row r="67" spans="1:12" ht="26.25" thickBot="1">
      <c r="A67" s="18"/>
      <c r="B67" s="19"/>
      <c r="C67" s="20"/>
      <c r="D67" s="21" t="s">
        <v>13</v>
      </c>
      <c r="E67" s="22" t="s">
        <v>14</v>
      </c>
      <c r="F67" s="23"/>
      <c r="G67" s="24"/>
      <c r="H67" s="105"/>
      <c r="I67" s="26"/>
      <c r="J67" s="26"/>
      <c r="K67" s="106"/>
      <c r="L67" s="27"/>
    </row>
    <row r="68" spans="1:12" ht="120.75" thickBot="1">
      <c r="A68" s="9">
        <v>300</v>
      </c>
      <c r="B68" s="10" t="s">
        <v>141</v>
      </c>
      <c r="C68" s="61"/>
      <c r="D68" s="62" t="s">
        <v>142</v>
      </c>
      <c r="E68" s="62" t="s">
        <v>143</v>
      </c>
      <c r="F68" s="31"/>
      <c r="G68" s="63"/>
      <c r="H68" s="64"/>
      <c r="I68" s="65"/>
      <c r="J68" s="66"/>
      <c r="K68" s="72"/>
      <c r="L68" s="68"/>
    </row>
    <row r="69" spans="1:12" ht="102">
      <c r="A69" s="73"/>
      <c r="B69" s="74"/>
      <c r="C69" s="75"/>
      <c r="D69" s="88" t="s">
        <v>144</v>
      </c>
      <c r="E69" s="88" t="s">
        <v>145</v>
      </c>
      <c r="F69" s="107"/>
      <c r="G69" s="76"/>
      <c r="H69" s="77"/>
      <c r="I69" s="78"/>
      <c r="J69" s="79"/>
      <c r="K69" s="80"/>
      <c r="L69" s="81"/>
    </row>
    <row r="70" spans="1:12" ht="225">
      <c r="A70" s="73"/>
      <c r="B70" s="74"/>
      <c r="C70" s="75"/>
      <c r="D70" s="41" t="s">
        <v>56</v>
      </c>
      <c r="E70" s="41" t="s">
        <v>57</v>
      </c>
      <c r="F70" s="107"/>
      <c r="G70" s="76"/>
      <c r="H70" s="77"/>
      <c r="I70" s="78"/>
      <c r="J70" s="79"/>
      <c r="K70" s="80"/>
      <c r="L70" s="81"/>
    </row>
    <row r="71" spans="1:12" ht="101.25">
      <c r="A71" s="38">
        <v>300</v>
      </c>
      <c r="B71" s="39">
        <v>333</v>
      </c>
      <c r="C71" s="40">
        <v>1</v>
      </c>
      <c r="D71" s="108" t="s">
        <v>146</v>
      </c>
      <c r="E71" s="41" t="s">
        <v>147</v>
      </c>
      <c r="F71" s="104">
        <v>9</v>
      </c>
      <c r="G71" s="44" t="s">
        <v>18</v>
      </c>
      <c r="H71" s="70"/>
      <c r="I71" s="46">
        <v>0</v>
      </c>
      <c r="J71" s="46">
        <v>0</v>
      </c>
      <c r="K71" s="47">
        <f>I71+J71</f>
        <v>0</v>
      </c>
      <c r="L71" s="48">
        <f>K71*(F71+H71)</f>
        <v>0</v>
      </c>
    </row>
    <row r="72" spans="1:12" ht="101.25">
      <c r="A72" s="38">
        <v>300</v>
      </c>
      <c r="B72" s="39">
        <v>343</v>
      </c>
      <c r="C72" s="40">
        <v>2</v>
      </c>
      <c r="D72" s="109" t="s">
        <v>148</v>
      </c>
      <c r="E72" s="41" t="s">
        <v>149</v>
      </c>
      <c r="F72" s="104">
        <v>1864</v>
      </c>
      <c r="G72" s="44" t="s">
        <v>18</v>
      </c>
      <c r="H72" s="70"/>
      <c r="I72" s="46">
        <v>0</v>
      </c>
      <c r="J72" s="46">
        <v>0</v>
      </c>
      <c r="K72" s="47">
        <f>I72+J72</f>
        <v>0</v>
      </c>
      <c r="L72" s="48">
        <f>K72*(F72+H72)</f>
        <v>0</v>
      </c>
    </row>
    <row r="73" spans="1:12" ht="191.25">
      <c r="A73" s="82"/>
      <c r="B73" s="87"/>
      <c r="C73" s="40"/>
      <c r="D73" s="88" t="s">
        <v>150</v>
      </c>
      <c r="E73" s="88" t="s">
        <v>151</v>
      </c>
      <c r="F73" s="104"/>
      <c r="G73" s="44"/>
      <c r="H73" s="70"/>
      <c r="I73" s="46"/>
      <c r="J73" s="46"/>
      <c r="K73" s="47"/>
      <c r="L73" s="48"/>
    </row>
    <row r="74" spans="1:12" ht="270">
      <c r="A74" s="82"/>
      <c r="B74" s="110"/>
      <c r="C74" s="84"/>
      <c r="D74" s="111" t="s">
        <v>152</v>
      </c>
      <c r="E74" s="111" t="s">
        <v>153</v>
      </c>
      <c r="F74" s="112"/>
      <c r="G74" s="89"/>
      <c r="H74" s="90"/>
      <c r="I74" s="91"/>
      <c r="J74" s="91"/>
      <c r="K74" s="92"/>
      <c r="L74" s="93"/>
    </row>
    <row r="75" spans="1:12">
      <c r="A75" s="38">
        <v>300</v>
      </c>
      <c r="B75" s="87" t="s">
        <v>154</v>
      </c>
      <c r="C75" s="40">
        <v>3</v>
      </c>
      <c r="D75" s="113" t="s">
        <v>155</v>
      </c>
      <c r="E75" s="113" t="s">
        <v>156</v>
      </c>
      <c r="F75" s="114">
        <v>38</v>
      </c>
      <c r="G75" s="44" t="s">
        <v>72</v>
      </c>
      <c r="H75" s="115"/>
      <c r="I75" s="46">
        <v>0</v>
      </c>
      <c r="J75" s="46">
        <v>0</v>
      </c>
      <c r="K75" s="47">
        <f t="shared" ref="K75:K128" si="6">I75+J75</f>
        <v>0</v>
      </c>
      <c r="L75" s="48">
        <f t="shared" ref="L75:L128" si="7">K75*(F75+H75)</f>
        <v>0</v>
      </c>
    </row>
    <row r="76" spans="1:12">
      <c r="A76" s="38">
        <v>300</v>
      </c>
      <c r="B76" s="87" t="s">
        <v>154</v>
      </c>
      <c r="C76" s="40">
        <v>4</v>
      </c>
      <c r="D76" s="113" t="s">
        <v>157</v>
      </c>
      <c r="E76" s="113" t="s">
        <v>158</v>
      </c>
      <c r="F76" s="114">
        <v>7</v>
      </c>
      <c r="G76" s="44" t="s">
        <v>72</v>
      </c>
      <c r="H76" s="115"/>
      <c r="I76" s="46">
        <v>0</v>
      </c>
      <c r="J76" s="46">
        <v>0</v>
      </c>
      <c r="K76" s="47">
        <f t="shared" si="6"/>
        <v>0</v>
      </c>
      <c r="L76" s="48">
        <f t="shared" si="7"/>
        <v>0</v>
      </c>
    </row>
    <row r="77" spans="1:12">
      <c r="A77" s="38">
        <v>300</v>
      </c>
      <c r="B77" s="87" t="s">
        <v>154</v>
      </c>
      <c r="C77" s="40">
        <v>5</v>
      </c>
      <c r="D77" s="113" t="s">
        <v>159</v>
      </c>
      <c r="E77" s="113" t="s">
        <v>160</v>
      </c>
      <c r="F77" s="114">
        <v>12</v>
      </c>
      <c r="G77" s="44" t="s">
        <v>72</v>
      </c>
      <c r="H77" s="115"/>
      <c r="I77" s="46">
        <v>0</v>
      </c>
      <c r="J77" s="46">
        <v>0</v>
      </c>
      <c r="K77" s="47">
        <f t="shared" si="6"/>
        <v>0</v>
      </c>
      <c r="L77" s="48">
        <f t="shared" si="7"/>
        <v>0</v>
      </c>
    </row>
    <row r="78" spans="1:12">
      <c r="A78" s="38">
        <v>300</v>
      </c>
      <c r="B78" s="87" t="s">
        <v>154</v>
      </c>
      <c r="C78" s="40">
        <v>6</v>
      </c>
      <c r="D78" s="113" t="s">
        <v>161</v>
      </c>
      <c r="E78" s="113" t="s">
        <v>162</v>
      </c>
      <c r="F78" s="114">
        <v>1</v>
      </c>
      <c r="G78" s="44" t="s">
        <v>72</v>
      </c>
      <c r="H78" s="115"/>
      <c r="I78" s="46">
        <v>0</v>
      </c>
      <c r="J78" s="46">
        <v>0</v>
      </c>
      <c r="K78" s="47">
        <f t="shared" si="6"/>
        <v>0</v>
      </c>
      <c r="L78" s="48">
        <f t="shared" si="7"/>
        <v>0</v>
      </c>
    </row>
    <row r="79" spans="1:12">
      <c r="A79" s="38">
        <v>300</v>
      </c>
      <c r="B79" s="87" t="s">
        <v>154</v>
      </c>
      <c r="C79" s="40">
        <v>7</v>
      </c>
      <c r="D79" s="113" t="s">
        <v>163</v>
      </c>
      <c r="E79" s="113" t="s">
        <v>164</v>
      </c>
      <c r="F79" s="114">
        <v>1</v>
      </c>
      <c r="G79" s="44" t="s">
        <v>72</v>
      </c>
      <c r="H79" s="115"/>
      <c r="I79" s="46">
        <v>0</v>
      </c>
      <c r="J79" s="46">
        <v>0</v>
      </c>
      <c r="K79" s="47">
        <f t="shared" si="6"/>
        <v>0</v>
      </c>
      <c r="L79" s="48">
        <f t="shared" si="7"/>
        <v>0</v>
      </c>
    </row>
    <row r="80" spans="1:12">
      <c r="A80" s="38">
        <v>300</v>
      </c>
      <c r="B80" s="87" t="s">
        <v>154</v>
      </c>
      <c r="C80" s="40">
        <v>8</v>
      </c>
      <c r="D80" s="113" t="s">
        <v>165</v>
      </c>
      <c r="E80" s="113" t="s">
        <v>166</v>
      </c>
      <c r="F80" s="114">
        <v>2</v>
      </c>
      <c r="G80" s="44" t="s">
        <v>72</v>
      </c>
      <c r="H80" s="115"/>
      <c r="I80" s="46">
        <v>0</v>
      </c>
      <c r="J80" s="46">
        <v>0</v>
      </c>
      <c r="K80" s="47">
        <f t="shared" si="6"/>
        <v>0</v>
      </c>
      <c r="L80" s="48">
        <f t="shared" si="7"/>
        <v>0</v>
      </c>
    </row>
    <row r="81" spans="1:12">
      <c r="A81" s="38">
        <v>300</v>
      </c>
      <c r="B81" s="87" t="s">
        <v>154</v>
      </c>
      <c r="C81" s="40">
        <v>9</v>
      </c>
      <c r="D81" s="113" t="s">
        <v>167</v>
      </c>
      <c r="E81" s="113" t="s">
        <v>168</v>
      </c>
      <c r="F81" s="114">
        <v>1</v>
      </c>
      <c r="G81" s="44" t="s">
        <v>72</v>
      </c>
      <c r="H81" s="115"/>
      <c r="I81" s="46">
        <v>0</v>
      </c>
      <c r="J81" s="46">
        <v>0</v>
      </c>
      <c r="K81" s="47">
        <f t="shared" si="6"/>
        <v>0</v>
      </c>
      <c r="L81" s="48">
        <f t="shared" si="7"/>
        <v>0</v>
      </c>
    </row>
    <row r="82" spans="1:12">
      <c r="A82" s="38">
        <v>300</v>
      </c>
      <c r="B82" s="87" t="s">
        <v>154</v>
      </c>
      <c r="C82" s="40">
        <v>10</v>
      </c>
      <c r="D82" s="113" t="s">
        <v>169</v>
      </c>
      <c r="E82" s="113" t="s">
        <v>170</v>
      </c>
      <c r="F82" s="114">
        <v>1</v>
      </c>
      <c r="G82" s="44" t="s">
        <v>72</v>
      </c>
      <c r="H82" s="115"/>
      <c r="I82" s="46">
        <v>0</v>
      </c>
      <c r="J82" s="46">
        <v>0</v>
      </c>
      <c r="K82" s="47">
        <f t="shared" si="6"/>
        <v>0</v>
      </c>
      <c r="L82" s="48">
        <f t="shared" si="7"/>
        <v>0</v>
      </c>
    </row>
    <row r="83" spans="1:12">
      <c r="A83" s="38">
        <v>300</v>
      </c>
      <c r="B83" s="87" t="s">
        <v>154</v>
      </c>
      <c r="C83" s="40">
        <v>11</v>
      </c>
      <c r="D83" s="113" t="s">
        <v>171</v>
      </c>
      <c r="E83" s="113" t="s">
        <v>172</v>
      </c>
      <c r="F83" s="114">
        <v>1</v>
      </c>
      <c r="G83" s="44" t="s">
        <v>72</v>
      </c>
      <c r="H83" s="115"/>
      <c r="I83" s="46">
        <v>0</v>
      </c>
      <c r="J83" s="46">
        <v>0</v>
      </c>
      <c r="K83" s="47">
        <f t="shared" si="6"/>
        <v>0</v>
      </c>
      <c r="L83" s="48">
        <f t="shared" si="7"/>
        <v>0</v>
      </c>
    </row>
    <row r="84" spans="1:12">
      <c r="A84" s="38">
        <v>300</v>
      </c>
      <c r="B84" s="87" t="s">
        <v>154</v>
      </c>
      <c r="C84" s="40">
        <v>12</v>
      </c>
      <c r="D84" s="113" t="s">
        <v>173</v>
      </c>
      <c r="E84" s="113" t="s">
        <v>174</v>
      </c>
      <c r="F84" s="114">
        <v>1</v>
      </c>
      <c r="G84" s="44" t="s">
        <v>72</v>
      </c>
      <c r="H84" s="115"/>
      <c r="I84" s="46">
        <v>0</v>
      </c>
      <c r="J84" s="46">
        <v>0</v>
      </c>
      <c r="K84" s="47">
        <f t="shared" si="6"/>
        <v>0</v>
      </c>
      <c r="L84" s="48">
        <f t="shared" si="7"/>
        <v>0</v>
      </c>
    </row>
    <row r="85" spans="1:12">
      <c r="A85" s="38">
        <v>300</v>
      </c>
      <c r="B85" s="87" t="s">
        <v>154</v>
      </c>
      <c r="C85" s="40">
        <v>13</v>
      </c>
      <c r="D85" s="113" t="s">
        <v>175</v>
      </c>
      <c r="E85" s="113" t="s">
        <v>176</v>
      </c>
      <c r="F85" s="114">
        <v>9</v>
      </c>
      <c r="G85" s="44" t="s">
        <v>72</v>
      </c>
      <c r="H85" s="115"/>
      <c r="I85" s="46">
        <v>0</v>
      </c>
      <c r="J85" s="46">
        <v>0</v>
      </c>
      <c r="K85" s="47">
        <f t="shared" si="6"/>
        <v>0</v>
      </c>
      <c r="L85" s="48">
        <f t="shared" si="7"/>
        <v>0</v>
      </c>
    </row>
    <row r="86" spans="1:12">
      <c r="A86" s="38">
        <v>300</v>
      </c>
      <c r="B86" s="87" t="s">
        <v>154</v>
      </c>
      <c r="C86" s="40">
        <v>14</v>
      </c>
      <c r="D86" s="113" t="s">
        <v>177</v>
      </c>
      <c r="E86" s="113" t="s">
        <v>178</v>
      </c>
      <c r="F86" s="114">
        <v>1</v>
      </c>
      <c r="G86" s="44" t="s">
        <v>72</v>
      </c>
      <c r="H86" s="115"/>
      <c r="I86" s="46">
        <v>0</v>
      </c>
      <c r="J86" s="46">
        <v>0</v>
      </c>
      <c r="K86" s="47">
        <f t="shared" si="6"/>
        <v>0</v>
      </c>
      <c r="L86" s="48">
        <f t="shared" si="7"/>
        <v>0</v>
      </c>
    </row>
    <row r="87" spans="1:12">
      <c r="A87" s="38">
        <v>300</v>
      </c>
      <c r="B87" s="87" t="s">
        <v>154</v>
      </c>
      <c r="C87" s="40">
        <v>15</v>
      </c>
      <c r="D87" s="113" t="s">
        <v>179</v>
      </c>
      <c r="E87" s="113" t="s">
        <v>180</v>
      </c>
      <c r="F87" s="114">
        <v>2</v>
      </c>
      <c r="G87" s="44" t="s">
        <v>72</v>
      </c>
      <c r="H87" s="115"/>
      <c r="I87" s="46">
        <v>0</v>
      </c>
      <c r="J87" s="46">
        <v>0</v>
      </c>
      <c r="K87" s="47">
        <f t="shared" si="6"/>
        <v>0</v>
      </c>
      <c r="L87" s="48">
        <f t="shared" si="7"/>
        <v>0</v>
      </c>
    </row>
    <row r="88" spans="1:12">
      <c r="A88" s="38">
        <v>300</v>
      </c>
      <c r="B88" s="87" t="s">
        <v>154</v>
      </c>
      <c r="C88" s="40">
        <v>16</v>
      </c>
      <c r="D88" s="113" t="s">
        <v>181</v>
      </c>
      <c r="E88" s="113" t="s">
        <v>182</v>
      </c>
      <c r="F88" s="114">
        <v>19</v>
      </c>
      <c r="G88" s="44" t="s">
        <v>72</v>
      </c>
      <c r="H88" s="115"/>
      <c r="I88" s="46">
        <v>0</v>
      </c>
      <c r="J88" s="46">
        <v>0</v>
      </c>
      <c r="K88" s="47">
        <f t="shared" si="6"/>
        <v>0</v>
      </c>
      <c r="L88" s="48">
        <f t="shared" si="7"/>
        <v>0</v>
      </c>
    </row>
    <row r="89" spans="1:12">
      <c r="A89" s="38">
        <v>300</v>
      </c>
      <c r="B89" s="87" t="s">
        <v>154</v>
      </c>
      <c r="C89" s="40">
        <v>17</v>
      </c>
      <c r="D89" s="113" t="s">
        <v>183</v>
      </c>
      <c r="E89" s="113" t="s">
        <v>184</v>
      </c>
      <c r="F89" s="114">
        <v>2</v>
      </c>
      <c r="G89" s="44" t="s">
        <v>72</v>
      </c>
      <c r="H89" s="115"/>
      <c r="I89" s="46">
        <v>0</v>
      </c>
      <c r="J89" s="46">
        <v>0</v>
      </c>
      <c r="K89" s="47">
        <f t="shared" si="6"/>
        <v>0</v>
      </c>
      <c r="L89" s="48">
        <f t="shared" si="7"/>
        <v>0</v>
      </c>
    </row>
    <row r="90" spans="1:12">
      <c r="A90" s="38">
        <v>300</v>
      </c>
      <c r="B90" s="87" t="s">
        <v>154</v>
      </c>
      <c r="C90" s="40">
        <v>18</v>
      </c>
      <c r="D90" s="113" t="s">
        <v>185</v>
      </c>
      <c r="E90" s="113" t="s">
        <v>186</v>
      </c>
      <c r="F90" s="114">
        <v>1</v>
      </c>
      <c r="G90" s="44" t="s">
        <v>72</v>
      </c>
      <c r="H90" s="115"/>
      <c r="I90" s="46">
        <v>0</v>
      </c>
      <c r="J90" s="46">
        <v>0</v>
      </c>
      <c r="K90" s="47">
        <f t="shared" si="6"/>
        <v>0</v>
      </c>
      <c r="L90" s="48">
        <f t="shared" si="7"/>
        <v>0</v>
      </c>
    </row>
    <row r="91" spans="1:12">
      <c r="A91" s="38">
        <v>300</v>
      </c>
      <c r="B91" s="87" t="s">
        <v>154</v>
      </c>
      <c r="C91" s="40">
        <v>19</v>
      </c>
      <c r="D91" s="113" t="s">
        <v>187</v>
      </c>
      <c r="E91" s="113" t="s">
        <v>188</v>
      </c>
      <c r="F91" s="114">
        <v>1</v>
      </c>
      <c r="G91" s="44" t="s">
        <v>72</v>
      </c>
      <c r="H91" s="115"/>
      <c r="I91" s="46">
        <v>0</v>
      </c>
      <c r="J91" s="46">
        <v>0</v>
      </c>
      <c r="K91" s="47">
        <f t="shared" si="6"/>
        <v>0</v>
      </c>
      <c r="L91" s="48">
        <f t="shared" si="7"/>
        <v>0</v>
      </c>
    </row>
    <row r="92" spans="1:12">
      <c r="A92" s="38">
        <v>300</v>
      </c>
      <c r="B92" s="87" t="s">
        <v>154</v>
      </c>
      <c r="C92" s="40">
        <v>20</v>
      </c>
      <c r="D92" s="113" t="s">
        <v>189</v>
      </c>
      <c r="E92" s="113" t="s">
        <v>190</v>
      </c>
      <c r="F92" s="114">
        <v>1</v>
      </c>
      <c r="G92" s="44" t="s">
        <v>72</v>
      </c>
      <c r="H92" s="115"/>
      <c r="I92" s="46">
        <v>0</v>
      </c>
      <c r="J92" s="46">
        <v>0</v>
      </c>
      <c r="K92" s="47">
        <f t="shared" si="6"/>
        <v>0</v>
      </c>
      <c r="L92" s="48">
        <f t="shared" si="7"/>
        <v>0</v>
      </c>
    </row>
    <row r="93" spans="1:12">
      <c r="A93" s="38">
        <v>300</v>
      </c>
      <c r="B93" s="87" t="s">
        <v>154</v>
      </c>
      <c r="C93" s="40">
        <v>21</v>
      </c>
      <c r="D93" s="113" t="s">
        <v>191</v>
      </c>
      <c r="E93" s="113" t="s">
        <v>192</v>
      </c>
      <c r="F93" s="114">
        <v>1</v>
      </c>
      <c r="G93" s="44" t="s">
        <v>72</v>
      </c>
      <c r="H93" s="115"/>
      <c r="I93" s="46">
        <v>0</v>
      </c>
      <c r="J93" s="46">
        <v>0</v>
      </c>
      <c r="K93" s="47">
        <f t="shared" si="6"/>
        <v>0</v>
      </c>
      <c r="L93" s="48">
        <f t="shared" si="7"/>
        <v>0</v>
      </c>
    </row>
    <row r="94" spans="1:12">
      <c r="A94" s="38">
        <v>300</v>
      </c>
      <c r="B94" s="87" t="s">
        <v>154</v>
      </c>
      <c r="C94" s="40">
        <v>22</v>
      </c>
      <c r="D94" s="113" t="s">
        <v>193</v>
      </c>
      <c r="E94" s="113" t="s">
        <v>194</v>
      </c>
      <c r="F94" s="114">
        <v>6</v>
      </c>
      <c r="G94" s="44" t="s">
        <v>72</v>
      </c>
      <c r="H94" s="115"/>
      <c r="I94" s="46">
        <v>0</v>
      </c>
      <c r="J94" s="46">
        <v>0</v>
      </c>
      <c r="K94" s="47">
        <f t="shared" si="6"/>
        <v>0</v>
      </c>
      <c r="L94" s="48">
        <f t="shared" si="7"/>
        <v>0</v>
      </c>
    </row>
    <row r="95" spans="1:12">
      <c r="A95" s="38">
        <v>300</v>
      </c>
      <c r="B95" s="87" t="s">
        <v>154</v>
      </c>
      <c r="C95" s="40">
        <v>23</v>
      </c>
      <c r="D95" s="113" t="s">
        <v>195</v>
      </c>
      <c r="E95" s="113" t="s">
        <v>196</v>
      </c>
      <c r="F95" s="114">
        <v>1</v>
      </c>
      <c r="G95" s="44" t="s">
        <v>72</v>
      </c>
      <c r="H95" s="115"/>
      <c r="I95" s="46">
        <v>0</v>
      </c>
      <c r="J95" s="46">
        <v>0</v>
      </c>
      <c r="K95" s="47">
        <f t="shared" si="6"/>
        <v>0</v>
      </c>
      <c r="L95" s="48">
        <f t="shared" si="7"/>
        <v>0</v>
      </c>
    </row>
    <row r="96" spans="1:12">
      <c r="A96" s="38">
        <v>300</v>
      </c>
      <c r="B96" s="87" t="s">
        <v>154</v>
      </c>
      <c r="C96" s="40">
        <v>24</v>
      </c>
      <c r="D96" s="113" t="s">
        <v>197</v>
      </c>
      <c r="E96" s="113" t="s">
        <v>198</v>
      </c>
      <c r="F96" s="114">
        <v>1</v>
      </c>
      <c r="G96" s="44" t="s">
        <v>72</v>
      </c>
      <c r="H96" s="115"/>
      <c r="I96" s="46">
        <v>0</v>
      </c>
      <c r="J96" s="46">
        <v>0</v>
      </c>
      <c r="K96" s="47">
        <f t="shared" si="6"/>
        <v>0</v>
      </c>
      <c r="L96" s="48">
        <f t="shared" si="7"/>
        <v>0</v>
      </c>
    </row>
    <row r="97" spans="1:12">
      <c r="A97" s="38">
        <v>300</v>
      </c>
      <c r="B97" s="87" t="s">
        <v>154</v>
      </c>
      <c r="C97" s="40">
        <v>25</v>
      </c>
      <c r="D97" s="113" t="s">
        <v>199</v>
      </c>
      <c r="E97" s="113" t="s">
        <v>200</v>
      </c>
      <c r="F97" s="114">
        <v>1</v>
      </c>
      <c r="G97" s="44" t="s">
        <v>72</v>
      </c>
      <c r="H97" s="115"/>
      <c r="I97" s="46">
        <v>0</v>
      </c>
      <c r="J97" s="46">
        <v>0</v>
      </c>
      <c r="K97" s="47">
        <f t="shared" si="6"/>
        <v>0</v>
      </c>
      <c r="L97" s="48">
        <f t="shared" si="7"/>
        <v>0</v>
      </c>
    </row>
    <row r="98" spans="1:12">
      <c r="A98" s="38">
        <v>300</v>
      </c>
      <c r="B98" s="87" t="s">
        <v>154</v>
      </c>
      <c r="C98" s="40">
        <v>26</v>
      </c>
      <c r="D98" s="113" t="s">
        <v>201</v>
      </c>
      <c r="E98" s="113" t="s">
        <v>202</v>
      </c>
      <c r="F98" s="114">
        <v>1</v>
      </c>
      <c r="G98" s="44" t="s">
        <v>72</v>
      </c>
      <c r="H98" s="115"/>
      <c r="I98" s="46">
        <v>0</v>
      </c>
      <c r="J98" s="46">
        <v>0</v>
      </c>
      <c r="K98" s="47">
        <f t="shared" si="6"/>
        <v>0</v>
      </c>
      <c r="L98" s="48">
        <f t="shared" si="7"/>
        <v>0</v>
      </c>
    </row>
    <row r="99" spans="1:12">
      <c r="A99" s="38">
        <v>300</v>
      </c>
      <c r="B99" s="87" t="s">
        <v>154</v>
      </c>
      <c r="C99" s="40">
        <v>27</v>
      </c>
      <c r="D99" s="113" t="s">
        <v>203</v>
      </c>
      <c r="E99" s="113" t="s">
        <v>204</v>
      </c>
      <c r="F99" s="114">
        <v>1</v>
      </c>
      <c r="G99" s="44" t="s">
        <v>72</v>
      </c>
      <c r="H99" s="115"/>
      <c r="I99" s="46">
        <v>0</v>
      </c>
      <c r="J99" s="46">
        <v>0</v>
      </c>
      <c r="K99" s="47">
        <f t="shared" si="6"/>
        <v>0</v>
      </c>
      <c r="L99" s="48">
        <f t="shared" si="7"/>
        <v>0</v>
      </c>
    </row>
    <row r="100" spans="1:12">
      <c r="A100" s="38">
        <v>300</v>
      </c>
      <c r="B100" s="87" t="s">
        <v>154</v>
      </c>
      <c r="C100" s="40">
        <v>28</v>
      </c>
      <c r="D100" s="113" t="s">
        <v>205</v>
      </c>
      <c r="E100" s="113" t="s">
        <v>206</v>
      </c>
      <c r="F100" s="114">
        <v>5</v>
      </c>
      <c r="G100" s="44" t="s">
        <v>72</v>
      </c>
      <c r="H100" s="115"/>
      <c r="I100" s="46">
        <v>0</v>
      </c>
      <c r="J100" s="46">
        <v>0</v>
      </c>
      <c r="K100" s="47">
        <f t="shared" si="6"/>
        <v>0</v>
      </c>
      <c r="L100" s="48">
        <f t="shared" si="7"/>
        <v>0</v>
      </c>
    </row>
    <row r="101" spans="1:12">
      <c r="A101" s="38">
        <v>300</v>
      </c>
      <c r="B101" s="87" t="s">
        <v>154</v>
      </c>
      <c r="C101" s="40">
        <v>29</v>
      </c>
      <c r="D101" s="113" t="s">
        <v>207</v>
      </c>
      <c r="E101" s="113" t="s">
        <v>208</v>
      </c>
      <c r="F101" s="114">
        <v>1</v>
      </c>
      <c r="G101" s="44" t="s">
        <v>72</v>
      </c>
      <c r="H101" s="115"/>
      <c r="I101" s="46">
        <v>0</v>
      </c>
      <c r="J101" s="46">
        <v>0</v>
      </c>
      <c r="K101" s="47">
        <f t="shared" si="6"/>
        <v>0</v>
      </c>
      <c r="L101" s="48">
        <f t="shared" si="7"/>
        <v>0</v>
      </c>
    </row>
    <row r="102" spans="1:12">
      <c r="A102" s="38">
        <v>300</v>
      </c>
      <c r="B102" s="87" t="s">
        <v>154</v>
      </c>
      <c r="C102" s="40">
        <v>30</v>
      </c>
      <c r="D102" s="113" t="s">
        <v>209</v>
      </c>
      <c r="E102" s="113" t="s">
        <v>210</v>
      </c>
      <c r="F102" s="114">
        <v>3</v>
      </c>
      <c r="G102" s="44" t="s">
        <v>72</v>
      </c>
      <c r="H102" s="115"/>
      <c r="I102" s="46">
        <v>0</v>
      </c>
      <c r="J102" s="46">
        <v>0</v>
      </c>
      <c r="K102" s="47">
        <f t="shared" si="6"/>
        <v>0</v>
      </c>
      <c r="L102" s="48">
        <f t="shared" si="7"/>
        <v>0</v>
      </c>
    </row>
    <row r="103" spans="1:12">
      <c r="A103" s="38">
        <v>300</v>
      </c>
      <c r="B103" s="87" t="s">
        <v>154</v>
      </c>
      <c r="C103" s="40">
        <v>31</v>
      </c>
      <c r="D103" s="113" t="s">
        <v>211</v>
      </c>
      <c r="E103" s="113" t="s">
        <v>212</v>
      </c>
      <c r="F103" s="114">
        <v>18</v>
      </c>
      <c r="G103" s="44" t="s">
        <v>72</v>
      </c>
      <c r="H103" s="115"/>
      <c r="I103" s="46">
        <v>0</v>
      </c>
      <c r="J103" s="46">
        <v>0</v>
      </c>
      <c r="K103" s="47">
        <f t="shared" si="6"/>
        <v>0</v>
      </c>
      <c r="L103" s="48">
        <f t="shared" si="7"/>
        <v>0</v>
      </c>
    </row>
    <row r="104" spans="1:12">
      <c r="A104" s="38">
        <v>300</v>
      </c>
      <c r="B104" s="87" t="s">
        <v>154</v>
      </c>
      <c r="C104" s="40">
        <v>32</v>
      </c>
      <c r="D104" s="113" t="s">
        <v>213</v>
      </c>
      <c r="E104" s="113" t="s">
        <v>214</v>
      </c>
      <c r="F104" s="114">
        <v>3</v>
      </c>
      <c r="G104" s="44" t="s">
        <v>72</v>
      </c>
      <c r="H104" s="115"/>
      <c r="I104" s="46">
        <v>0</v>
      </c>
      <c r="J104" s="46">
        <v>0</v>
      </c>
      <c r="K104" s="47">
        <f t="shared" si="6"/>
        <v>0</v>
      </c>
      <c r="L104" s="48">
        <f t="shared" si="7"/>
        <v>0</v>
      </c>
    </row>
    <row r="105" spans="1:12">
      <c r="A105" s="38">
        <v>300</v>
      </c>
      <c r="B105" s="87" t="s">
        <v>154</v>
      </c>
      <c r="C105" s="40">
        <v>33</v>
      </c>
      <c r="D105" s="113" t="s">
        <v>215</v>
      </c>
      <c r="E105" s="113" t="s">
        <v>216</v>
      </c>
      <c r="F105" s="114">
        <v>1</v>
      </c>
      <c r="G105" s="44" t="s">
        <v>72</v>
      </c>
      <c r="H105" s="115"/>
      <c r="I105" s="46">
        <v>0</v>
      </c>
      <c r="J105" s="46">
        <v>0</v>
      </c>
      <c r="K105" s="47">
        <f t="shared" si="6"/>
        <v>0</v>
      </c>
      <c r="L105" s="48">
        <f t="shared" si="7"/>
        <v>0</v>
      </c>
    </row>
    <row r="106" spans="1:12">
      <c r="A106" s="38">
        <v>300</v>
      </c>
      <c r="B106" s="87" t="s">
        <v>154</v>
      </c>
      <c r="C106" s="40">
        <v>34</v>
      </c>
      <c r="D106" s="113" t="s">
        <v>217</v>
      </c>
      <c r="E106" s="113" t="s">
        <v>218</v>
      </c>
      <c r="F106" s="114">
        <v>6</v>
      </c>
      <c r="G106" s="44" t="s">
        <v>72</v>
      </c>
      <c r="H106" s="115"/>
      <c r="I106" s="46">
        <v>0</v>
      </c>
      <c r="J106" s="46">
        <v>0</v>
      </c>
      <c r="K106" s="47">
        <f t="shared" si="6"/>
        <v>0</v>
      </c>
      <c r="L106" s="48">
        <f t="shared" si="7"/>
        <v>0</v>
      </c>
    </row>
    <row r="107" spans="1:12">
      <c r="A107" s="38">
        <v>300</v>
      </c>
      <c r="B107" s="87" t="s">
        <v>154</v>
      </c>
      <c r="C107" s="40">
        <v>35</v>
      </c>
      <c r="D107" s="113" t="s">
        <v>219</v>
      </c>
      <c r="E107" s="113" t="s">
        <v>220</v>
      </c>
      <c r="F107" s="114">
        <v>1</v>
      </c>
      <c r="G107" s="44" t="s">
        <v>72</v>
      </c>
      <c r="H107" s="115"/>
      <c r="I107" s="46">
        <v>0</v>
      </c>
      <c r="J107" s="46">
        <v>0</v>
      </c>
      <c r="K107" s="47">
        <f t="shared" si="6"/>
        <v>0</v>
      </c>
      <c r="L107" s="48">
        <f t="shared" si="7"/>
        <v>0</v>
      </c>
    </row>
    <row r="108" spans="1:12">
      <c r="A108" s="38">
        <v>300</v>
      </c>
      <c r="B108" s="87" t="s">
        <v>154</v>
      </c>
      <c r="C108" s="40">
        <v>36</v>
      </c>
      <c r="D108" s="113" t="s">
        <v>221</v>
      </c>
      <c r="E108" s="113" t="s">
        <v>222</v>
      </c>
      <c r="F108" s="114">
        <v>1</v>
      </c>
      <c r="G108" s="44" t="s">
        <v>72</v>
      </c>
      <c r="H108" s="115"/>
      <c r="I108" s="46">
        <v>0</v>
      </c>
      <c r="J108" s="46">
        <v>0</v>
      </c>
      <c r="K108" s="47">
        <f t="shared" si="6"/>
        <v>0</v>
      </c>
      <c r="L108" s="48">
        <f t="shared" si="7"/>
        <v>0</v>
      </c>
    </row>
    <row r="109" spans="1:12">
      <c r="A109" s="38">
        <v>300</v>
      </c>
      <c r="B109" s="87" t="s">
        <v>154</v>
      </c>
      <c r="C109" s="40">
        <v>37</v>
      </c>
      <c r="D109" s="113" t="s">
        <v>223</v>
      </c>
      <c r="E109" s="113" t="s">
        <v>224</v>
      </c>
      <c r="F109" s="114">
        <v>3</v>
      </c>
      <c r="G109" s="44" t="s">
        <v>72</v>
      </c>
      <c r="H109" s="115"/>
      <c r="I109" s="46">
        <v>0</v>
      </c>
      <c r="J109" s="46">
        <v>0</v>
      </c>
      <c r="K109" s="47">
        <f t="shared" si="6"/>
        <v>0</v>
      </c>
      <c r="L109" s="48">
        <f t="shared" si="7"/>
        <v>0</v>
      </c>
    </row>
    <row r="110" spans="1:12">
      <c r="A110" s="38">
        <v>300</v>
      </c>
      <c r="B110" s="87" t="s">
        <v>154</v>
      </c>
      <c r="C110" s="40">
        <v>38</v>
      </c>
      <c r="D110" s="113" t="s">
        <v>225</v>
      </c>
      <c r="E110" s="113" t="s">
        <v>226</v>
      </c>
      <c r="F110" s="114">
        <v>1</v>
      </c>
      <c r="G110" s="44" t="s">
        <v>72</v>
      </c>
      <c r="H110" s="115"/>
      <c r="I110" s="46">
        <v>0</v>
      </c>
      <c r="J110" s="46">
        <v>0</v>
      </c>
      <c r="K110" s="47">
        <f t="shared" si="6"/>
        <v>0</v>
      </c>
      <c r="L110" s="48">
        <f t="shared" si="7"/>
        <v>0</v>
      </c>
    </row>
    <row r="111" spans="1:12">
      <c r="A111" s="38">
        <v>300</v>
      </c>
      <c r="B111" s="87" t="s">
        <v>154</v>
      </c>
      <c r="C111" s="40">
        <v>39</v>
      </c>
      <c r="D111" s="113" t="s">
        <v>227</v>
      </c>
      <c r="E111" s="113" t="s">
        <v>228</v>
      </c>
      <c r="F111" s="114">
        <v>1</v>
      </c>
      <c r="G111" s="44" t="s">
        <v>72</v>
      </c>
      <c r="H111" s="115"/>
      <c r="I111" s="46">
        <v>0</v>
      </c>
      <c r="J111" s="46">
        <v>0</v>
      </c>
      <c r="K111" s="47">
        <f t="shared" si="6"/>
        <v>0</v>
      </c>
      <c r="L111" s="48">
        <f t="shared" si="7"/>
        <v>0</v>
      </c>
    </row>
    <row r="112" spans="1:12">
      <c r="A112" s="38">
        <v>300</v>
      </c>
      <c r="B112" s="87" t="s">
        <v>154</v>
      </c>
      <c r="C112" s="40">
        <v>40</v>
      </c>
      <c r="D112" s="113" t="s">
        <v>229</v>
      </c>
      <c r="E112" s="113" t="s">
        <v>230</v>
      </c>
      <c r="F112" s="114">
        <v>4</v>
      </c>
      <c r="G112" s="44" t="s">
        <v>72</v>
      </c>
      <c r="H112" s="115"/>
      <c r="I112" s="46">
        <v>0</v>
      </c>
      <c r="J112" s="46">
        <v>0</v>
      </c>
      <c r="K112" s="47">
        <f t="shared" si="6"/>
        <v>0</v>
      </c>
      <c r="L112" s="48">
        <f t="shared" si="7"/>
        <v>0</v>
      </c>
    </row>
    <row r="113" spans="1:12">
      <c r="A113" s="38">
        <v>300</v>
      </c>
      <c r="B113" s="87" t="s">
        <v>154</v>
      </c>
      <c r="C113" s="40">
        <v>41</v>
      </c>
      <c r="D113" s="113" t="s">
        <v>231</v>
      </c>
      <c r="E113" s="113" t="s">
        <v>232</v>
      </c>
      <c r="F113" s="114">
        <v>1</v>
      </c>
      <c r="G113" s="44" t="s">
        <v>72</v>
      </c>
      <c r="H113" s="115"/>
      <c r="I113" s="46">
        <v>0</v>
      </c>
      <c r="J113" s="46">
        <v>0</v>
      </c>
      <c r="K113" s="47">
        <f t="shared" si="6"/>
        <v>0</v>
      </c>
      <c r="L113" s="48">
        <f t="shared" si="7"/>
        <v>0</v>
      </c>
    </row>
    <row r="114" spans="1:12">
      <c r="A114" s="38">
        <v>300</v>
      </c>
      <c r="B114" s="87" t="s">
        <v>154</v>
      </c>
      <c r="C114" s="40">
        <v>42</v>
      </c>
      <c r="D114" s="113" t="s">
        <v>233</v>
      </c>
      <c r="E114" s="113" t="s">
        <v>234</v>
      </c>
      <c r="F114" s="114">
        <v>1</v>
      </c>
      <c r="G114" s="44" t="s">
        <v>72</v>
      </c>
      <c r="H114" s="115"/>
      <c r="I114" s="46">
        <v>0</v>
      </c>
      <c r="J114" s="46">
        <v>0</v>
      </c>
      <c r="K114" s="47">
        <f t="shared" si="6"/>
        <v>0</v>
      </c>
      <c r="L114" s="48">
        <f t="shared" si="7"/>
        <v>0</v>
      </c>
    </row>
    <row r="115" spans="1:12">
      <c r="A115" s="38">
        <v>300</v>
      </c>
      <c r="B115" s="87" t="s">
        <v>154</v>
      </c>
      <c r="C115" s="40">
        <v>43</v>
      </c>
      <c r="D115" s="113" t="s">
        <v>235</v>
      </c>
      <c r="E115" s="113" t="s">
        <v>236</v>
      </c>
      <c r="F115" s="114">
        <v>1</v>
      </c>
      <c r="G115" s="44" t="s">
        <v>72</v>
      </c>
      <c r="H115" s="115"/>
      <c r="I115" s="46">
        <v>0</v>
      </c>
      <c r="J115" s="46">
        <v>0</v>
      </c>
      <c r="K115" s="47">
        <f t="shared" si="6"/>
        <v>0</v>
      </c>
      <c r="L115" s="48">
        <f t="shared" si="7"/>
        <v>0</v>
      </c>
    </row>
    <row r="116" spans="1:12">
      <c r="A116" s="38">
        <v>300</v>
      </c>
      <c r="B116" s="87" t="s">
        <v>154</v>
      </c>
      <c r="C116" s="40">
        <v>44</v>
      </c>
      <c r="D116" s="113" t="s">
        <v>237</v>
      </c>
      <c r="E116" s="113" t="s">
        <v>238</v>
      </c>
      <c r="F116" s="114">
        <v>1</v>
      </c>
      <c r="G116" s="44" t="s">
        <v>72</v>
      </c>
      <c r="H116" s="115"/>
      <c r="I116" s="46">
        <v>0</v>
      </c>
      <c r="J116" s="46">
        <v>0</v>
      </c>
      <c r="K116" s="47">
        <f t="shared" si="6"/>
        <v>0</v>
      </c>
      <c r="L116" s="48">
        <f t="shared" si="7"/>
        <v>0</v>
      </c>
    </row>
    <row r="117" spans="1:12">
      <c r="A117" s="38">
        <v>300</v>
      </c>
      <c r="B117" s="87" t="s">
        <v>154</v>
      </c>
      <c r="C117" s="40">
        <v>45</v>
      </c>
      <c r="D117" s="113" t="s">
        <v>239</v>
      </c>
      <c r="E117" s="113" t="s">
        <v>240</v>
      </c>
      <c r="F117" s="114">
        <v>4</v>
      </c>
      <c r="G117" s="44" t="s">
        <v>72</v>
      </c>
      <c r="H117" s="115"/>
      <c r="I117" s="46">
        <v>0</v>
      </c>
      <c r="J117" s="46">
        <v>0</v>
      </c>
      <c r="K117" s="47">
        <f t="shared" si="6"/>
        <v>0</v>
      </c>
      <c r="L117" s="48">
        <f t="shared" si="7"/>
        <v>0</v>
      </c>
    </row>
    <row r="118" spans="1:12">
      <c r="A118" s="38">
        <v>300</v>
      </c>
      <c r="B118" s="87" t="s">
        <v>154</v>
      </c>
      <c r="C118" s="40">
        <v>46</v>
      </c>
      <c r="D118" s="113" t="s">
        <v>241</v>
      </c>
      <c r="E118" s="113" t="s">
        <v>242</v>
      </c>
      <c r="F118" s="114">
        <v>1</v>
      </c>
      <c r="G118" s="44" t="s">
        <v>72</v>
      </c>
      <c r="H118" s="115"/>
      <c r="I118" s="46">
        <v>0</v>
      </c>
      <c r="J118" s="46">
        <v>0</v>
      </c>
      <c r="K118" s="47">
        <f t="shared" si="6"/>
        <v>0</v>
      </c>
      <c r="L118" s="48">
        <f t="shared" si="7"/>
        <v>0</v>
      </c>
    </row>
    <row r="119" spans="1:12">
      <c r="A119" s="38">
        <v>300</v>
      </c>
      <c r="B119" s="87" t="s">
        <v>154</v>
      </c>
      <c r="C119" s="40">
        <v>47</v>
      </c>
      <c r="D119" s="113" t="s">
        <v>243</v>
      </c>
      <c r="E119" s="113" t="s">
        <v>244</v>
      </c>
      <c r="F119" s="114">
        <v>1</v>
      </c>
      <c r="G119" s="44" t="s">
        <v>72</v>
      </c>
      <c r="H119" s="115"/>
      <c r="I119" s="46">
        <v>0</v>
      </c>
      <c r="J119" s="46">
        <v>0</v>
      </c>
      <c r="K119" s="47">
        <f t="shared" si="6"/>
        <v>0</v>
      </c>
      <c r="L119" s="48">
        <f t="shared" si="7"/>
        <v>0</v>
      </c>
    </row>
    <row r="120" spans="1:12">
      <c r="A120" s="38">
        <v>300</v>
      </c>
      <c r="B120" s="87" t="s">
        <v>154</v>
      </c>
      <c r="C120" s="40">
        <v>48</v>
      </c>
      <c r="D120" s="113" t="s">
        <v>245</v>
      </c>
      <c r="E120" s="113" t="s">
        <v>246</v>
      </c>
      <c r="F120" s="114">
        <v>1</v>
      </c>
      <c r="G120" s="44" t="s">
        <v>72</v>
      </c>
      <c r="H120" s="115"/>
      <c r="I120" s="46">
        <v>0</v>
      </c>
      <c r="J120" s="46">
        <v>0</v>
      </c>
      <c r="K120" s="47">
        <f t="shared" si="6"/>
        <v>0</v>
      </c>
      <c r="L120" s="48">
        <f t="shared" si="7"/>
        <v>0</v>
      </c>
    </row>
    <row r="121" spans="1:12">
      <c r="A121" s="38">
        <v>300</v>
      </c>
      <c r="B121" s="87" t="s">
        <v>154</v>
      </c>
      <c r="C121" s="40">
        <v>49</v>
      </c>
      <c r="D121" s="113" t="s">
        <v>247</v>
      </c>
      <c r="E121" s="113" t="s">
        <v>248</v>
      </c>
      <c r="F121" s="114">
        <v>15</v>
      </c>
      <c r="G121" s="44" t="s">
        <v>72</v>
      </c>
      <c r="H121" s="115"/>
      <c r="I121" s="46">
        <v>0</v>
      </c>
      <c r="J121" s="46">
        <v>0</v>
      </c>
      <c r="K121" s="47">
        <f t="shared" si="6"/>
        <v>0</v>
      </c>
      <c r="L121" s="48">
        <f t="shared" si="7"/>
        <v>0</v>
      </c>
    </row>
    <row r="122" spans="1:12">
      <c r="A122" s="38">
        <v>300</v>
      </c>
      <c r="B122" s="87" t="s">
        <v>154</v>
      </c>
      <c r="C122" s="40">
        <v>50</v>
      </c>
      <c r="D122" s="113" t="s">
        <v>249</v>
      </c>
      <c r="E122" s="113" t="s">
        <v>250</v>
      </c>
      <c r="F122" s="114">
        <v>2</v>
      </c>
      <c r="G122" s="44" t="s">
        <v>72</v>
      </c>
      <c r="H122" s="115"/>
      <c r="I122" s="46">
        <v>0</v>
      </c>
      <c r="J122" s="46">
        <v>0</v>
      </c>
      <c r="K122" s="47">
        <f t="shared" si="6"/>
        <v>0</v>
      </c>
      <c r="L122" s="48">
        <f t="shared" si="7"/>
        <v>0</v>
      </c>
    </row>
    <row r="123" spans="1:12">
      <c r="A123" s="38">
        <v>300</v>
      </c>
      <c r="B123" s="87" t="s">
        <v>154</v>
      </c>
      <c r="C123" s="40">
        <v>51</v>
      </c>
      <c r="D123" s="113" t="s">
        <v>251</v>
      </c>
      <c r="E123" s="113" t="s">
        <v>252</v>
      </c>
      <c r="F123" s="114">
        <v>17</v>
      </c>
      <c r="G123" s="44" t="s">
        <v>72</v>
      </c>
      <c r="H123" s="115"/>
      <c r="I123" s="46">
        <v>0</v>
      </c>
      <c r="J123" s="46">
        <v>0</v>
      </c>
      <c r="K123" s="47">
        <f t="shared" si="6"/>
        <v>0</v>
      </c>
      <c r="L123" s="48">
        <f t="shared" si="7"/>
        <v>0</v>
      </c>
    </row>
    <row r="124" spans="1:12">
      <c r="A124" s="38">
        <v>300</v>
      </c>
      <c r="B124" s="87" t="s">
        <v>154</v>
      </c>
      <c r="C124" s="40">
        <v>52</v>
      </c>
      <c r="D124" s="113" t="s">
        <v>253</v>
      </c>
      <c r="E124" s="113" t="s">
        <v>254</v>
      </c>
      <c r="F124" s="114">
        <v>10</v>
      </c>
      <c r="G124" s="44" t="s">
        <v>72</v>
      </c>
      <c r="H124" s="115"/>
      <c r="I124" s="46">
        <v>0</v>
      </c>
      <c r="J124" s="46">
        <v>0</v>
      </c>
      <c r="K124" s="47">
        <f t="shared" si="6"/>
        <v>0</v>
      </c>
      <c r="L124" s="48">
        <f t="shared" si="7"/>
        <v>0</v>
      </c>
    </row>
    <row r="125" spans="1:12">
      <c r="A125" s="38">
        <v>300</v>
      </c>
      <c r="B125" s="87" t="s">
        <v>154</v>
      </c>
      <c r="C125" s="40">
        <v>53</v>
      </c>
      <c r="D125" s="113" t="s">
        <v>255</v>
      </c>
      <c r="E125" s="113" t="s">
        <v>256</v>
      </c>
      <c r="F125" s="114">
        <v>1</v>
      </c>
      <c r="G125" s="44" t="s">
        <v>72</v>
      </c>
      <c r="H125" s="115"/>
      <c r="I125" s="46">
        <v>0</v>
      </c>
      <c r="J125" s="46">
        <v>0</v>
      </c>
      <c r="K125" s="47">
        <f t="shared" si="6"/>
        <v>0</v>
      </c>
      <c r="L125" s="48">
        <f t="shared" si="7"/>
        <v>0</v>
      </c>
    </row>
    <row r="126" spans="1:12">
      <c r="A126" s="38">
        <v>300</v>
      </c>
      <c r="B126" s="87" t="s">
        <v>154</v>
      </c>
      <c r="C126" s="40">
        <v>54</v>
      </c>
      <c r="D126" s="113" t="s">
        <v>257</v>
      </c>
      <c r="E126" s="113" t="s">
        <v>258</v>
      </c>
      <c r="F126" s="114">
        <v>1</v>
      </c>
      <c r="G126" s="44" t="s">
        <v>72</v>
      </c>
      <c r="H126" s="115"/>
      <c r="I126" s="46">
        <v>0</v>
      </c>
      <c r="J126" s="46">
        <v>0</v>
      </c>
      <c r="K126" s="47">
        <f t="shared" si="6"/>
        <v>0</v>
      </c>
      <c r="L126" s="48">
        <f t="shared" si="7"/>
        <v>0</v>
      </c>
    </row>
    <row r="127" spans="1:12">
      <c r="A127" s="38">
        <v>300</v>
      </c>
      <c r="B127" s="87" t="s">
        <v>154</v>
      </c>
      <c r="C127" s="40">
        <v>55</v>
      </c>
      <c r="D127" s="113" t="s">
        <v>259</v>
      </c>
      <c r="E127" s="113" t="s">
        <v>260</v>
      </c>
      <c r="F127" s="114">
        <v>2</v>
      </c>
      <c r="G127" s="44" t="s">
        <v>72</v>
      </c>
      <c r="H127" s="115"/>
      <c r="I127" s="46">
        <v>0</v>
      </c>
      <c r="J127" s="46">
        <v>0</v>
      </c>
      <c r="K127" s="47">
        <f t="shared" si="6"/>
        <v>0</v>
      </c>
      <c r="L127" s="48">
        <f t="shared" si="7"/>
        <v>0</v>
      </c>
    </row>
    <row r="128" spans="1:12">
      <c r="A128" s="38">
        <v>300</v>
      </c>
      <c r="B128" s="87" t="s">
        <v>154</v>
      </c>
      <c r="C128" s="40">
        <v>56</v>
      </c>
      <c r="D128" s="113" t="s">
        <v>261</v>
      </c>
      <c r="E128" s="113" t="s">
        <v>262</v>
      </c>
      <c r="F128" s="114">
        <v>1</v>
      </c>
      <c r="G128" s="44" t="s">
        <v>72</v>
      </c>
      <c r="H128" s="115"/>
      <c r="I128" s="46">
        <v>0</v>
      </c>
      <c r="J128" s="46">
        <v>0</v>
      </c>
      <c r="K128" s="47">
        <f t="shared" si="6"/>
        <v>0</v>
      </c>
      <c r="L128" s="48">
        <f t="shared" si="7"/>
        <v>0</v>
      </c>
    </row>
    <row r="129" spans="1:12" ht="45">
      <c r="A129" s="82"/>
      <c r="B129" s="87"/>
      <c r="C129" s="40"/>
      <c r="D129" s="116" t="s">
        <v>263</v>
      </c>
      <c r="E129" s="116" t="s">
        <v>264</v>
      </c>
      <c r="F129" s="114"/>
      <c r="G129" s="44"/>
      <c r="H129" s="115"/>
      <c r="I129" s="46"/>
      <c r="J129" s="46"/>
      <c r="K129" s="47"/>
      <c r="L129" s="48"/>
    </row>
    <row r="130" spans="1:12" ht="45">
      <c r="A130" s="38">
        <v>300</v>
      </c>
      <c r="B130" s="87" t="s">
        <v>154</v>
      </c>
      <c r="C130" s="40">
        <v>57</v>
      </c>
      <c r="D130" s="113" t="s">
        <v>265</v>
      </c>
      <c r="E130" s="41" t="s">
        <v>266</v>
      </c>
      <c r="F130" s="117">
        <v>121</v>
      </c>
      <c r="G130" s="118" t="s">
        <v>120</v>
      </c>
      <c r="H130" s="86"/>
      <c r="I130" s="46">
        <v>0</v>
      </c>
      <c r="J130" s="46">
        <v>0</v>
      </c>
      <c r="K130" s="47">
        <f t="shared" ref="K130:K135" si="8">I130+J130</f>
        <v>0</v>
      </c>
      <c r="L130" s="48">
        <f t="shared" ref="L130:L135" si="9">K130*(F130+H130)</f>
        <v>0</v>
      </c>
    </row>
    <row r="131" spans="1:12" ht="78.75">
      <c r="A131" s="38">
        <v>300</v>
      </c>
      <c r="B131" s="87" t="s">
        <v>154</v>
      </c>
      <c r="C131" s="40">
        <v>59</v>
      </c>
      <c r="D131" s="41" t="s">
        <v>267</v>
      </c>
      <c r="E131" s="41" t="s">
        <v>268</v>
      </c>
      <c r="F131" s="104">
        <f>22600/1000</f>
        <v>22.6</v>
      </c>
      <c r="G131" s="44" t="s">
        <v>120</v>
      </c>
      <c r="H131" s="70"/>
      <c r="I131" s="46">
        <v>0</v>
      </c>
      <c r="J131" s="46">
        <v>0</v>
      </c>
      <c r="K131" s="47">
        <f t="shared" si="8"/>
        <v>0</v>
      </c>
      <c r="L131" s="48">
        <f t="shared" si="9"/>
        <v>0</v>
      </c>
    </row>
    <row r="132" spans="1:12" ht="78.75">
      <c r="A132" s="38">
        <v>300</v>
      </c>
      <c r="B132" s="87" t="s">
        <v>154</v>
      </c>
      <c r="C132" s="40">
        <v>60</v>
      </c>
      <c r="D132" s="41" t="s">
        <v>269</v>
      </c>
      <c r="E132" s="41" t="s">
        <v>270</v>
      </c>
      <c r="F132" s="104">
        <v>2.0699999999999998</v>
      </c>
      <c r="G132" s="44" t="s">
        <v>120</v>
      </c>
      <c r="H132" s="70"/>
      <c r="I132" s="46">
        <v>0</v>
      </c>
      <c r="J132" s="46">
        <v>0</v>
      </c>
      <c r="K132" s="47">
        <f t="shared" si="8"/>
        <v>0</v>
      </c>
      <c r="L132" s="48">
        <f t="shared" si="9"/>
        <v>0</v>
      </c>
    </row>
    <row r="133" spans="1:12" ht="45">
      <c r="A133" s="38">
        <v>300</v>
      </c>
      <c r="B133" s="87" t="s">
        <v>154</v>
      </c>
      <c r="C133" s="40">
        <v>61</v>
      </c>
      <c r="D133" s="113" t="s">
        <v>271</v>
      </c>
      <c r="E133" s="41" t="s">
        <v>272</v>
      </c>
      <c r="F133" s="114">
        <v>4.5</v>
      </c>
      <c r="G133" s="118" t="s">
        <v>120</v>
      </c>
      <c r="H133" s="86"/>
      <c r="I133" s="46">
        <v>0</v>
      </c>
      <c r="J133" s="46">
        <v>0</v>
      </c>
      <c r="K133" s="47">
        <f t="shared" si="8"/>
        <v>0</v>
      </c>
      <c r="L133" s="48">
        <f t="shared" si="9"/>
        <v>0</v>
      </c>
    </row>
    <row r="134" spans="1:12" ht="45">
      <c r="A134" s="38">
        <v>300</v>
      </c>
      <c r="B134" s="87" t="s">
        <v>154</v>
      </c>
      <c r="C134" s="40">
        <v>62</v>
      </c>
      <c r="D134" s="113" t="s">
        <v>273</v>
      </c>
      <c r="E134" s="41" t="s">
        <v>274</v>
      </c>
      <c r="F134" s="114">
        <v>22</v>
      </c>
      <c r="G134" s="118" t="s">
        <v>120</v>
      </c>
      <c r="H134" s="86"/>
      <c r="I134" s="46">
        <v>0</v>
      </c>
      <c r="J134" s="46">
        <v>0</v>
      </c>
      <c r="K134" s="47">
        <f t="shared" si="8"/>
        <v>0</v>
      </c>
      <c r="L134" s="48">
        <f t="shared" si="9"/>
        <v>0</v>
      </c>
    </row>
    <row r="135" spans="1:12" ht="34.5" thickBot="1">
      <c r="A135" s="38">
        <v>300</v>
      </c>
      <c r="B135" s="87" t="s">
        <v>154</v>
      </c>
      <c r="C135" s="40">
        <v>62</v>
      </c>
      <c r="D135" s="113" t="s">
        <v>275</v>
      </c>
      <c r="E135" s="41" t="s">
        <v>276</v>
      </c>
      <c r="F135" s="114">
        <v>6.2</v>
      </c>
      <c r="G135" s="118" t="s">
        <v>120</v>
      </c>
      <c r="H135" s="86"/>
      <c r="I135" s="46">
        <v>0</v>
      </c>
      <c r="J135" s="46">
        <v>0</v>
      </c>
      <c r="K135" s="47">
        <f t="shared" si="8"/>
        <v>0</v>
      </c>
      <c r="L135" s="48">
        <f t="shared" si="9"/>
        <v>0</v>
      </c>
    </row>
    <row r="136" spans="1:12" ht="90.75" thickBot="1">
      <c r="A136" s="51">
        <v>300</v>
      </c>
      <c r="B136" s="52">
        <v>332</v>
      </c>
      <c r="C136" s="11"/>
      <c r="D136" s="53" t="s">
        <v>277</v>
      </c>
      <c r="E136" s="53" t="s">
        <v>278</v>
      </c>
      <c r="F136" s="54"/>
      <c r="G136" s="55"/>
      <c r="H136" s="71"/>
      <c r="I136" s="16"/>
      <c r="J136" s="16"/>
      <c r="K136" s="57"/>
      <c r="L136" s="58">
        <f>SUM(L69:L135)</f>
        <v>0</v>
      </c>
    </row>
    <row r="137" spans="1:12" ht="90.75" thickBot="1">
      <c r="A137" s="9">
        <v>300</v>
      </c>
      <c r="B137" s="10" t="s">
        <v>279</v>
      </c>
      <c r="C137" s="61"/>
      <c r="D137" s="62" t="s">
        <v>280</v>
      </c>
      <c r="E137" s="62" t="s">
        <v>281</v>
      </c>
      <c r="F137" s="31"/>
      <c r="G137" s="63"/>
      <c r="H137" s="64"/>
      <c r="I137" s="65"/>
      <c r="J137" s="66"/>
      <c r="K137" s="72"/>
      <c r="L137" s="68"/>
    </row>
    <row r="138" spans="1:12" ht="102">
      <c r="A138" s="73"/>
      <c r="B138" s="74"/>
      <c r="C138" s="75"/>
      <c r="D138" s="88" t="s">
        <v>144</v>
      </c>
      <c r="E138" s="88" t="s">
        <v>145</v>
      </c>
      <c r="F138" s="107"/>
      <c r="G138" s="76"/>
      <c r="H138" s="77"/>
      <c r="I138" s="78"/>
      <c r="J138" s="79"/>
      <c r="K138" s="80"/>
      <c r="L138" s="81"/>
    </row>
    <row r="139" spans="1:12" ht="213.75">
      <c r="A139" s="73"/>
      <c r="B139" s="74"/>
      <c r="C139" s="75"/>
      <c r="D139" s="41" t="s">
        <v>282</v>
      </c>
      <c r="E139" s="41" t="s">
        <v>57</v>
      </c>
      <c r="F139" s="107"/>
      <c r="G139" s="76"/>
      <c r="H139" s="77"/>
      <c r="I139" s="78"/>
      <c r="J139" s="79"/>
      <c r="K139" s="80"/>
      <c r="L139" s="81"/>
    </row>
    <row r="140" spans="1:12" ht="78.75">
      <c r="A140" s="38">
        <v>300</v>
      </c>
      <c r="B140" s="39">
        <v>351</v>
      </c>
      <c r="C140" s="40">
        <v>1</v>
      </c>
      <c r="D140" s="41" t="s">
        <v>283</v>
      </c>
      <c r="E140" s="41" t="s">
        <v>284</v>
      </c>
      <c r="F140" s="104">
        <v>511</v>
      </c>
      <c r="G140" s="44" t="s">
        <v>18</v>
      </c>
      <c r="H140" s="70"/>
      <c r="I140" s="46">
        <v>0</v>
      </c>
      <c r="J140" s="46">
        <v>0</v>
      </c>
      <c r="K140" s="47">
        <f>I140+J140</f>
        <v>0</v>
      </c>
      <c r="L140" s="48">
        <f>K140*(F140+H140)</f>
        <v>0</v>
      </c>
    </row>
    <row r="141" spans="1:12" ht="78.75">
      <c r="A141" s="38">
        <v>300</v>
      </c>
      <c r="B141" s="39">
        <v>351</v>
      </c>
      <c r="C141" s="40">
        <v>2</v>
      </c>
      <c r="D141" s="41" t="s">
        <v>285</v>
      </c>
      <c r="E141" s="41" t="s">
        <v>286</v>
      </c>
      <c r="F141" s="104">
        <v>113</v>
      </c>
      <c r="G141" s="44" t="s">
        <v>18</v>
      </c>
      <c r="H141" s="70"/>
      <c r="I141" s="46">
        <v>0</v>
      </c>
      <c r="J141" s="46">
        <v>0</v>
      </c>
      <c r="K141" s="47">
        <f>I141+J141</f>
        <v>0</v>
      </c>
      <c r="L141" s="48">
        <f>K141*(F141+H141)</f>
        <v>0</v>
      </c>
    </row>
    <row r="142" spans="1:12" ht="78.75">
      <c r="A142" s="38">
        <v>300</v>
      </c>
      <c r="B142" s="39">
        <v>351</v>
      </c>
      <c r="C142" s="40">
        <v>3</v>
      </c>
      <c r="D142" s="41" t="s">
        <v>287</v>
      </c>
      <c r="E142" s="41" t="s">
        <v>288</v>
      </c>
      <c r="F142" s="104">
        <v>1.7</v>
      </c>
      <c r="G142" s="44" t="s">
        <v>18</v>
      </c>
      <c r="H142" s="70"/>
      <c r="I142" s="46">
        <v>0</v>
      </c>
      <c r="J142" s="46">
        <v>0</v>
      </c>
      <c r="K142" s="47">
        <f>I142+J142</f>
        <v>0</v>
      </c>
      <c r="L142" s="48">
        <f>K142*(F142+H142)</f>
        <v>0</v>
      </c>
    </row>
    <row r="143" spans="1:12" ht="67.5">
      <c r="A143" s="38">
        <v>300</v>
      </c>
      <c r="B143" s="39">
        <v>351</v>
      </c>
      <c r="C143" s="40">
        <v>4</v>
      </c>
      <c r="D143" s="41" t="s">
        <v>289</v>
      </c>
      <c r="E143" s="41" t="s">
        <v>290</v>
      </c>
      <c r="F143" s="104">
        <v>18</v>
      </c>
      <c r="G143" s="44" t="s">
        <v>18</v>
      </c>
      <c r="H143" s="70"/>
      <c r="I143" s="46">
        <v>0</v>
      </c>
      <c r="J143" s="46">
        <v>0</v>
      </c>
      <c r="K143" s="47">
        <f>I143+J143</f>
        <v>0</v>
      </c>
      <c r="L143" s="48">
        <f>K143*(F143+H143)</f>
        <v>0</v>
      </c>
    </row>
    <row r="144" spans="1:12" ht="191.25">
      <c r="A144" s="73"/>
      <c r="B144" s="74"/>
      <c r="C144" s="75"/>
      <c r="D144" s="88" t="s">
        <v>150</v>
      </c>
      <c r="E144" s="88" t="s">
        <v>151</v>
      </c>
      <c r="F144" s="107"/>
      <c r="G144" s="76"/>
      <c r="H144" s="77"/>
      <c r="I144" s="78"/>
      <c r="J144" s="79"/>
      <c r="K144" s="80"/>
      <c r="L144" s="81"/>
    </row>
    <row r="145" spans="1:12" ht="112.5">
      <c r="A145" s="82"/>
      <c r="B145" s="87"/>
      <c r="C145" s="40"/>
      <c r="D145" s="111" t="s">
        <v>291</v>
      </c>
      <c r="E145" s="111" t="s">
        <v>292</v>
      </c>
      <c r="F145" s="114"/>
      <c r="G145" s="44"/>
      <c r="H145" s="115"/>
      <c r="I145" s="46"/>
      <c r="J145" s="46"/>
      <c r="K145" s="47"/>
      <c r="L145" s="48"/>
    </row>
    <row r="146" spans="1:12">
      <c r="A146" s="38">
        <v>300</v>
      </c>
      <c r="B146" s="39">
        <v>361</v>
      </c>
      <c r="C146" s="40">
        <v>1</v>
      </c>
      <c r="D146" s="113" t="s">
        <v>293</v>
      </c>
      <c r="E146" s="113" t="s">
        <v>294</v>
      </c>
      <c r="F146" s="114">
        <v>2</v>
      </c>
      <c r="G146" s="44" t="s">
        <v>72</v>
      </c>
      <c r="H146" s="115"/>
      <c r="I146" s="46">
        <v>0</v>
      </c>
      <c r="J146" s="46">
        <v>0</v>
      </c>
      <c r="K146" s="47">
        <f t="shared" ref="K146:K173" si="10">I146+J146</f>
        <v>0</v>
      </c>
      <c r="L146" s="48">
        <f t="shared" ref="L146:L173" si="11">K146*(F146+H146)</f>
        <v>0</v>
      </c>
    </row>
    <row r="147" spans="1:12">
      <c r="A147" s="38">
        <v>300</v>
      </c>
      <c r="B147" s="39">
        <v>361</v>
      </c>
      <c r="C147" s="40">
        <v>2</v>
      </c>
      <c r="D147" s="113" t="s">
        <v>295</v>
      </c>
      <c r="E147" s="113" t="s">
        <v>296</v>
      </c>
      <c r="F147" s="114">
        <v>52</v>
      </c>
      <c r="G147" s="44" t="s">
        <v>72</v>
      </c>
      <c r="H147" s="115"/>
      <c r="I147" s="46">
        <v>0</v>
      </c>
      <c r="J147" s="46">
        <v>0</v>
      </c>
      <c r="K147" s="47">
        <f t="shared" si="10"/>
        <v>0</v>
      </c>
      <c r="L147" s="48">
        <f t="shared" si="11"/>
        <v>0</v>
      </c>
    </row>
    <row r="148" spans="1:12">
      <c r="A148" s="38">
        <v>300</v>
      </c>
      <c r="B148" s="39">
        <v>361</v>
      </c>
      <c r="C148" s="40">
        <v>3</v>
      </c>
      <c r="D148" s="113" t="s">
        <v>297</v>
      </c>
      <c r="E148" s="113" t="s">
        <v>298</v>
      </c>
      <c r="F148" s="114">
        <v>4</v>
      </c>
      <c r="G148" s="44" t="s">
        <v>72</v>
      </c>
      <c r="H148" s="115"/>
      <c r="I148" s="46">
        <v>0</v>
      </c>
      <c r="J148" s="46">
        <v>0</v>
      </c>
      <c r="K148" s="47">
        <f t="shared" si="10"/>
        <v>0</v>
      </c>
      <c r="L148" s="48">
        <f t="shared" si="11"/>
        <v>0</v>
      </c>
    </row>
    <row r="149" spans="1:12">
      <c r="A149" s="38">
        <v>300</v>
      </c>
      <c r="B149" s="39">
        <v>361</v>
      </c>
      <c r="C149" s="40">
        <v>4</v>
      </c>
      <c r="D149" s="113" t="s">
        <v>299</v>
      </c>
      <c r="E149" s="113" t="s">
        <v>300</v>
      </c>
      <c r="F149" s="114">
        <v>1</v>
      </c>
      <c r="G149" s="44" t="s">
        <v>72</v>
      </c>
      <c r="H149" s="115"/>
      <c r="I149" s="46">
        <v>0</v>
      </c>
      <c r="J149" s="46">
        <v>0</v>
      </c>
      <c r="K149" s="47">
        <f t="shared" si="10"/>
        <v>0</v>
      </c>
      <c r="L149" s="48">
        <f t="shared" si="11"/>
        <v>0</v>
      </c>
    </row>
    <row r="150" spans="1:12">
      <c r="A150" s="38">
        <v>300</v>
      </c>
      <c r="B150" s="39">
        <v>361</v>
      </c>
      <c r="C150" s="40">
        <v>5</v>
      </c>
      <c r="D150" s="113" t="s">
        <v>301</v>
      </c>
      <c r="E150" s="113" t="s">
        <v>302</v>
      </c>
      <c r="F150" s="114">
        <v>8</v>
      </c>
      <c r="G150" s="44" t="s">
        <v>72</v>
      </c>
      <c r="H150" s="115"/>
      <c r="I150" s="46">
        <v>0</v>
      </c>
      <c r="J150" s="46">
        <v>0</v>
      </c>
      <c r="K150" s="47">
        <f t="shared" si="10"/>
        <v>0</v>
      </c>
      <c r="L150" s="48">
        <f t="shared" si="11"/>
        <v>0</v>
      </c>
    </row>
    <row r="151" spans="1:12">
      <c r="A151" s="38">
        <v>300</v>
      </c>
      <c r="B151" s="39">
        <v>361</v>
      </c>
      <c r="C151" s="40">
        <v>6</v>
      </c>
      <c r="D151" s="113" t="s">
        <v>303</v>
      </c>
      <c r="E151" s="113" t="s">
        <v>304</v>
      </c>
      <c r="F151" s="114">
        <v>1</v>
      </c>
      <c r="G151" s="44" t="s">
        <v>72</v>
      </c>
      <c r="H151" s="115"/>
      <c r="I151" s="46">
        <v>0</v>
      </c>
      <c r="J151" s="46">
        <v>0</v>
      </c>
      <c r="K151" s="47">
        <f t="shared" si="10"/>
        <v>0</v>
      </c>
      <c r="L151" s="48">
        <f t="shared" si="11"/>
        <v>0</v>
      </c>
    </row>
    <row r="152" spans="1:12">
      <c r="A152" s="38">
        <v>300</v>
      </c>
      <c r="B152" s="39">
        <v>361</v>
      </c>
      <c r="C152" s="40">
        <v>7</v>
      </c>
      <c r="D152" s="113" t="s">
        <v>305</v>
      </c>
      <c r="E152" s="113" t="s">
        <v>306</v>
      </c>
      <c r="F152" s="114">
        <v>2</v>
      </c>
      <c r="G152" s="44" t="s">
        <v>72</v>
      </c>
      <c r="H152" s="115"/>
      <c r="I152" s="46">
        <v>0</v>
      </c>
      <c r="J152" s="46">
        <v>0</v>
      </c>
      <c r="K152" s="47">
        <f t="shared" si="10"/>
        <v>0</v>
      </c>
      <c r="L152" s="48">
        <f t="shared" si="11"/>
        <v>0</v>
      </c>
    </row>
    <row r="153" spans="1:12">
      <c r="A153" s="38">
        <v>300</v>
      </c>
      <c r="B153" s="39">
        <v>361</v>
      </c>
      <c r="C153" s="40">
        <v>8</v>
      </c>
      <c r="D153" s="113" t="s">
        <v>307</v>
      </c>
      <c r="E153" s="113" t="s">
        <v>308</v>
      </c>
      <c r="F153" s="114">
        <v>18</v>
      </c>
      <c r="G153" s="44" t="s">
        <v>72</v>
      </c>
      <c r="H153" s="115"/>
      <c r="I153" s="46">
        <v>0</v>
      </c>
      <c r="J153" s="46">
        <v>0</v>
      </c>
      <c r="K153" s="47">
        <f t="shared" si="10"/>
        <v>0</v>
      </c>
      <c r="L153" s="48">
        <f t="shared" si="11"/>
        <v>0</v>
      </c>
    </row>
    <row r="154" spans="1:12">
      <c r="A154" s="38">
        <v>300</v>
      </c>
      <c r="B154" s="39">
        <v>361</v>
      </c>
      <c r="C154" s="40">
        <v>9</v>
      </c>
      <c r="D154" s="113" t="s">
        <v>309</v>
      </c>
      <c r="E154" s="113" t="s">
        <v>310</v>
      </c>
      <c r="F154" s="114">
        <v>2</v>
      </c>
      <c r="G154" s="44" t="s">
        <v>72</v>
      </c>
      <c r="H154" s="115"/>
      <c r="I154" s="46">
        <v>0</v>
      </c>
      <c r="J154" s="46">
        <v>0</v>
      </c>
      <c r="K154" s="47">
        <f t="shared" si="10"/>
        <v>0</v>
      </c>
      <c r="L154" s="48">
        <f t="shared" si="11"/>
        <v>0</v>
      </c>
    </row>
    <row r="155" spans="1:12">
      <c r="A155" s="38">
        <v>300</v>
      </c>
      <c r="B155" s="39">
        <v>361</v>
      </c>
      <c r="C155" s="40">
        <v>10</v>
      </c>
      <c r="D155" s="113" t="s">
        <v>311</v>
      </c>
      <c r="E155" s="113" t="s">
        <v>312</v>
      </c>
      <c r="F155" s="114">
        <v>1</v>
      </c>
      <c r="G155" s="44" t="s">
        <v>72</v>
      </c>
      <c r="H155" s="115"/>
      <c r="I155" s="46">
        <v>0</v>
      </c>
      <c r="J155" s="46">
        <v>0</v>
      </c>
      <c r="K155" s="47">
        <f t="shared" si="10"/>
        <v>0</v>
      </c>
      <c r="L155" s="48">
        <f t="shared" si="11"/>
        <v>0</v>
      </c>
    </row>
    <row r="156" spans="1:12">
      <c r="A156" s="38">
        <v>300</v>
      </c>
      <c r="B156" s="39">
        <v>361</v>
      </c>
      <c r="C156" s="40">
        <v>11</v>
      </c>
      <c r="D156" s="113" t="s">
        <v>313</v>
      </c>
      <c r="E156" s="113" t="s">
        <v>314</v>
      </c>
      <c r="F156" s="114">
        <v>1</v>
      </c>
      <c r="G156" s="44" t="s">
        <v>72</v>
      </c>
      <c r="H156" s="115"/>
      <c r="I156" s="46">
        <v>0</v>
      </c>
      <c r="J156" s="46">
        <v>0</v>
      </c>
      <c r="K156" s="47">
        <f t="shared" si="10"/>
        <v>0</v>
      </c>
      <c r="L156" s="48">
        <f t="shared" si="11"/>
        <v>0</v>
      </c>
    </row>
    <row r="157" spans="1:12">
      <c r="A157" s="38">
        <v>300</v>
      </c>
      <c r="B157" s="39">
        <v>361</v>
      </c>
      <c r="C157" s="40">
        <v>12</v>
      </c>
      <c r="D157" s="113" t="s">
        <v>315</v>
      </c>
      <c r="E157" s="113" t="s">
        <v>316</v>
      </c>
      <c r="F157" s="114">
        <v>5</v>
      </c>
      <c r="G157" s="44" t="s">
        <v>72</v>
      </c>
      <c r="H157" s="115"/>
      <c r="I157" s="46">
        <v>0</v>
      </c>
      <c r="J157" s="46">
        <v>0</v>
      </c>
      <c r="K157" s="47">
        <f t="shared" si="10"/>
        <v>0</v>
      </c>
      <c r="L157" s="48">
        <f t="shared" si="11"/>
        <v>0</v>
      </c>
    </row>
    <row r="158" spans="1:12">
      <c r="A158" s="38">
        <v>300</v>
      </c>
      <c r="B158" s="39">
        <v>361</v>
      </c>
      <c r="C158" s="40">
        <v>13</v>
      </c>
      <c r="D158" s="113" t="s">
        <v>317</v>
      </c>
      <c r="E158" s="113" t="s">
        <v>318</v>
      </c>
      <c r="F158" s="114">
        <v>1</v>
      </c>
      <c r="G158" s="44" t="s">
        <v>72</v>
      </c>
      <c r="H158" s="115"/>
      <c r="I158" s="46">
        <v>0</v>
      </c>
      <c r="J158" s="46">
        <v>0</v>
      </c>
      <c r="K158" s="47">
        <f t="shared" si="10"/>
        <v>0</v>
      </c>
      <c r="L158" s="48">
        <f t="shared" si="11"/>
        <v>0</v>
      </c>
    </row>
    <row r="159" spans="1:12">
      <c r="A159" s="38">
        <v>300</v>
      </c>
      <c r="B159" s="39">
        <v>361</v>
      </c>
      <c r="C159" s="40">
        <v>14</v>
      </c>
      <c r="D159" s="113" t="s">
        <v>319</v>
      </c>
      <c r="E159" s="113" t="s">
        <v>320</v>
      </c>
      <c r="F159" s="114">
        <v>1</v>
      </c>
      <c r="G159" s="44" t="s">
        <v>72</v>
      </c>
      <c r="H159" s="115"/>
      <c r="I159" s="46">
        <v>0</v>
      </c>
      <c r="J159" s="46">
        <v>0</v>
      </c>
      <c r="K159" s="47">
        <f t="shared" si="10"/>
        <v>0</v>
      </c>
      <c r="L159" s="48">
        <f t="shared" si="11"/>
        <v>0</v>
      </c>
    </row>
    <row r="160" spans="1:12">
      <c r="A160" s="38">
        <v>300</v>
      </c>
      <c r="B160" s="39">
        <v>361</v>
      </c>
      <c r="C160" s="40">
        <v>15</v>
      </c>
      <c r="D160" s="113" t="s">
        <v>321</v>
      </c>
      <c r="E160" s="113" t="s">
        <v>322</v>
      </c>
      <c r="F160" s="114">
        <v>1</v>
      </c>
      <c r="G160" s="44" t="s">
        <v>72</v>
      </c>
      <c r="H160" s="115"/>
      <c r="I160" s="46">
        <v>0</v>
      </c>
      <c r="J160" s="46">
        <v>0</v>
      </c>
      <c r="K160" s="47">
        <f t="shared" si="10"/>
        <v>0</v>
      </c>
      <c r="L160" s="48">
        <f t="shared" si="11"/>
        <v>0</v>
      </c>
    </row>
    <row r="161" spans="1:12">
      <c r="A161" s="38">
        <v>300</v>
      </c>
      <c r="B161" s="39">
        <v>361</v>
      </c>
      <c r="C161" s="40">
        <v>16</v>
      </c>
      <c r="D161" s="113" t="s">
        <v>323</v>
      </c>
      <c r="E161" s="113" t="s">
        <v>324</v>
      </c>
      <c r="F161" s="114">
        <v>1</v>
      </c>
      <c r="G161" s="44" t="s">
        <v>72</v>
      </c>
      <c r="H161" s="115"/>
      <c r="I161" s="46">
        <v>0</v>
      </c>
      <c r="J161" s="46">
        <v>0</v>
      </c>
      <c r="K161" s="47">
        <f t="shared" si="10"/>
        <v>0</v>
      </c>
      <c r="L161" s="48">
        <f t="shared" si="11"/>
        <v>0</v>
      </c>
    </row>
    <row r="162" spans="1:12">
      <c r="A162" s="38">
        <v>300</v>
      </c>
      <c r="B162" s="39">
        <v>361</v>
      </c>
      <c r="C162" s="40">
        <v>17</v>
      </c>
      <c r="D162" s="113" t="s">
        <v>325</v>
      </c>
      <c r="E162" s="113" t="s">
        <v>326</v>
      </c>
      <c r="F162" s="114">
        <v>6</v>
      </c>
      <c r="G162" s="44" t="s">
        <v>72</v>
      </c>
      <c r="H162" s="115"/>
      <c r="I162" s="46">
        <v>0</v>
      </c>
      <c r="J162" s="46">
        <v>0</v>
      </c>
      <c r="K162" s="47">
        <f t="shared" si="10"/>
        <v>0</v>
      </c>
      <c r="L162" s="48">
        <f t="shared" si="11"/>
        <v>0</v>
      </c>
    </row>
    <row r="163" spans="1:12">
      <c r="A163" s="38">
        <v>300</v>
      </c>
      <c r="B163" s="39">
        <v>361</v>
      </c>
      <c r="C163" s="40">
        <v>18</v>
      </c>
      <c r="D163" s="113" t="s">
        <v>327</v>
      </c>
      <c r="E163" s="113" t="s">
        <v>328</v>
      </c>
      <c r="F163" s="114">
        <v>1</v>
      </c>
      <c r="G163" s="44" t="s">
        <v>72</v>
      </c>
      <c r="H163" s="115"/>
      <c r="I163" s="46">
        <v>0</v>
      </c>
      <c r="J163" s="46">
        <v>0</v>
      </c>
      <c r="K163" s="47">
        <f t="shared" si="10"/>
        <v>0</v>
      </c>
      <c r="L163" s="48">
        <f t="shared" si="11"/>
        <v>0</v>
      </c>
    </row>
    <row r="164" spans="1:12">
      <c r="A164" s="38">
        <v>300</v>
      </c>
      <c r="B164" s="39">
        <v>361</v>
      </c>
      <c r="C164" s="40">
        <v>19</v>
      </c>
      <c r="D164" s="113" t="s">
        <v>329</v>
      </c>
      <c r="E164" s="113" t="s">
        <v>330</v>
      </c>
      <c r="F164" s="114">
        <v>3</v>
      </c>
      <c r="G164" s="44" t="s">
        <v>72</v>
      </c>
      <c r="H164" s="115"/>
      <c r="I164" s="46">
        <v>0</v>
      </c>
      <c r="J164" s="46">
        <v>0</v>
      </c>
      <c r="K164" s="47">
        <f t="shared" si="10"/>
        <v>0</v>
      </c>
      <c r="L164" s="48">
        <f t="shared" si="11"/>
        <v>0</v>
      </c>
    </row>
    <row r="165" spans="1:12">
      <c r="A165" s="38">
        <v>300</v>
      </c>
      <c r="B165" s="39">
        <v>361</v>
      </c>
      <c r="C165" s="40">
        <v>20</v>
      </c>
      <c r="D165" s="113" t="s">
        <v>331</v>
      </c>
      <c r="E165" s="113" t="s">
        <v>332</v>
      </c>
      <c r="F165" s="114">
        <v>18</v>
      </c>
      <c r="G165" s="44" t="s">
        <v>72</v>
      </c>
      <c r="H165" s="115"/>
      <c r="I165" s="46">
        <v>0</v>
      </c>
      <c r="J165" s="46">
        <v>0</v>
      </c>
      <c r="K165" s="47">
        <f t="shared" si="10"/>
        <v>0</v>
      </c>
      <c r="L165" s="48">
        <f t="shared" si="11"/>
        <v>0</v>
      </c>
    </row>
    <row r="166" spans="1:12">
      <c r="A166" s="38">
        <v>300</v>
      </c>
      <c r="B166" s="39">
        <v>361</v>
      </c>
      <c r="C166" s="40">
        <v>21</v>
      </c>
      <c r="D166" s="113" t="s">
        <v>333</v>
      </c>
      <c r="E166" s="113" t="s">
        <v>334</v>
      </c>
      <c r="F166" s="114">
        <v>3</v>
      </c>
      <c r="G166" s="44" t="s">
        <v>72</v>
      </c>
      <c r="H166" s="115"/>
      <c r="I166" s="46">
        <v>0</v>
      </c>
      <c r="J166" s="46">
        <v>0</v>
      </c>
      <c r="K166" s="47">
        <f t="shared" si="10"/>
        <v>0</v>
      </c>
      <c r="L166" s="48">
        <f t="shared" si="11"/>
        <v>0</v>
      </c>
    </row>
    <row r="167" spans="1:12">
      <c r="A167" s="38">
        <v>300</v>
      </c>
      <c r="B167" s="39">
        <v>361</v>
      </c>
      <c r="C167" s="40">
        <v>22</v>
      </c>
      <c r="D167" s="113" t="s">
        <v>335</v>
      </c>
      <c r="E167" s="113" t="s">
        <v>336</v>
      </c>
      <c r="F167" s="114">
        <v>1</v>
      </c>
      <c r="G167" s="44" t="s">
        <v>72</v>
      </c>
      <c r="H167" s="115"/>
      <c r="I167" s="46">
        <v>0</v>
      </c>
      <c r="J167" s="46">
        <v>0</v>
      </c>
      <c r="K167" s="47">
        <f t="shared" si="10"/>
        <v>0</v>
      </c>
      <c r="L167" s="48">
        <f t="shared" si="11"/>
        <v>0</v>
      </c>
    </row>
    <row r="168" spans="1:12">
      <c r="A168" s="38">
        <v>300</v>
      </c>
      <c r="B168" s="39">
        <v>361</v>
      </c>
      <c r="C168" s="40">
        <v>23</v>
      </c>
      <c r="D168" s="113" t="s">
        <v>337</v>
      </c>
      <c r="E168" s="113" t="s">
        <v>338</v>
      </c>
      <c r="F168" s="114">
        <v>6</v>
      </c>
      <c r="G168" s="44" t="s">
        <v>72</v>
      </c>
      <c r="H168" s="115"/>
      <c r="I168" s="46">
        <v>0</v>
      </c>
      <c r="J168" s="46">
        <v>0</v>
      </c>
      <c r="K168" s="47">
        <f t="shared" si="10"/>
        <v>0</v>
      </c>
      <c r="L168" s="48">
        <f t="shared" si="11"/>
        <v>0</v>
      </c>
    </row>
    <row r="169" spans="1:12">
      <c r="A169" s="38">
        <v>300</v>
      </c>
      <c r="B169" s="39">
        <v>361</v>
      </c>
      <c r="C169" s="40">
        <v>24</v>
      </c>
      <c r="D169" s="113" t="s">
        <v>339</v>
      </c>
      <c r="E169" s="113" t="s">
        <v>340</v>
      </c>
      <c r="F169" s="114">
        <v>1</v>
      </c>
      <c r="G169" s="44" t="s">
        <v>72</v>
      </c>
      <c r="H169" s="115"/>
      <c r="I169" s="46">
        <v>0</v>
      </c>
      <c r="J169" s="46">
        <v>0</v>
      </c>
      <c r="K169" s="47">
        <f t="shared" si="10"/>
        <v>0</v>
      </c>
      <c r="L169" s="48">
        <f t="shared" si="11"/>
        <v>0</v>
      </c>
    </row>
    <row r="170" spans="1:12">
      <c r="A170" s="38">
        <v>300</v>
      </c>
      <c r="B170" s="39">
        <v>361</v>
      </c>
      <c r="C170" s="40">
        <v>25</v>
      </c>
      <c r="D170" s="113" t="s">
        <v>341</v>
      </c>
      <c r="E170" s="113" t="s">
        <v>342</v>
      </c>
      <c r="F170" s="114">
        <v>1</v>
      </c>
      <c r="G170" s="44" t="s">
        <v>72</v>
      </c>
      <c r="H170" s="115"/>
      <c r="I170" s="46">
        <v>0</v>
      </c>
      <c r="J170" s="46">
        <v>0</v>
      </c>
      <c r="K170" s="47">
        <f t="shared" si="10"/>
        <v>0</v>
      </c>
      <c r="L170" s="48">
        <f t="shared" si="11"/>
        <v>0</v>
      </c>
    </row>
    <row r="171" spans="1:12">
      <c r="A171" s="38">
        <v>300</v>
      </c>
      <c r="B171" s="39">
        <v>361</v>
      </c>
      <c r="C171" s="40">
        <v>26</v>
      </c>
      <c r="D171" s="113" t="s">
        <v>343</v>
      </c>
      <c r="E171" s="113" t="s">
        <v>344</v>
      </c>
      <c r="F171" s="114">
        <v>5</v>
      </c>
      <c r="G171" s="44" t="s">
        <v>72</v>
      </c>
      <c r="H171" s="115"/>
      <c r="I171" s="46">
        <v>0</v>
      </c>
      <c r="J171" s="46">
        <v>0</v>
      </c>
      <c r="K171" s="47">
        <f t="shared" si="10"/>
        <v>0</v>
      </c>
      <c r="L171" s="48">
        <f t="shared" si="11"/>
        <v>0</v>
      </c>
    </row>
    <row r="172" spans="1:12">
      <c r="A172" s="38">
        <v>300</v>
      </c>
      <c r="B172" s="39">
        <v>361</v>
      </c>
      <c r="C172" s="40">
        <v>27</v>
      </c>
      <c r="D172" s="113" t="s">
        <v>345</v>
      </c>
      <c r="E172" s="113" t="s">
        <v>346</v>
      </c>
      <c r="F172" s="114">
        <v>1</v>
      </c>
      <c r="G172" s="44" t="s">
        <v>72</v>
      </c>
      <c r="H172" s="115"/>
      <c r="I172" s="46">
        <v>0</v>
      </c>
      <c r="J172" s="46">
        <v>0</v>
      </c>
      <c r="K172" s="47">
        <f t="shared" si="10"/>
        <v>0</v>
      </c>
      <c r="L172" s="48">
        <f t="shared" si="11"/>
        <v>0</v>
      </c>
    </row>
    <row r="173" spans="1:12">
      <c r="A173" s="38">
        <v>300</v>
      </c>
      <c r="B173" s="39">
        <v>361</v>
      </c>
      <c r="C173" s="40">
        <v>28</v>
      </c>
      <c r="D173" s="113" t="s">
        <v>347</v>
      </c>
      <c r="E173" s="113" t="s">
        <v>348</v>
      </c>
      <c r="F173" s="114">
        <v>1</v>
      </c>
      <c r="G173" s="44" t="s">
        <v>72</v>
      </c>
      <c r="H173" s="115"/>
      <c r="I173" s="46">
        <v>0</v>
      </c>
      <c r="J173" s="46">
        <v>0</v>
      </c>
      <c r="K173" s="47">
        <f t="shared" si="10"/>
        <v>0</v>
      </c>
      <c r="L173" s="48">
        <f t="shared" si="11"/>
        <v>0</v>
      </c>
    </row>
    <row r="174" spans="1:12" ht="101.25">
      <c r="A174" s="82"/>
      <c r="B174" s="39">
        <v>361</v>
      </c>
      <c r="C174" s="40"/>
      <c r="D174" s="111" t="s">
        <v>349</v>
      </c>
      <c r="E174" s="111" t="s">
        <v>350</v>
      </c>
      <c r="F174" s="114"/>
      <c r="G174" s="44"/>
      <c r="H174" s="115"/>
      <c r="I174" s="46"/>
      <c r="J174" s="46"/>
      <c r="K174" s="47"/>
      <c r="L174" s="48"/>
    </row>
    <row r="175" spans="1:12">
      <c r="A175" s="38">
        <v>300</v>
      </c>
      <c r="B175" s="39">
        <v>361</v>
      </c>
      <c r="C175" s="40">
        <v>29</v>
      </c>
      <c r="D175" s="113" t="s">
        <v>351</v>
      </c>
      <c r="E175" s="113" t="s">
        <v>352</v>
      </c>
      <c r="F175" s="114">
        <v>57</v>
      </c>
      <c r="G175" s="44" t="s">
        <v>72</v>
      </c>
      <c r="H175" s="115"/>
      <c r="I175" s="46">
        <v>0</v>
      </c>
      <c r="J175" s="46">
        <v>0</v>
      </c>
      <c r="K175" s="47">
        <f t="shared" ref="K175:K205" si="12">I175+J175</f>
        <v>0</v>
      </c>
      <c r="L175" s="48">
        <f t="shared" ref="L175:L205" si="13">K175*(F175+H175)</f>
        <v>0</v>
      </c>
    </row>
    <row r="176" spans="1:12">
      <c r="A176" s="38">
        <v>300</v>
      </c>
      <c r="B176" s="39">
        <v>361</v>
      </c>
      <c r="C176" s="40">
        <v>30</v>
      </c>
      <c r="D176" s="113" t="s">
        <v>353</v>
      </c>
      <c r="E176" s="113" t="s">
        <v>354</v>
      </c>
      <c r="F176" s="114">
        <v>30</v>
      </c>
      <c r="G176" s="44" t="s">
        <v>72</v>
      </c>
      <c r="H176" s="115"/>
      <c r="I176" s="46">
        <v>0</v>
      </c>
      <c r="J176" s="46">
        <v>0</v>
      </c>
      <c r="K176" s="47">
        <f t="shared" si="12"/>
        <v>0</v>
      </c>
      <c r="L176" s="48">
        <f t="shared" si="13"/>
        <v>0</v>
      </c>
    </row>
    <row r="177" spans="1:12">
      <c r="A177" s="38">
        <v>300</v>
      </c>
      <c r="B177" s="39">
        <v>361</v>
      </c>
      <c r="C177" s="40">
        <v>31</v>
      </c>
      <c r="D177" s="113" t="s">
        <v>355</v>
      </c>
      <c r="E177" s="113" t="s">
        <v>356</v>
      </c>
      <c r="F177" s="114">
        <v>1</v>
      </c>
      <c r="G177" s="44" t="s">
        <v>72</v>
      </c>
      <c r="H177" s="115"/>
      <c r="I177" s="46">
        <v>0</v>
      </c>
      <c r="J177" s="46">
        <v>0</v>
      </c>
      <c r="K177" s="47">
        <f t="shared" si="12"/>
        <v>0</v>
      </c>
      <c r="L177" s="48">
        <f t="shared" si="13"/>
        <v>0</v>
      </c>
    </row>
    <row r="178" spans="1:12">
      <c r="A178" s="38">
        <v>300</v>
      </c>
      <c r="B178" s="39">
        <v>361</v>
      </c>
      <c r="C178" s="40">
        <v>32</v>
      </c>
      <c r="D178" s="113" t="s">
        <v>357</v>
      </c>
      <c r="E178" s="113" t="s">
        <v>358</v>
      </c>
      <c r="F178" s="114">
        <v>1</v>
      </c>
      <c r="G178" s="44" t="s">
        <v>72</v>
      </c>
      <c r="H178" s="115"/>
      <c r="I178" s="46">
        <v>0</v>
      </c>
      <c r="J178" s="46">
        <v>0</v>
      </c>
      <c r="K178" s="47">
        <f t="shared" si="12"/>
        <v>0</v>
      </c>
      <c r="L178" s="48">
        <f t="shared" si="13"/>
        <v>0</v>
      </c>
    </row>
    <row r="179" spans="1:12">
      <c r="A179" s="38">
        <v>300</v>
      </c>
      <c r="B179" s="39">
        <v>361</v>
      </c>
      <c r="C179" s="40">
        <v>33</v>
      </c>
      <c r="D179" s="113" t="s">
        <v>359</v>
      </c>
      <c r="E179" s="113" t="s">
        <v>360</v>
      </c>
      <c r="F179" s="114">
        <v>1</v>
      </c>
      <c r="G179" s="44" t="s">
        <v>72</v>
      </c>
      <c r="H179" s="115"/>
      <c r="I179" s="46">
        <v>0</v>
      </c>
      <c r="J179" s="46">
        <v>0</v>
      </c>
      <c r="K179" s="47">
        <f t="shared" si="12"/>
        <v>0</v>
      </c>
      <c r="L179" s="48">
        <f t="shared" si="13"/>
        <v>0</v>
      </c>
    </row>
    <row r="180" spans="1:12">
      <c r="A180" s="38">
        <v>300</v>
      </c>
      <c r="B180" s="39">
        <v>361</v>
      </c>
      <c r="C180" s="40">
        <v>34</v>
      </c>
      <c r="D180" s="113" t="s">
        <v>361</v>
      </c>
      <c r="E180" s="113" t="s">
        <v>362</v>
      </c>
      <c r="F180" s="114">
        <v>19</v>
      </c>
      <c r="G180" s="44" t="s">
        <v>72</v>
      </c>
      <c r="H180" s="115"/>
      <c r="I180" s="46">
        <v>0</v>
      </c>
      <c r="J180" s="46">
        <v>0</v>
      </c>
      <c r="K180" s="47">
        <f t="shared" si="12"/>
        <v>0</v>
      </c>
      <c r="L180" s="48">
        <f t="shared" si="13"/>
        <v>0</v>
      </c>
    </row>
    <row r="181" spans="1:12">
      <c r="A181" s="38">
        <v>300</v>
      </c>
      <c r="B181" s="39">
        <v>361</v>
      </c>
      <c r="C181" s="40">
        <v>35</v>
      </c>
      <c r="D181" s="113" t="s">
        <v>363</v>
      </c>
      <c r="E181" s="113" t="s">
        <v>364</v>
      </c>
      <c r="F181" s="114">
        <v>1</v>
      </c>
      <c r="G181" s="44" t="s">
        <v>72</v>
      </c>
      <c r="H181" s="115"/>
      <c r="I181" s="46">
        <v>0</v>
      </c>
      <c r="J181" s="46">
        <v>0</v>
      </c>
      <c r="K181" s="47">
        <f t="shared" si="12"/>
        <v>0</v>
      </c>
      <c r="L181" s="48">
        <f t="shared" si="13"/>
        <v>0</v>
      </c>
    </row>
    <row r="182" spans="1:12">
      <c r="A182" s="38">
        <v>300</v>
      </c>
      <c r="B182" s="39">
        <v>361</v>
      </c>
      <c r="C182" s="40">
        <v>36</v>
      </c>
      <c r="D182" s="113" t="s">
        <v>365</v>
      </c>
      <c r="E182" s="113" t="s">
        <v>366</v>
      </c>
      <c r="F182" s="114">
        <v>1</v>
      </c>
      <c r="G182" s="44" t="s">
        <v>72</v>
      </c>
      <c r="H182" s="115"/>
      <c r="I182" s="46">
        <v>0</v>
      </c>
      <c r="J182" s="46">
        <v>0</v>
      </c>
      <c r="K182" s="47">
        <f t="shared" si="12"/>
        <v>0</v>
      </c>
      <c r="L182" s="48">
        <f t="shared" si="13"/>
        <v>0</v>
      </c>
    </row>
    <row r="183" spans="1:12">
      <c r="A183" s="38">
        <v>300</v>
      </c>
      <c r="B183" s="39">
        <v>361</v>
      </c>
      <c r="C183" s="40">
        <v>37</v>
      </c>
      <c r="D183" s="113" t="s">
        <v>367</v>
      </c>
      <c r="E183" s="113" t="s">
        <v>368</v>
      </c>
      <c r="F183" s="114">
        <v>24</v>
      </c>
      <c r="G183" s="44" t="s">
        <v>72</v>
      </c>
      <c r="H183" s="115"/>
      <c r="I183" s="46">
        <v>0</v>
      </c>
      <c r="J183" s="46">
        <v>0</v>
      </c>
      <c r="K183" s="47">
        <f t="shared" si="12"/>
        <v>0</v>
      </c>
      <c r="L183" s="48">
        <f t="shared" si="13"/>
        <v>0</v>
      </c>
    </row>
    <row r="184" spans="1:12">
      <c r="A184" s="38">
        <v>300</v>
      </c>
      <c r="B184" s="39">
        <v>361</v>
      </c>
      <c r="C184" s="40">
        <v>38</v>
      </c>
      <c r="D184" s="113" t="s">
        <v>369</v>
      </c>
      <c r="E184" s="113" t="s">
        <v>370</v>
      </c>
      <c r="F184" s="114">
        <v>1</v>
      </c>
      <c r="G184" s="44" t="s">
        <v>72</v>
      </c>
      <c r="H184" s="115"/>
      <c r="I184" s="46">
        <v>0</v>
      </c>
      <c r="J184" s="46">
        <v>0</v>
      </c>
      <c r="K184" s="47">
        <f t="shared" si="12"/>
        <v>0</v>
      </c>
      <c r="L184" s="48">
        <f t="shared" si="13"/>
        <v>0</v>
      </c>
    </row>
    <row r="185" spans="1:12">
      <c r="A185" s="38">
        <v>300</v>
      </c>
      <c r="B185" s="39">
        <v>361</v>
      </c>
      <c r="C185" s="40">
        <v>39</v>
      </c>
      <c r="D185" s="113" t="s">
        <v>371</v>
      </c>
      <c r="E185" s="113" t="s">
        <v>372</v>
      </c>
      <c r="F185" s="114">
        <v>1</v>
      </c>
      <c r="G185" s="44" t="s">
        <v>72</v>
      </c>
      <c r="H185" s="115"/>
      <c r="I185" s="46">
        <v>0</v>
      </c>
      <c r="J185" s="46">
        <v>0</v>
      </c>
      <c r="K185" s="47">
        <f t="shared" si="12"/>
        <v>0</v>
      </c>
      <c r="L185" s="48">
        <f t="shared" si="13"/>
        <v>0</v>
      </c>
    </row>
    <row r="186" spans="1:12">
      <c r="A186" s="38">
        <v>300</v>
      </c>
      <c r="B186" s="39">
        <v>361</v>
      </c>
      <c r="C186" s="40">
        <v>40</v>
      </c>
      <c r="D186" s="113" t="s">
        <v>373</v>
      </c>
      <c r="E186" s="113" t="s">
        <v>374</v>
      </c>
      <c r="F186" s="114">
        <v>14</v>
      </c>
      <c r="G186" s="44" t="s">
        <v>72</v>
      </c>
      <c r="H186" s="115"/>
      <c r="I186" s="46">
        <v>0</v>
      </c>
      <c r="J186" s="46">
        <v>0</v>
      </c>
      <c r="K186" s="47">
        <f t="shared" si="12"/>
        <v>0</v>
      </c>
      <c r="L186" s="48">
        <f t="shared" si="13"/>
        <v>0</v>
      </c>
    </row>
    <row r="187" spans="1:12">
      <c r="A187" s="38">
        <v>300</v>
      </c>
      <c r="B187" s="39">
        <v>361</v>
      </c>
      <c r="C187" s="40">
        <v>41</v>
      </c>
      <c r="D187" s="113" t="s">
        <v>375</v>
      </c>
      <c r="E187" s="113" t="s">
        <v>376</v>
      </c>
      <c r="F187" s="114">
        <v>1</v>
      </c>
      <c r="G187" s="44" t="s">
        <v>72</v>
      </c>
      <c r="H187" s="115"/>
      <c r="I187" s="46">
        <v>0</v>
      </c>
      <c r="J187" s="46">
        <v>0</v>
      </c>
      <c r="K187" s="47">
        <f t="shared" si="12"/>
        <v>0</v>
      </c>
      <c r="L187" s="48">
        <f t="shared" si="13"/>
        <v>0</v>
      </c>
    </row>
    <row r="188" spans="1:12">
      <c r="A188" s="38">
        <v>300</v>
      </c>
      <c r="B188" s="39">
        <v>361</v>
      </c>
      <c r="C188" s="40">
        <v>42</v>
      </c>
      <c r="D188" s="113" t="s">
        <v>377</v>
      </c>
      <c r="E188" s="113" t="s">
        <v>378</v>
      </c>
      <c r="F188" s="114">
        <v>1</v>
      </c>
      <c r="G188" s="44" t="s">
        <v>72</v>
      </c>
      <c r="H188" s="115"/>
      <c r="I188" s="46">
        <v>0</v>
      </c>
      <c r="J188" s="46">
        <v>0</v>
      </c>
      <c r="K188" s="47">
        <f t="shared" si="12"/>
        <v>0</v>
      </c>
      <c r="L188" s="48">
        <f t="shared" si="13"/>
        <v>0</v>
      </c>
    </row>
    <row r="189" spans="1:12">
      <c r="A189" s="38">
        <v>300</v>
      </c>
      <c r="B189" s="39">
        <v>361</v>
      </c>
      <c r="C189" s="40">
        <v>43</v>
      </c>
      <c r="D189" s="113" t="s">
        <v>379</v>
      </c>
      <c r="E189" s="113" t="s">
        <v>380</v>
      </c>
      <c r="F189" s="114">
        <v>3</v>
      </c>
      <c r="G189" s="44" t="s">
        <v>72</v>
      </c>
      <c r="H189" s="115"/>
      <c r="I189" s="46">
        <v>0</v>
      </c>
      <c r="J189" s="46">
        <v>0</v>
      </c>
      <c r="K189" s="47">
        <f t="shared" si="12"/>
        <v>0</v>
      </c>
      <c r="L189" s="48">
        <f t="shared" si="13"/>
        <v>0</v>
      </c>
    </row>
    <row r="190" spans="1:12">
      <c r="A190" s="38">
        <v>300</v>
      </c>
      <c r="B190" s="39">
        <v>361</v>
      </c>
      <c r="C190" s="40">
        <v>44</v>
      </c>
      <c r="D190" s="113" t="s">
        <v>381</v>
      </c>
      <c r="E190" s="113" t="s">
        <v>382</v>
      </c>
      <c r="F190" s="114">
        <v>1</v>
      </c>
      <c r="G190" s="44" t="s">
        <v>72</v>
      </c>
      <c r="H190" s="115"/>
      <c r="I190" s="46">
        <v>0</v>
      </c>
      <c r="J190" s="46">
        <v>0</v>
      </c>
      <c r="K190" s="47">
        <f t="shared" si="12"/>
        <v>0</v>
      </c>
      <c r="L190" s="48">
        <f t="shared" si="13"/>
        <v>0</v>
      </c>
    </row>
    <row r="191" spans="1:12">
      <c r="A191" s="38">
        <v>300</v>
      </c>
      <c r="B191" s="39">
        <v>361</v>
      </c>
      <c r="C191" s="40">
        <v>45</v>
      </c>
      <c r="D191" s="113" t="s">
        <v>383</v>
      </c>
      <c r="E191" s="113" t="s">
        <v>384</v>
      </c>
      <c r="F191" s="114">
        <v>1</v>
      </c>
      <c r="G191" s="44" t="s">
        <v>72</v>
      </c>
      <c r="H191" s="115"/>
      <c r="I191" s="46">
        <v>0</v>
      </c>
      <c r="J191" s="46">
        <v>0</v>
      </c>
      <c r="K191" s="47">
        <f t="shared" si="12"/>
        <v>0</v>
      </c>
      <c r="L191" s="48">
        <f t="shared" si="13"/>
        <v>0</v>
      </c>
    </row>
    <row r="192" spans="1:12">
      <c r="A192" s="38">
        <v>300</v>
      </c>
      <c r="B192" s="39">
        <v>361</v>
      </c>
      <c r="C192" s="40">
        <v>46</v>
      </c>
      <c r="D192" s="113" t="s">
        <v>385</v>
      </c>
      <c r="E192" s="113" t="s">
        <v>386</v>
      </c>
      <c r="F192" s="114">
        <v>15</v>
      </c>
      <c r="G192" s="44" t="s">
        <v>72</v>
      </c>
      <c r="H192" s="115"/>
      <c r="I192" s="46">
        <v>0</v>
      </c>
      <c r="J192" s="46">
        <v>0</v>
      </c>
      <c r="K192" s="47">
        <f t="shared" si="12"/>
        <v>0</v>
      </c>
      <c r="L192" s="48">
        <f t="shared" si="13"/>
        <v>0</v>
      </c>
    </row>
    <row r="193" spans="1:12">
      <c r="A193" s="38">
        <v>300</v>
      </c>
      <c r="B193" s="39">
        <v>361</v>
      </c>
      <c r="C193" s="40">
        <v>47</v>
      </c>
      <c r="D193" s="113" t="s">
        <v>387</v>
      </c>
      <c r="E193" s="113" t="s">
        <v>388</v>
      </c>
      <c r="F193" s="114">
        <v>1</v>
      </c>
      <c r="G193" s="44" t="s">
        <v>72</v>
      </c>
      <c r="H193" s="115"/>
      <c r="I193" s="46">
        <v>0</v>
      </c>
      <c r="J193" s="46">
        <v>0</v>
      </c>
      <c r="K193" s="47">
        <f t="shared" si="12"/>
        <v>0</v>
      </c>
      <c r="L193" s="48">
        <f t="shared" si="13"/>
        <v>0</v>
      </c>
    </row>
    <row r="194" spans="1:12">
      <c r="A194" s="38">
        <v>300</v>
      </c>
      <c r="B194" s="39">
        <v>361</v>
      </c>
      <c r="C194" s="40">
        <v>48</v>
      </c>
      <c r="D194" s="113" t="s">
        <v>389</v>
      </c>
      <c r="E194" s="113" t="s">
        <v>390</v>
      </c>
      <c r="F194" s="114">
        <v>2</v>
      </c>
      <c r="G194" s="44" t="s">
        <v>72</v>
      </c>
      <c r="H194" s="115"/>
      <c r="I194" s="46">
        <v>0</v>
      </c>
      <c r="J194" s="46">
        <v>0</v>
      </c>
      <c r="K194" s="47">
        <f t="shared" si="12"/>
        <v>0</v>
      </c>
      <c r="L194" s="48">
        <f t="shared" si="13"/>
        <v>0</v>
      </c>
    </row>
    <row r="195" spans="1:12">
      <c r="A195" s="38">
        <v>300</v>
      </c>
      <c r="B195" s="39">
        <v>361</v>
      </c>
      <c r="C195" s="40">
        <v>49</v>
      </c>
      <c r="D195" s="113" t="s">
        <v>391</v>
      </c>
      <c r="E195" s="113" t="s">
        <v>392</v>
      </c>
      <c r="F195" s="114">
        <v>30</v>
      </c>
      <c r="G195" s="44" t="s">
        <v>72</v>
      </c>
      <c r="H195" s="115"/>
      <c r="I195" s="46">
        <v>0</v>
      </c>
      <c r="J195" s="46">
        <v>0</v>
      </c>
      <c r="K195" s="47">
        <f t="shared" si="12"/>
        <v>0</v>
      </c>
      <c r="L195" s="48">
        <f t="shared" si="13"/>
        <v>0</v>
      </c>
    </row>
    <row r="196" spans="1:12">
      <c r="A196" s="38">
        <v>300</v>
      </c>
      <c r="B196" s="39">
        <v>361</v>
      </c>
      <c r="C196" s="40">
        <v>50</v>
      </c>
      <c r="D196" s="113" t="s">
        <v>393</v>
      </c>
      <c r="E196" s="113" t="s">
        <v>394</v>
      </c>
      <c r="F196" s="114">
        <v>2</v>
      </c>
      <c r="G196" s="44" t="s">
        <v>72</v>
      </c>
      <c r="H196" s="115"/>
      <c r="I196" s="46">
        <v>0</v>
      </c>
      <c r="J196" s="46">
        <v>0</v>
      </c>
      <c r="K196" s="47">
        <f t="shared" si="12"/>
        <v>0</v>
      </c>
      <c r="L196" s="48">
        <f t="shared" si="13"/>
        <v>0</v>
      </c>
    </row>
    <row r="197" spans="1:12">
      <c r="A197" s="38">
        <v>300</v>
      </c>
      <c r="B197" s="39">
        <v>361</v>
      </c>
      <c r="C197" s="40">
        <v>51</v>
      </c>
      <c r="D197" s="113" t="s">
        <v>395</v>
      </c>
      <c r="E197" s="113" t="s">
        <v>396</v>
      </c>
      <c r="F197" s="114">
        <v>1</v>
      </c>
      <c r="G197" s="44" t="s">
        <v>72</v>
      </c>
      <c r="H197" s="115"/>
      <c r="I197" s="46">
        <v>0</v>
      </c>
      <c r="J197" s="46">
        <v>0</v>
      </c>
      <c r="K197" s="47">
        <f t="shared" si="12"/>
        <v>0</v>
      </c>
      <c r="L197" s="48">
        <f t="shared" si="13"/>
        <v>0</v>
      </c>
    </row>
    <row r="198" spans="1:12">
      <c r="A198" s="38">
        <v>300</v>
      </c>
      <c r="B198" s="39">
        <v>361</v>
      </c>
      <c r="C198" s="40">
        <v>52</v>
      </c>
      <c r="D198" s="113" t="s">
        <v>397</v>
      </c>
      <c r="E198" s="113" t="s">
        <v>398</v>
      </c>
      <c r="F198" s="114">
        <v>15</v>
      </c>
      <c r="G198" s="44" t="s">
        <v>72</v>
      </c>
      <c r="H198" s="115"/>
      <c r="I198" s="46">
        <v>0</v>
      </c>
      <c r="J198" s="46">
        <v>0</v>
      </c>
      <c r="K198" s="47">
        <f t="shared" si="12"/>
        <v>0</v>
      </c>
      <c r="L198" s="48">
        <f t="shared" si="13"/>
        <v>0</v>
      </c>
    </row>
    <row r="199" spans="1:12">
      <c r="A199" s="38">
        <v>300</v>
      </c>
      <c r="B199" s="39">
        <v>361</v>
      </c>
      <c r="C199" s="40">
        <v>53</v>
      </c>
      <c r="D199" s="113" t="s">
        <v>399</v>
      </c>
      <c r="E199" s="113" t="s">
        <v>400</v>
      </c>
      <c r="F199" s="114">
        <v>1</v>
      </c>
      <c r="G199" s="44" t="s">
        <v>72</v>
      </c>
      <c r="H199" s="115"/>
      <c r="I199" s="46">
        <v>0</v>
      </c>
      <c r="J199" s="46">
        <v>0</v>
      </c>
      <c r="K199" s="47">
        <f t="shared" si="12"/>
        <v>0</v>
      </c>
      <c r="L199" s="48">
        <f t="shared" si="13"/>
        <v>0</v>
      </c>
    </row>
    <row r="200" spans="1:12">
      <c r="A200" s="38">
        <v>300</v>
      </c>
      <c r="B200" s="39">
        <v>361</v>
      </c>
      <c r="C200" s="40">
        <v>54</v>
      </c>
      <c r="D200" s="113" t="s">
        <v>401</v>
      </c>
      <c r="E200" s="113" t="s">
        <v>402</v>
      </c>
      <c r="F200" s="114">
        <v>1</v>
      </c>
      <c r="G200" s="44" t="s">
        <v>72</v>
      </c>
      <c r="H200" s="115"/>
      <c r="I200" s="46">
        <v>0</v>
      </c>
      <c r="J200" s="46">
        <v>0</v>
      </c>
      <c r="K200" s="47">
        <f t="shared" si="12"/>
        <v>0</v>
      </c>
      <c r="L200" s="48">
        <f t="shared" si="13"/>
        <v>0</v>
      </c>
    </row>
    <row r="201" spans="1:12">
      <c r="A201" s="38">
        <v>300</v>
      </c>
      <c r="B201" s="39">
        <v>361</v>
      </c>
      <c r="C201" s="40">
        <v>55</v>
      </c>
      <c r="D201" s="113" t="s">
        <v>403</v>
      </c>
      <c r="E201" s="113" t="s">
        <v>404</v>
      </c>
      <c r="F201" s="114">
        <v>8</v>
      </c>
      <c r="G201" s="44" t="s">
        <v>72</v>
      </c>
      <c r="H201" s="115"/>
      <c r="I201" s="46">
        <v>0</v>
      </c>
      <c r="J201" s="46">
        <v>0</v>
      </c>
      <c r="K201" s="47">
        <f t="shared" si="12"/>
        <v>0</v>
      </c>
      <c r="L201" s="48">
        <f t="shared" si="13"/>
        <v>0</v>
      </c>
    </row>
    <row r="202" spans="1:12">
      <c r="A202" s="38">
        <v>300</v>
      </c>
      <c r="B202" s="39">
        <v>361</v>
      </c>
      <c r="C202" s="40">
        <v>56</v>
      </c>
      <c r="D202" s="113" t="s">
        <v>405</v>
      </c>
      <c r="E202" s="113" t="s">
        <v>406</v>
      </c>
      <c r="F202" s="114">
        <v>5</v>
      </c>
      <c r="G202" s="44" t="s">
        <v>72</v>
      </c>
      <c r="H202" s="115"/>
      <c r="I202" s="46">
        <v>0</v>
      </c>
      <c r="J202" s="46">
        <v>0</v>
      </c>
      <c r="K202" s="47">
        <f t="shared" si="12"/>
        <v>0</v>
      </c>
      <c r="L202" s="48">
        <f t="shared" si="13"/>
        <v>0</v>
      </c>
    </row>
    <row r="203" spans="1:12">
      <c r="A203" s="38">
        <v>300</v>
      </c>
      <c r="B203" s="39">
        <v>361</v>
      </c>
      <c r="C203" s="40">
        <v>57</v>
      </c>
      <c r="D203" s="113" t="s">
        <v>407</v>
      </c>
      <c r="E203" s="113" t="s">
        <v>408</v>
      </c>
      <c r="F203" s="114">
        <v>1</v>
      </c>
      <c r="G203" s="44" t="s">
        <v>72</v>
      </c>
      <c r="H203" s="115"/>
      <c r="I203" s="46">
        <v>0</v>
      </c>
      <c r="J203" s="46">
        <v>0</v>
      </c>
      <c r="K203" s="47">
        <f t="shared" si="12"/>
        <v>0</v>
      </c>
      <c r="L203" s="48">
        <f t="shared" si="13"/>
        <v>0</v>
      </c>
    </row>
    <row r="204" spans="1:12">
      <c r="A204" s="38">
        <v>300</v>
      </c>
      <c r="B204" s="39">
        <v>361</v>
      </c>
      <c r="C204" s="40">
        <v>58</v>
      </c>
      <c r="D204" s="113" t="s">
        <v>409</v>
      </c>
      <c r="E204" s="113" t="s">
        <v>410</v>
      </c>
      <c r="F204" s="114">
        <v>14</v>
      </c>
      <c r="G204" s="44" t="s">
        <v>72</v>
      </c>
      <c r="H204" s="115"/>
      <c r="I204" s="46">
        <v>0</v>
      </c>
      <c r="J204" s="46">
        <v>0</v>
      </c>
      <c r="K204" s="47">
        <f t="shared" si="12"/>
        <v>0</v>
      </c>
      <c r="L204" s="48">
        <f t="shared" si="13"/>
        <v>0</v>
      </c>
    </row>
    <row r="205" spans="1:12">
      <c r="A205" s="38">
        <v>300</v>
      </c>
      <c r="B205" s="39">
        <v>361</v>
      </c>
      <c r="C205" s="40">
        <v>59</v>
      </c>
      <c r="D205" s="113" t="s">
        <v>411</v>
      </c>
      <c r="E205" s="113" t="s">
        <v>412</v>
      </c>
      <c r="F205" s="114">
        <v>4</v>
      </c>
      <c r="G205" s="44" t="s">
        <v>72</v>
      </c>
      <c r="H205" s="115"/>
      <c r="I205" s="46">
        <v>0</v>
      </c>
      <c r="J205" s="46">
        <v>0</v>
      </c>
      <c r="K205" s="47">
        <f t="shared" si="12"/>
        <v>0</v>
      </c>
      <c r="L205" s="48">
        <f t="shared" si="13"/>
        <v>0</v>
      </c>
    </row>
    <row r="206" spans="1:12" ht="45">
      <c r="A206" s="82"/>
      <c r="B206" s="87"/>
      <c r="C206" s="40"/>
      <c r="D206" s="116" t="s">
        <v>263</v>
      </c>
      <c r="E206" s="116" t="s">
        <v>264</v>
      </c>
      <c r="F206" s="104"/>
      <c r="G206" s="44"/>
      <c r="H206" s="70"/>
      <c r="I206" s="46"/>
      <c r="J206" s="46"/>
      <c r="K206" s="47"/>
      <c r="L206" s="48"/>
    </row>
    <row r="207" spans="1:12" ht="22.5">
      <c r="A207" s="38">
        <v>300</v>
      </c>
      <c r="B207" s="39">
        <v>361</v>
      </c>
      <c r="C207" s="40">
        <v>60</v>
      </c>
      <c r="D207" s="113" t="s">
        <v>413</v>
      </c>
      <c r="E207" s="41" t="s">
        <v>414</v>
      </c>
      <c r="F207" s="117">
        <f>155000/1000</f>
        <v>155</v>
      </c>
      <c r="G207" s="118" t="s">
        <v>120</v>
      </c>
      <c r="H207" s="86"/>
      <c r="I207" s="46">
        <v>0</v>
      </c>
      <c r="J207" s="46">
        <v>0</v>
      </c>
      <c r="K207" s="47">
        <f t="shared" ref="K207:K220" si="14">I207+J207</f>
        <v>0</v>
      </c>
      <c r="L207" s="48">
        <f t="shared" ref="L207:L220" si="15">K207*(F207+H207)</f>
        <v>0</v>
      </c>
    </row>
    <row r="208" spans="1:12" ht="33.75">
      <c r="A208" s="38">
        <v>300</v>
      </c>
      <c r="B208" s="39">
        <v>361</v>
      </c>
      <c r="C208" s="40">
        <v>61</v>
      </c>
      <c r="D208" s="113" t="s">
        <v>415</v>
      </c>
      <c r="E208" s="41" t="s">
        <v>416</v>
      </c>
      <c r="F208" s="117">
        <f>30000/1000</f>
        <v>30</v>
      </c>
      <c r="G208" s="118" t="s">
        <v>120</v>
      </c>
      <c r="H208" s="86"/>
      <c r="I208" s="46">
        <v>0</v>
      </c>
      <c r="J208" s="46">
        <v>0</v>
      </c>
      <c r="K208" s="47">
        <f t="shared" si="14"/>
        <v>0</v>
      </c>
      <c r="L208" s="48">
        <f t="shared" si="15"/>
        <v>0</v>
      </c>
    </row>
    <row r="209" spans="1:12" ht="45">
      <c r="A209" s="38">
        <v>300</v>
      </c>
      <c r="B209" s="39">
        <v>361</v>
      </c>
      <c r="C209" s="40">
        <v>62</v>
      </c>
      <c r="D209" s="113" t="s">
        <v>417</v>
      </c>
      <c r="E209" s="41" t="s">
        <v>418</v>
      </c>
      <c r="F209" s="117">
        <v>101</v>
      </c>
      <c r="G209" s="118" t="s">
        <v>120</v>
      </c>
      <c r="H209" s="86"/>
      <c r="I209" s="46">
        <v>0</v>
      </c>
      <c r="J209" s="46">
        <v>0</v>
      </c>
      <c r="K209" s="47">
        <f t="shared" si="14"/>
        <v>0</v>
      </c>
      <c r="L209" s="48">
        <f t="shared" si="15"/>
        <v>0</v>
      </c>
    </row>
    <row r="210" spans="1:12" ht="45">
      <c r="A210" s="38">
        <v>300</v>
      </c>
      <c r="B210" s="39">
        <v>361</v>
      </c>
      <c r="C210" s="40">
        <v>63</v>
      </c>
      <c r="D210" s="113" t="s">
        <v>419</v>
      </c>
      <c r="E210" s="41" t="s">
        <v>420</v>
      </c>
      <c r="F210" s="117">
        <v>31</v>
      </c>
      <c r="G210" s="118" t="s">
        <v>120</v>
      </c>
      <c r="H210" s="86"/>
      <c r="I210" s="46">
        <v>0</v>
      </c>
      <c r="J210" s="46">
        <v>0</v>
      </c>
      <c r="K210" s="47">
        <f t="shared" si="14"/>
        <v>0</v>
      </c>
      <c r="L210" s="48">
        <f t="shared" si="15"/>
        <v>0</v>
      </c>
    </row>
    <row r="211" spans="1:12" ht="67.5">
      <c r="A211" s="38">
        <v>300</v>
      </c>
      <c r="B211" s="39">
        <v>361</v>
      </c>
      <c r="C211" s="40">
        <v>64</v>
      </c>
      <c r="D211" s="113" t="s">
        <v>421</v>
      </c>
      <c r="E211" s="41" t="s">
        <v>422</v>
      </c>
      <c r="F211" s="117">
        <f>8500/1000</f>
        <v>8.5</v>
      </c>
      <c r="G211" s="118" t="s">
        <v>120</v>
      </c>
      <c r="H211" s="86"/>
      <c r="I211" s="46">
        <v>0</v>
      </c>
      <c r="J211" s="46">
        <v>0</v>
      </c>
      <c r="K211" s="47">
        <f t="shared" si="14"/>
        <v>0</v>
      </c>
      <c r="L211" s="48">
        <f t="shared" si="15"/>
        <v>0</v>
      </c>
    </row>
    <row r="212" spans="1:12" ht="33.75">
      <c r="A212" s="38">
        <v>300</v>
      </c>
      <c r="B212" s="39">
        <v>361</v>
      </c>
      <c r="C212" s="40">
        <v>65</v>
      </c>
      <c r="D212" s="113" t="s">
        <v>423</v>
      </c>
      <c r="E212" s="41" t="s">
        <v>424</v>
      </c>
      <c r="F212" s="117">
        <v>60</v>
      </c>
      <c r="G212" s="118" t="s">
        <v>120</v>
      </c>
      <c r="H212" s="86"/>
      <c r="I212" s="46">
        <v>0</v>
      </c>
      <c r="J212" s="46">
        <v>0</v>
      </c>
      <c r="K212" s="47">
        <f t="shared" si="14"/>
        <v>0</v>
      </c>
      <c r="L212" s="48">
        <f t="shared" si="15"/>
        <v>0</v>
      </c>
    </row>
    <row r="213" spans="1:12" ht="45">
      <c r="A213" s="38">
        <v>300</v>
      </c>
      <c r="B213" s="39">
        <v>361</v>
      </c>
      <c r="C213" s="40">
        <v>66</v>
      </c>
      <c r="D213" s="41" t="s">
        <v>425</v>
      </c>
      <c r="E213" s="41" t="s">
        <v>426</v>
      </c>
      <c r="F213" s="117">
        <f>75000/1000</f>
        <v>75</v>
      </c>
      <c r="G213" s="44" t="s">
        <v>120</v>
      </c>
      <c r="H213" s="70"/>
      <c r="I213" s="46">
        <v>0</v>
      </c>
      <c r="J213" s="46">
        <v>0</v>
      </c>
      <c r="K213" s="47">
        <f t="shared" si="14"/>
        <v>0</v>
      </c>
      <c r="L213" s="48">
        <f t="shared" si="15"/>
        <v>0</v>
      </c>
    </row>
    <row r="214" spans="1:12" ht="45">
      <c r="A214" s="38">
        <v>300</v>
      </c>
      <c r="B214" s="39">
        <v>361</v>
      </c>
      <c r="C214" s="40">
        <v>67</v>
      </c>
      <c r="D214" s="41" t="s">
        <v>427</v>
      </c>
      <c r="E214" s="41" t="s">
        <v>428</v>
      </c>
      <c r="F214" s="117">
        <f>3100/1000</f>
        <v>3.1</v>
      </c>
      <c r="G214" s="44" t="s">
        <v>120</v>
      </c>
      <c r="H214" s="70"/>
      <c r="I214" s="46">
        <v>0</v>
      </c>
      <c r="J214" s="46">
        <v>0</v>
      </c>
      <c r="K214" s="47">
        <f t="shared" si="14"/>
        <v>0</v>
      </c>
      <c r="L214" s="48">
        <f t="shared" si="15"/>
        <v>0</v>
      </c>
    </row>
    <row r="215" spans="1:12">
      <c r="A215" s="38">
        <v>300</v>
      </c>
      <c r="B215" s="39">
        <v>361</v>
      </c>
      <c r="C215" s="40">
        <v>68</v>
      </c>
      <c r="D215" s="113" t="s">
        <v>429</v>
      </c>
      <c r="E215" s="113" t="s">
        <v>430</v>
      </c>
      <c r="F215" s="117">
        <v>31930</v>
      </c>
      <c r="G215" s="44" t="s">
        <v>117</v>
      </c>
      <c r="H215" s="86"/>
      <c r="I215" s="46">
        <v>0</v>
      </c>
      <c r="J215" s="46">
        <v>0</v>
      </c>
      <c r="K215" s="47">
        <f t="shared" si="14"/>
        <v>0</v>
      </c>
      <c r="L215" s="48">
        <f t="shared" si="15"/>
        <v>0</v>
      </c>
    </row>
    <row r="216" spans="1:12">
      <c r="A216" s="38">
        <v>300</v>
      </c>
      <c r="B216" s="39">
        <v>361</v>
      </c>
      <c r="C216" s="40">
        <v>69</v>
      </c>
      <c r="D216" s="113" t="s">
        <v>431</v>
      </c>
      <c r="E216" s="113" t="s">
        <v>432</v>
      </c>
      <c r="F216" s="117">
        <v>2770</v>
      </c>
      <c r="G216" s="44" t="s">
        <v>117</v>
      </c>
      <c r="H216" s="86"/>
      <c r="I216" s="46">
        <v>0</v>
      </c>
      <c r="J216" s="46">
        <v>0</v>
      </c>
      <c r="K216" s="47">
        <f t="shared" si="14"/>
        <v>0</v>
      </c>
      <c r="L216" s="48">
        <f t="shared" si="15"/>
        <v>0</v>
      </c>
    </row>
    <row r="217" spans="1:12">
      <c r="A217" s="38">
        <v>300</v>
      </c>
      <c r="B217" s="39">
        <v>361</v>
      </c>
      <c r="C217" s="40">
        <v>70</v>
      </c>
      <c r="D217" s="113" t="s">
        <v>433</v>
      </c>
      <c r="E217" s="113" t="s">
        <v>434</v>
      </c>
      <c r="F217" s="117">
        <v>792</v>
      </c>
      <c r="G217" s="44" t="s">
        <v>117</v>
      </c>
      <c r="H217" s="86"/>
      <c r="I217" s="46">
        <v>0</v>
      </c>
      <c r="J217" s="46">
        <v>0</v>
      </c>
      <c r="K217" s="47">
        <f t="shared" si="14"/>
        <v>0</v>
      </c>
      <c r="L217" s="48">
        <f t="shared" si="15"/>
        <v>0</v>
      </c>
    </row>
    <row r="218" spans="1:12">
      <c r="A218" s="38">
        <v>300</v>
      </c>
      <c r="B218" s="39">
        <v>361</v>
      </c>
      <c r="C218" s="40">
        <v>71</v>
      </c>
      <c r="D218" s="113" t="s">
        <v>431</v>
      </c>
      <c r="E218" s="113" t="s">
        <v>432</v>
      </c>
      <c r="F218" s="117">
        <v>148</v>
      </c>
      <c r="G218" s="44" t="s">
        <v>117</v>
      </c>
      <c r="H218" s="86"/>
      <c r="I218" s="46">
        <v>0</v>
      </c>
      <c r="J218" s="46">
        <v>0</v>
      </c>
      <c r="K218" s="47">
        <f t="shared" si="14"/>
        <v>0</v>
      </c>
      <c r="L218" s="48">
        <f t="shared" si="15"/>
        <v>0</v>
      </c>
    </row>
    <row r="219" spans="1:12" ht="56.25">
      <c r="A219" s="38">
        <v>300</v>
      </c>
      <c r="B219" s="39">
        <v>361</v>
      </c>
      <c r="C219" s="40">
        <v>72</v>
      </c>
      <c r="D219" s="41" t="s">
        <v>435</v>
      </c>
      <c r="E219" s="113" t="s">
        <v>436</v>
      </c>
      <c r="F219" s="117">
        <v>128</v>
      </c>
      <c r="G219" s="44" t="s">
        <v>117</v>
      </c>
      <c r="H219" s="70"/>
      <c r="I219" s="46">
        <v>0</v>
      </c>
      <c r="J219" s="46">
        <v>0</v>
      </c>
      <c r="K219" s="47">
        <f t="shared" si="14"/>
        <v>0</v>
      </c>
      <c r="L219" s="48">
        <f t="shared" si="15"/>
        <v>0</v>
      </c>
    </row>
    <row r="220" spans="1:12" ht="57" thickBot="1">
      <c r="A220" s="38">
        <v>300</v>
      </c>
      <c r="B220" s="39">
        <v>361</v>
      </c>
      <c r="C220" s="40">
        <v>73</v>
      </c>
      <c r="D220" s="41" t="s">
        <v>437</v>
      </c>
      <c r="E220" s="113" t="s">
        <v>438</v>
      </c>
      <c r="F220" s="117">
        <v>31</v>
      </c>
      <c r="G220" s="44" t="s">
        <v>117</v>
      </c>
      <c r="H220" s="70"/>
      <c r="I220" s="46">
        <v>0</v>
      </c>
      <c r="J220" s="46">
        <v>0</v>
      </c>
      <c r="K220" s="47">
        <f t="shared" si="14"/>
        <v>0</v>
      </c>
      <c r="L220" s="48">
        <f t="shared" si="15"/>
        <v>0</v>
      </c>
    </row>
    <row r="221" spans="1:12" ht="57" thickBot="1">
      <c r="A221" s="51">
        <v>300</v>
      </c>
      <c r="B221" s="119" t="s">
        <v>279</v>
      </c>
      <c r="C221" s="11"/>
      <c r="D221" s="53" t="s">
        <v>439</v>
      </c>
      <c r="E221" s="53" t="s">
        <v>440</v>
      </c>
      <c r="F221" s="54"/>
      <c r="G221" s="55"/>
      <c r="H221" s="71"/>
      <c r="I221" s="16"/>
      <c r="J221" s="16"/>
      <c r="K221" s="57"/>
      <c r="L221" s="58">
        <f>SUM(L138:L220)</f>
        <v>0</v>
      </c>
    </row>
    <row r="222" spans="1:12" ht="90.75" thickBot="1">
      <c r="A222" s="9">
        <v>300</v>
      </c>
      <c r="B222" s="28">
        <v>339</v>
      </c>
      <c r="C222" s="61"/>
      <c r="D222" s="62" t="s">
        <v>441</v>
      </c>
      <c r="E222" s="62" t="s">
        <v>442</v>
      </c>
      <c r="F222" s="31"/>
      <c r="G222" s="63"/>
      <c r="H222" s="64"/>
      <c r="I222" s="65"/>
      <c r="J222" s="66"/>
      <c r="K222" s="72"/>
      <c r="L222" s="68"/>
    </row>
    <row r="223" spans="1:12" ht="146.25">
      <c r="A223" s="82"/>
      <c r="B223" s="87"/>
      <c r="C223" s="40"/>
      <c r="D223" s="116" t="s">
        <v>443</v>
      </c>
      <c r="E223" s="116" t="s">
        <v>444</v>
      </c>
      <c r="F223" s="104"/>
      <c r="G223" s="44"/>
      <c r="H223" s="70"/>
      <c r="I223" s="46"/>
      <c r="J223" s="46"/>
      <c r="K223" s="47"/>
      <c r="L223" s="48"/>
    </row>
    <row r="224" spans="1:12" ht="45">
      <c r="A224" s="82">
        <v>300</v>
      </c>
      <c r="B224" s="87">
        <v>339</v>
      </c>
      <c r="C224" s="40">
        <v>1</v>
      </c>
      <c r="D224" s="41" t="s">
        <v>265</v>
      </c>
      <c r="E224" s="41" t="s">
        <v>445</v>
      </c>
      <c r="F224" s="120">
        <v>4598</v>
      </c>
      <c r="G224" s="44" t="s">
        <v>117</v>
      </c>
      <c r="H224" s="70"/>
      <c r="I224" s="46">
        <v>0</v>
      </c>
      <c r="J224" s="46">
        <v>0</v>
      </c>
      <c r="K224" s="47">
        <f>I224+J224</f>
        <v>0</v>
      </c>
      <c r="L224" s="48">
        <f>K224*(F224+H224)</f>
        <v>0</v>
      </c>
    </row>
    <row r="225" spans="1:12" ht="112.5">
      <c r="A225" s="82">
        <v>300</v>
      </c>
      <c r="B225" s="87">
        <v>339</v>
      </c>
      <c r="C225" s="40">
        <v>2</v>
      </c>
      <c r="D225" s="41" t="s">
        <v>446</v>
      </c>
      <c r="E225" s="41" t="s">
        <v>447</v>
      </c>
      <c r="F225" s="120">
        <v>919</v>
      </c>
      <c r="G225" s="44" t="s">
        <v>117</v>
      </c>
      <c r="H225" s="70"/>
      <c r="I225" s="46">
        <v>0</v>
      </c>
      <c r="J225" s="46">
        <v>0</v>
      </c>
      <c r="K225" s="47">
        <f>I225+J225</f>
        <v>0</v>
      </c>
      <c r="L225" s="48">
        <f>K225*(F225+H225)</f>
        <v>0</v>
      </c>
    </row>
    <row r="226" spans="1:12" ht="67.5">
      <c r="A226" s="82">
        <v>300</v>
      </c>
      <c r="B226" s="87">
        <v>339</v>
      </c>
      <c r="C226" s="40">
        <v>3</v>
      </c>
      <c r="D226" s="41" t="s">
        <v>448</v>
      </c>
      <c r="E226" s="41" t="s">
        <v>449</v>
      </c>
      <c r="F226" s="120">
        <v>1330</v>
      </c>
      <c r="G226" s="44" t="s">
        <v>117</v>
      </c>
      <c r="H226" s="70"/>
      <c r="I226" s="46">
        <v>0</v>
      </c>
      <c r="J226" s="46">
        <v>0</v>
      </c>
      <c r="K226" s="47">
        <f>I226+J226</f>
        <v>0</v>
      </c>
      <c r="L226" s="48">
        <f>K226*(F226+H226)</f>
        <v>0</v>
      </c>
    </row>
    <row r="227" spans="1:12" ht="78.75">
      <c r="A227" s="82">
        <v>300</v>
      </c>
      <c r="B227" s="87">
        <v>339</v>
      </c>
      <c r="C227" s="40">
        <v>4</v>
      </c>
      <c r="D227" s="41" t="s">
        <v>450</v>
      </c>
      <c r="E227" s="41" t="s">
        <v>451</v>
      </c>
      <c r="F227" s="120">
        <v>3040</v>
      </c>
      <c r="G227" s="44" t="s">
        <v>117</v>
      </c>
      <c r="H227" s="70"/>
      <c r="I227" s="46">
        <v>0</v>
      </c>
      <c r="J227" s="46">
        <v>0</v>
      </c>
      <c r="K227" s="47">
        <f>I227+J227</f>
        <v>0</v>
      </c>
      <c r="L227" s="48">
        <f>K227*(F227+H227)</f>
        <v>0</v>
      </c>
    </row>
    <row r="228" spans="1:12" ht="56.25">
      <c r="A228" s="82">
        <v>300</v>
      </c>
      <c r="B228" s="87">
        <v>339</v>
      </c>
      <c r="C228" s="40">
        <v>5</v>
      </c>
      <c r="D228" s="41" t="s">
        <v>452</v>
      </c>
      <c r="E228" s="41" t="s">
        <v>453</v>
      </c>
      <c r="F228" s="120">
        <v>132</v>
      </c>
      <c r="G228" s="44" t="s">
        <v>117</v>
      </c>
      <c r="H228" s="70"/>
      <c r="I228" s="46">
        <v>0</v>
      </c>
      <c r="J228" s="46">
        <v>0</v>
      </c>
      <c r="K228" s="47">
        <f>I228+J228</f>
        <v>0</v>
      </c>
      <c r="L228" s="48">
        <f>K228*(F228+H228)</f>
        <v>0</v>
      </c>
    </row>
    <row r="229" spans="1:12" ht="90">
      <c r="A229" s="82"/>
      <c r="B229" s="87"/>
      <c r="C229" s="40"/>
      <c r="D229" s="116" t="s">
        <v>454</v>
      </c>
      <c r="E229" s="116" t="s">
        <v>455</v>
      </c>
      <c r="F229" s="120"/>
      <c r="G229" s="44"/>
      <c r="H229" s="70"/>
      <c r="I229" s="46"/>
      <c r="J229" s="46"/>
      <c r="K229" s="47"/>
      <c r="L229" s="48"/>
    </row>
    <row r="230" spans="1:12" ht="123.75">
      <c r="A230" s="82">
        <v>300</v>
      </c>
      <c r="B230" s="87">
        <v>339</v>
      </c>
      <c r="C230" s="40">
        <v>6</v>
      </c>
      <c r="D230" s="41" t="s">
        <v>456</v>
      </c>
      <c r="E230" s="41" t="s">
        <v>457</v>
      </c>
      <c r="F230" s="120">
        <v>242</v>
      </c>
      <c r="G230" s="44" t="s">
        <v>117</v>
      </c>
      <c r="H230" s="70"/>
      <c r="I230" s="46">
        <v>0</v>
      </c>
      <c r="J230" s="46">
        <v>0</v>
      </c>
      <c r="K230" s="47">
        <f t="shared" ref="K230:K240" si="16">I230+J230</f>
        <v>0</v>
      </c>
      <c r="L230" s="48">
        <f t="shared" ref="L230:L240" si="17">K230*(F230+H230)</f>
        <v>0</v>
      </c>
    </row>
    <row r="231" spans="1:12" ht="202.5">
      <c r="A231" s="82">
        <v>300</v>
      </c>
      <c r="B231" s="87">
        <v>339</v>
      </c>
      <c r="C231" s="40">
        <v>7</v>
      </c>
      <c r="D231" s="41" t="s">
        <v>458</v>
      </c>
      <c r="E231" s="41" t="s">
        <v>459</v>
      </c>
      <c r="F231" s="120">
        <v>48</v>
      </c>
      <c r="G231" s="44" t="s">
        <v>117</v>
      </c>
      <c r="H231" s="70"/>
      <c r="I231" s="46">
        <v>0</v>
      </c>
      <c r="J231" s="46">
        <v>0</v>
      </c>
      <c r="K231" s="47">
        <f t="shared" si="16"/>
        <v>0</v>
      </c>
      <c r="L231" s="48">
        <f t="shared" si="17"/>
        <v>0</v>
      </c>
    </row>
    <row r="232" spans="1:12" ht="168.75">
      <c r="A232" s="82">
        <v>300</v>
      </c>
      <c r="B232" s="87">
        <v>339</v>
      </c>
      <c r="C232" s="40">
        <v>8</v>
      </c>
      <c r="D232" s="41" t="s">
        <v>460</v>
      </c>
      <c r="E232" s="41" t="s">
        <v>461</v>
      </c>
      <c r="F232" s="120">
        <v>160</v>
      </c>
      <c r="G232" s="44" t="s">
        <v>117</v>
      </c>
      <c r="H232" s="70"/>
      <c r="I232" s="46">
        <v>0</v>
      </c>
      <c r="J232" s="46">
        <v>0</v>
      </c>
      <c r="K232" s="47">
        <f t="shared" si="16"/>
        <v>0</v>
      </c>
      <c r="L232" s="48">
        <f t="shared" si="17"/>
        <v>0</v>
      </c>
    </row>
    <row r="233" spans="1:12" ht="22.5">
      <c r="A233" s="82">
        <v>300</v>
      </c>
      <c r="B233" s="87">
        <v>339</v>
      </c>
      <c r="C233" s="40">
        <v>9</v>
      </c>
      <c r="D233" s="41" t="s">
        <v>462</v>
      </c>
      <c r="E233" s="41" t="s">
        <v>463</v>
      </c>
      <c r="F233" s="120">
        <v>880</v>
      </c>
      <c r="G233" s="44" t="s">
        <v>117</v>
      </c>
      <c r="H233" s="70"/>
      <c r="I233" s="46">
        <v>0</v>
      </c>
      <c r="J233" s="46">
        <v>0</v>
      </c>
      <c r="K233" s="47">
        <f t="shared" si="16"/>
        <v>0</v>
      </c>
      <c r="L233" s="48">
        <f t="shared" si="17"/>
        <v>0</v>
      </c>
    </row>
    <row r="234" spans="1:12" ht="22.5">
      <c r="A234" s="82">
        <v>300</v>
      </c>
      <c r="B234" s="87">
        <v>339</v>
      </c>
      <c r="C234" s="40">
        <v>10</v>
      </c>
      <c r="D234" s="41" t="s">
        <v>464</v>
      </c>
      <c r="E234" s="41" t="s">
        <v>465</v>
      </c>
      <c r="F234" s="120">
        <v>240</v>
      </c>
      <c r="G234" s="44" t="s">
        <v>117</v>
      </c>
      <c r="H234" s="70"/>
      <c r="I234" s="46">
        <v>0</v>
      </c>
      <c r="J234" s="46">
        <v>0</v>
      </c>
      <c r="K234" s="47">
        <f t="shared" si="16"/>
        <v>0</v>
      </c>
      <c r="L234" s="48">
        <f t="shared" si="17"/>
        <v>0</v>
      </c>
    </row>
    <row r="235" spans="1:12" ht="33.75">
      <c r="A235" s="82">
        <v>300</v>
      </c>
      <c r="B235" s="87">
        <v>339</v>
      </c>
      <c r="C235" s="40">
        <v>11</v>
      </c>
      <c r="D235" s="41" t="s">
        <v>466</v>
      </c>
      <c r="E235" s="41" t="s">
        <v>467</v>
      </c>
      <c r="F235" s="120">
        <v>250</v>
      </c>
      <c r="G235" s="44" t="s">
        <v>117</v>
      </c>
      <c r="H235" s="70"/>
      <c r="I235" s="46">
        <v>0</v>
      </c>
      <c r="J235" s="46">
        <v>0</v>
      </c>
      <c r="K235" s="47">
        <f t="shared" si="16"/>
        <v>0</v>
      </c>
      <c r="L235" s="48">
        <f t="shared" si="17"/>
        <v>0</v>
      </c>
    </row>
    <row r="236" spans="1:12" ht="33.75">
      <c r="A236" s="82">
        <v>300</v>
      </c>
      <c r="B236" s="87">
        <v>339</v>
      </c>
      <c r="C236" s="40">
        <v>12</v>
      </c>
      <c r="D236" s="41" t="s">
        <v>413</v>
      </c>
      <c r="E236" s="41" t="s">
        <v>468</v>
      </c>
      <c r="F236" s="120">
        <v>6200</v>
      </c>
      <c r="G236" s="44" t="s">
        <v>117</v>
      </c>
      <c r="H236" s="70"/>
      <c r="I236" s="46">
        <v>0</v>
      </c>
      <c r="J236" s="46">
        <v>0</v>
      </c>
      <c r="K236" s="47">
        <f t="shared" si="16"/>
        <v>0</v>
      </c>
      <c r="L236" s="48">
        <f t="shared" si="17"/>
        <v>0</v>
      </c>
    </row>
    <row r="237" spans="1:12" ht="33.75">
      <c r="A237" s="82">
        <v>300</v>
      </c>
      <c r="B237" s="87">
        <v>339</v>
      </c>
      <c r="C237" s="40">
        <v>13</v>
      </c>
      <c r="D237" s="41" t="s">
        <v>271</v>
      </c>
      <c r="E237" s="41" t="s">
        <v>469</v>
      </c>
      <c r="F237" s="120">
        <v>270</v>
      </c>
      <c r="G237" s="44" t="s">
        <v>117</v>
      </c>
      <c r="H237" s="70"/>
      <c r="I237" s="46">
        <v>0</v>
      </c>
      <c r="J237" s="46">
        <v>0</v>
      </c>
      <c r="K237" s="47">
        <f t="shared" si="16"/>
        <v>0</v>
      </c>
      <c r="L237" s="48">
        <f t="shared" si="17"/>
        <v>0</v>
      </c>
    </row>
    <row r="238" spans="1:12" ht="22.5">
      <c r="A238" s="82">
        <v>300</v>
      </c>
      <c r="B238" s="87">
        <v>339</v>
      </c>
      <c r="C238" s="40">
        <v>14</v>
      </c>
      <c r="D238" s="41" t="s">
        <v>470</v>
      </c>
      <c r="E238" s="41" t="s">
        <v>471</v>
      </c>
      <c r="F238" s="120">
        <v>1488</v>
      </c>
      <c r="G238" s="44" t="s">
        <v>117</v>
      </c>
      <c r="H238" s="70"/>
      <c r="I238" s="46">
        <v>0</v>
      </c>
      <c r="J238" s="46">
        <v>0</v>
      </c>
      <c r="K238" s="47">
        <f t="shared" si="16"/>
        <v>0</v>
      </c>
      <c r="L238" s="48">
        <f t="shared" si="17"/>
        <v>0</v>
      </c>
    </row>
    <row r="239" spans="1:12" ht="56.25">
      <c r="A239" s="82">
        <v>300</v>
      </c>
      <c r="B239" s="87">
        <v>339</v>
      </c>
      <c r="C239" s="40">
        <v>15</v>
      </c>
      <c r="D239" s="41" t="s">
        <v>472</v>
      </c>
      <c r="E239" s="41" t="s">
        <v>473</v>
      </c>
      <c r="F239" s="120">
        <v>208</v>
      </c>
      <c r="G239" s="44" t="s">
        <v>117</v>
      </c>
      <c r="H239" s="70"/>
      <c r="I239" s="46">
        <v>0</v>
      </c>
      <c r="J239" s="46">
        <v>0</v>
      </c>
      <c r="K239" s="47">
        <f t="shared" si="16"/>
        <v>0</v>
      </c>
      <c r="L239" s="48">
        <f t="shared" si="17"/>
        <v>0</v>
      </c>
    </row>
    <row r="240" spans="1:12" ht="45">
      <c r="A240" s="82">
        <v>300</v>
      </c>
      <c r="B240" s="87">
        <v>339</v>
      </c>
      <c r="C240" s="40">
        <v>16</v>
      </c>
      <c r="D240" s="41" t="s">
        <v>417</v>
      </c>
      <c r="E240" s="41" t="s">
        <v>474</v>
      </c>
      <c r="F240" s="120">
        <v>4040</v>
      </c>
      <c r="G240" s="44" t="s">
        <v>117</v>
      </c>
      <c r="H240" s="70"/>
      <c r="I240" s="46">
        <v>0</v>
      </c>
      <c r="J240" s="46">
        <v>0</v>
      </c>
      <c r="K240" s="47">
        <f t="shared" si="16"/>
        <v>0</v>
      </c>
      <c r="L240" s="48">
        <f t="shared" si="17"/>
        <v>0</v>
      </c>
    </row>
    <row r="241" spans="1:12" ht="67.5">
      <c r="A241" s="82"/>
      <c r="B241" s="87"/>
      <c r="C241" s="40"/>
      <c r="D241" s="116" t="s">
        <v>475</v>
      </c>
      <c r="E241" s="116" t="s">
        <v>476</v>
      </c>
      <c r="F241" s="120"/>
      <c r="G241" s="44"/>
      <c r="H241" s="70"/>
      <c r="I241" s="46"/>
      <c r="J241" s="46"/>
      <c r="K241" s="47"/>
      <c r="L241" s="48"/>
    </row>
    <row r="242" spans="1:12" ht="45">
      <c r="A242" s="82">
        <v>300</v>
      </c>
      <c r="B242" s="87">
        <v>339</v>
      </c>
      <c r="C242" s="40">
        <v>17</v>
      </c>
      <c r="D242" s="41" t="s">
        <v>419</v>
      </c>
      <c r="E242" s="41" t="s">
        <v>477</v>
      </c>
      <c r="F242" s="120">
        <v>961</v>
      </c>
      <c r="G242" s="44" t="s">
        <v>117</v>
      </c>
      <c r="H242" s="70"/>
      <c r="I242" s="46">
        <v>0</v>
      </c>
      <c r="J242" s="46">
        <v>0</v>
      </c>
      <c r="K242" s="47">
        <f>I242+J242</f>
        <v>0</v>
      </c>
      <c r="L242" s="48">
        <f>K242*(F242+H242)</f>
        <v>0</v>
      </c>
    </row>
    <row r="243" spans="1:12" ht="57" thickBot="1">
      <c r="A243" s="82">
        <v>300</v>
      </c>
      <c r="B243" s="87">
        <v>339</v>
      </c>
      <c r="C243" s="40">
        <v>18</v>
      </c>
      <c r="D243" s="41" t="s">
        <v>423</v>
      </c>
      <c r="E243" s="41" t="s">
        <v>478</v>
      </c>
      <c r="F243" s="120">
        <v>240</v>
      </c>
      <c r="G243" s="44" t="s">
        <v>117</v>
      </c>
      <c r="H243" s="70"/>
      <c r="I243" s="46">
        <v>0</v>
      </c>
      <c r="J243" s="46">
        <v>0</v>
      </c>
      <c r="K243" s="47">
        <f>I243+J243</f>
        <v>0</v>
      </c>
      <c r="L243" s="48">
        <f>K243*(F243+H243)</f>
        <v>0</v>
      </c>
    </row>
    <row r="244" spans="1:12" ht="45.75" thickBot="1">
      <c r="A244" s="51">
        <v>300</v>
      </c>
      <c r="B244" s="52">
        <v>339</v>
      </c>
      <c r="C244" s="11"/>
      <c r="D244" s="53" t="s">
        <v>441</v>
      </c>
      <c r="E244" s="53" t="s">
        <v>442</v>
      </c>
      <c r="F244" s="54"/>
      <c r="G244" s="55"/>
      <c r="H244" s="71"/>
      <c r="I244" s="16"/>
      <c r="J244" s="16"/>
      <c r="K244" s="57"/>
      <c r="L244" s="58">
        <f>SUM(L223:L243)</f>
        <v>0</v>
      </c>
    </row>
    <row r="245" spans="1:12" ht="50.25" thickBot="1">
      <c r="A245" s="9">
        <v>300</v>
      </c>
      <c r="B245" s="10" t="s">
        <v>141</v>
      </c>
      <c r="C245" s="11"/>
      <c r="D245" s="12" t="s">
        <v>479</v>
      </c>
      <c r="E245" s="14" t="s">
        <v>480</v>
      </c>
      <c r="F245" s="13"/>
      <c r="G245" s="14"/>
      <c r="H245" s="121"/>
      <c r="I245" s="16"/>
      <c r="J245" s="16"/>
      <c r="K245" s="57"/>
      <c r="L245" s="17">
        <f>SUMIF(C247:C354,"&gt;0",L247:L354)</f>
        <v>0</v>
      </c>
    </row>
    <row r="246" spans="1:12" ht="26.25" thickBot="1">
      <c r="A246" s="18"/>
      <c r="B246" s="19"/>
      <c r="C246" s="20"/>
      <c r="D246" s="21" t="s">
        <v>13</v>
      </c>
      <c r="E246" s="22" t="s">
        <v>14</v>
      </c>
      <c r="F246" s="23"/>
      <c r="G246" s="24"/>
      <c r="H246" s="60"/>
      <c r="I246" s="26"/>
      <c r="J246" s="26"/>
      <c r="K246" s="106"/>
      <c r="L246" s="27"/>
    </row>
    <row r="247" spans="1:12" ht="90.75" thickBot="1">
      <c r="A247" s="9">
        <v>300</v>
      </c>
      <c r="B247" s="59">
        <v>332</v>
      </c>
      <c r="C247" s="29"/>
      <c r="D247" s="30" t="s">
        <v>481</v>
      </c>
      <c r="E247" s="30" t="s">
        <v>482</v>
      </c>
      <c r="F247" s="31"/>
      <c r="G247" s="32"/>
      <c r="H247" s="122"/>
      <c r="I247" s="34"/>
      <c r="J247" s="35"/>
      <c r="K247" s="123"/>
      <c r="L247" s="37"/>
    </row>
    <row r="248" spans="1:12">
      <c r="A248" s="73"/>
      <c r="B248" s="124"/>
      <c r="C248" s="125"/>
      <c r="D248" s="88"/>
      <c r="E248" s="126"/>
      <c r="F248" s="107"/>
      <c r="G248" s="127"/>
      <c r="H248" s="128"/>
      <c r="I248" s="129"/>
      <c r="J248" s="130"/>
      <c r="K248" s="131"/>
      <c r="L248" s="132"/>
    </row>
    <row r="249" spans="1:12" ht="153">
      <c r="A249" s="73"/>
      <c r="B249" s="124"/>
      <c r="C249" s="125"/>
      <c r="D249" s="133" t="s">
        <v>483</v>
      </c>
      <c r="E249" s="133" t="s">
        <v>484</v>
      </c>
      <c r="F249" s="107"/>
      <c r="G249" s="127"/>
      <c r="H249" s="128"/>
      <c r="I249" s="129"/>
      <c r="J249" s="130"/>
      <c r="K249" s="131"/>
      <c r="L249" s="132"/>
    </row>
    <row r="250" spans="1:12" ht="67.5">
      <c r="A250" s="38">
        <v>300</v>
      </c>
      <c r="B250" s="39">
        <v>332</v>
      </c>
      <c r="C250" s="40">
        <v>1</v>
      </c>
      <c r="D250" s="49" t="s">
        <v>485</v>
      </c>
      <c r="E250" s="42" t="s">
        <v>486</v>
      </c>
      <c r="F250" s="104">
        <v>380</v>
      </c>
      <c r="G250" s="44" t="s">
        <v>117</v>
      </c>
      <c r="H250" s="70"/>
      <c r="I250" s="46">
        <v>0</v>
      </c>
      <c r="J250" s="46">
        <v>0</v>
      </c>
      <c r="K250" s="47">
        <f>I250+J250</f>
        <v>0</v>
      </c>
      <c r="L250" s="48">
        <f>K250*(F250+H250)</f>
        <v>0</v>
      </c>
    </row>
    <row r="251" spans="1:12" ht="45">
      <c r="A251" s="38">
        <v>300</v>
      </c>
      <c r="B251" s="39">
        <v>332</v>
      </c>
      <c r="C251" s="40">
        <v>2</v>
      </c>
      <c r="D251" s="49" t="s">
        <v>487</v>
      </c>
      <c r="E251" s="42" t="s">
        <v>488</v>
      </c>
      <c r="F251" s="104">
        <v>625</v>
      </c>
      <c r="G251" s="44" t="s">
        <v>117</v>
      </c>
      <c r="H251" s="70"/>
      <c r="I251" s="46">
        <v>0</v>
      </c>
      <c r="J251" s="46">
        <v>0</v>
      </c>
      <c r="K251" s="47">
        <f>I251+J251</f>
        <v>0</v>
      </c>
      <c r="L251" s="48">
        <f>K251*(F251+H251)</f>
        <v>0</v>
      </c>
    </row>
    <row r="252" spans="1:12" ht="67.5">
      <c r="A252" s="38">
        <v>300</v>
      </c>
      <c r="B252" s="39">
        <v>332</v>
      </c>
      <c r="C252" s="40">
        <v>3</v>
      </c>
      <c r="D252" s="49" t="s">
        <v>489</v>
      </c>
      <c r="E252" s="42" t="s">
        <v>490</v>
      </c>
      <c r="F252" s="104">
        <v>1025</v>
      </c>
      <c r="G252" s="44" t="s">
        <v>117</v>
      </c>
      <c r="H252" s="70"/>
      <c r="I252" s="46">
        <v>0</v>
      </c>
      <c r="J252" s="46">
        <v>0</v>
      </c>
      <c r="K252" s="47">
        <f>I252+J252</f>
        <v>0</v>
      </c>
      <c r="L252" s="48">
        <f>K252*(F252+H252)</f>
        <v>0</v>
      </c>
    </row>
    <row r="253" spans="1:12" ht="146.25">
      <c r="A253" s="38">
        <v>300</v>
      </c>
      <c r="B253" s="39">
        <v>332</v>
      </c>
      <c r="C253" s="40">
        <v>4</v>
      </c>
      <c r="D253" s="42" t="s">
        <v>491</v>
      </c>
      <c r="E253" s="42" t="s">
        <v>492</v>
      </c>
      <c r="F253" s="104">
        <v>1025</v>
      </c>
      <c r="G253" s="44" t="s">
        <v>117</v>
      </c>
      <c r="H253" s="70"/>
      <c r="I253" s="46">
        <v>0</v>
      </c>
      <c r="J253" s="46">
        <v>0</v>
      </c>
      <c r="K253" s="47">
        <f>I253+J253</f>
        <v>0</v>
      </c>
      <c r="L253" s="48">
        <f>K253*(F253+H253)</f>
        <v>0</v>
      </c>
    </row>
    <row r="254" spans="1:12" ht="112.5">
      <c r="A254" s="82"/>
      <c r="B254" s="87"/>
      <c r="C254" s="40"/>
      <c r="D254" s="134" t="s">
        <v>493</v>
      </c>
      <c r="E254" s="134" t="s">
        <v>494</v>
      </c>
      <c r="F254" s="104"/>
      <c r="G254" s="44"/>
      <c r="H254" s="70"/>
      <c r="I254" s="46"/>
      <c r="J254" s="46"/>
      <c r="K254" s="47"/>
      <c r="L254" s="48"/>
    </row>
    <row r="255" spans="1:12" ht="33.75">
      <c r="A255" s="82"/>
      <c r="B255" s="87"/>
      <c r="C255" s="40"/>
      <c r="D255" s="134" t="s">
        <v>495</v>
      </c>
      <c r="E255" s="134" t="s">
        <v>496</v>
      </c>
      <c r="F255" s="104"/>
      <c r="G255" s="44"/>
      <c r="H255" s="70"/>
      <c r="I255" s="46"/>
      <c r="J255" s="46"/>
      <c r="K255" s="47"/>
      <c r="L255" s="48"/>
    </row>
    <row r="256" spans="1:12" ht="178.5">
      <c r="A256" s="82"/>
      <c r="B256" s="87"/>
      <c r="C256" s="40"/>
      <c r="D256" s="133" t="s">
        <v>497</v>
      </c>
      <c r="E256" s="133" t="s">
        <v>498</v>
      </c>
      <c r="F256" s="104"/>
      <c r="G256" s="44"/>
      <c r="H256" s="70"/>
      <c r="I256" s="46"/>
      <c r="J256" s="46"/>
      <c r="K256" s="47"/>
      <c r="L256" s="48"/>
    </row>
    <row r="257" spans="1:12" ht="146.25">
      <c r="A257" s="38">
        <v>300</v>
      </c>
      <c r="B257" s="39">
        <v>332</v>
      </c>
      <c r="C257" s="40">
        <v>5</v>
      </c>
      <c r="D257" s="42" t="s">
        <v>499</v>
      </c>
      <c r="E257" s="42" t="s">
        <v>500</v>
      </c>
      <c r="F257" s="104">
        <v>260</v>
      </c>
      <c r="G257" s="44" t="s">
        <v>117</v>
      </c>
      <c r="H257" s="70"/>
      <c r="I257" s="46">
        <v>0</v>
      </c>
      <c r="J257" s="46">
        <v>0</v>
      </c>
      <c r="K257" s="47">
        <f>I257+J257</f>
        <v>0</v>
      </c>
      <c r="L257" s="48">
        <f>K257*(F257+H257)</f>
        <v>0</v>
      </c>
    </row>
    <row r="258" spans="1:12" ht="33.75">
      <c r="A258" s="38">
        <v>300</v>
      </c>
      <c r="B258" s="39">
        <v>332</v>
      </c>
      <c r="C258" s="40"/>
      <c r="D258" s="42" t="s">
        <v>501</v>
      </c>
      <c r="E258" s="42" t="s">
        <v>502</v>
      </c>
      <c r="F258" s="104"/>
      <c r="G258" s="44"/>
      <c r="H258" s="70"/>
      <c r="I258" s="46"/>
      <c r="J258" s="46"/>
      <c r="K258" s="47"/>
      <c r="L258" s="48"/>
    </row>
    <row r="259" spans="1:12" ht="78.75">
      <c r="A259" s="38">
        <v>300</v>
      </c>
      <c r="B259" s="39">
        <v>332</v>
      </c>
      <c r="C259" s="40">
        <v>6</v>
      </c>
      <c r="D259" s="42" t="s">
        <v>503</v>
      </c>
      <c r="E259" s="42" t="s">
        <v>504</v>
      </c>
      <c r="F259" s="104">
        <v>260</v>
      </c>
      <c r="G259" s="44" t="s">
        <v>117</v>
      </c>
      <c r="H259" s="70"/>
      <c r="I259" s="46">
        <v>0</v>
      </c>
      <c r="J259" s="46">
        <v>0</v>
      </c>
      <c r="K259" s="47">
        <f>I259+J259</f>
        <v>0</v>
      </c>
      <c r="L259" s="48">
        <f>K259*(F259+H259)</f>
        <v>0</v>
      </c>
    </row>
    <row r="260" spans="1:12" ht="56.25">
      <c r="A260" s="38">
        <v>300</v>
      </c>
      <c r="B260" s="39">
        <v>332</v>
      </c>
      <c r="C260" s="40">
        <v>7</v>
      </c>
      <c r="D260" s="42" t="s">
        <v>505</v>
      </c>
      <c r="E260" s="42" t="s">
        <v>506</v>
      </c>
      <c r="F260" s="104">
        <v>245</v>
      </c>
      <c r="G260" s="44" t="s">
        <v>117</v>
      </c>
      <c r="H260" s="70"/>
      <c r="I260" s="46">
        <v>0</v>
      </c>
      <c r="J260" s="46">
        <v>0</v>
      </c>
      <c r="K260" s="47">
        <f>I260+J260</f>
        <v>0</v>
      </c>
      <c r="L260" s="48">
        <f>K260*(F260+H260)</f>
        <v>0</v>
      </c>
    </row>
    <row r="261" spans="1:12" ht="45">
      <c r="A261" s="82"/>
      <c r="B261" s="87"/>
      <c r="C261" s="40"/>
      <c r="D261" s="134" t="s">
        <v>507</v>
      </c>
      <c r="E261" s="134" t="s">
        <v>508</v>
      </c>
      <c r="F261" s="96"/>
      <c r="G261" s="44"/>
      <c r="H261" s="70"/>
      <c r="I261" s="46"/>
      <c r="J261" s="46"/>
      <c r="K261" s="47"/>
      <c r="L261" s="48"/>
    </row>
    <row r="262" spans="1:12" ht="33.75">
      <c r="A262" s="82"/>
      <c r="B262" s="87"/>
      <c r="C262" s="40"/>
      <c r="D262" s="134" t="s">
        <v>495</v>
      </c>
      <c r="E262" s="134" t="s">
        <v>496</v>
      </c>
      <c r="F262" s="96"/>
      <c r="G262" s="44"/>
      <c r="H262" s="70"/>
      <c r="I262" s="46"/>
      <c r="J262" s="46"/>
      <c r="K262" s="47"/>
      <c r="L262" s="48"/>
    </row>
    <row r="263" spans="1:12" ht="165.75">
      <c r="A263" s="82"/>
      <c r="B263" s="87"/>
      <c r="C263" s="40"/>
      <c r="D263" s="133" t="s">
        <v>509</v>
      </c>
      <c r="E263" s="88" t="s">
        <v>510</v>
      </c>
      <c r="F263" s="96"/>
      <c r="G263" s="44"/>
      <c r="H263" s="70"/>
      <c r="I263" s="46"/>
      <c r="J263" s="46"/>
      <c r="K263" s="47"/>
      <c r="L263" s="48"/>
    </row>
    <row r="264" spans="1:12" ht="45">
      <c r="A264" s="38">
        <v>300</v>
      </c>
      <c r="B264" s="39">
        <v>331</v>
      </c>
      <c r="C264" s="40">
        <v>8</v>
      </c>
      <c r="D264" s="49" t="s">
        <v>511</v>
      </c>
      <c r="E264" s="135" t="s">
        <v>512</v>
      </c>
      <c r="F264" s="96">
        <v>440</v>
      </c>
      <c r="G264" s="44" t="s">
        <v>117</v>
      </c>
      <c r="H264" s="70"/>
      <c r="I264" s="46">
        <v>0</v>
      </c>
      <c r="J264" s="46">
        <v>0</v>
      </c>
      <c r="K264" s="47">
        <f>I264+J264</f>
        <v>0</v>
      </c>
      <c r="L264" s="48">
        <f>K264*(F264+H264)</f>
        <v>0</v>
      </c>
    </row>
    <row r="265" spans="1:12" ht="78.75">
      <c r="A265" s="38">
        <v>300</v>
      </c>
      <c r="B265" s="39">
        <v>331</v>
      </c>
      <c r="C265" s="40">
        <v>9</v>
      </c>
      <c r="D265" s="41" t="s">
        <v>513</v>
      </c>
      <c r="E265" s="41" t="s">
        <v>514</v>
      </c>
      <c r="F265" s="104">
        <v>440</v>
      </c>
      <c r="G265" s="44" t="s">
        <v>117</v>
      </c>
      <c r="H265" s="70"/>
      <c r="I265" s="46">
        <v>0</v>
      </c>
      <c r="J265" s="46">
        <v>0</v>
      </c>
      <c r="K265" s="47">
        <f>I265+J265</f>
        <v>0</v>
      </c>
      <c r="L265" s="48">
        <f>K265*(F265+H265)</f>
        <v>0</v>
      </c>
    </row>
    <row r="266" spans="1:12" ht="90">
      <c r="A266" s="38">
        <v>300</v>
      </c>
      <c r="B266" s="39">
        <v>331</v>
      </c>
      <c r="C266" s="40">
        <v>10</v>
      </c>
      <c r="D266" s="41" t="s">
        <v>503</v>
      </c>
      <c r="E266" s="41" t="s">
        <v>515</v>
      </c>
      <c r="F266" s="104">
        <v>440</v>
      </c>
      <c r="G266" s="44" t="s">
        <v>117</v>
      </c>
      <c r="H266" s="70"/>
      <c r="I266" s="46">
        <v>0</v>
      </c>
      <c r="J266" s="46">
        <v>0</v>
      </c>
      <c r="K266" s="47">
        <f>I266+J266</f>
        <v>0</v>
      </c>
      <c r="L266" s="48">
        <f>K266*(F266+H266)</f>
        <v>0</v>
      </c>
    </row>
    <row r="267" spans="1:12" ht="56.25">
      <c r="A267" s="82"/>
      <c r="B267" s="87"/>
      <c r="C267" s="40">
        <v>11</v>
      </c>
      <c r="D267" s="42" t="s">
        <v>505</v>
      </c>
      <c r="E267" s="42" t="s">
        <v>516</v>
      </c>
      <c r="F267" s="104">
        <v>440</v>
      </c>
      <c r="G267" s="44" t="s">
        <v>117</v>
      </c>
      <c r="H267" s="70"/>
      <c r="I267" s="46">
        <v>0</v>
      </c>
      <c r="J267" s="46">
        <v>0</v>
      </c>
      <c r="K267" s="47">
        <f>I267+J267</f>
        <v>0</v>
      </c>
      <c r="L267" s="48">
        <f>K267*(F267+H267)</f>
        <v>0</v>
      </c>
    </row>
    <row r="268" spans="1:12" ht="140.25">
      <c r="A268" s="38">
        <v>300</v>
      </c>
      <c r="B268" s="39">
        <v>331</v>
      </c>
      <c r="C268" s="40"/>
      <c r="D268" s="133" t="s">
        <v>517</v>
      </c>
      <c r="E268" s="133" t="s">
        <v>518</v>
      </c>
      <c r="F268" s="104"/>
      <c r="G268" s="44"/>
      <c r="H268" s="70"/>
      <c r="I268" s="46"/>
      <c r="J268" s="46"/>
      <c r="K268" s="47"/>
      <c r="L268" s="48"/>
    </row>
    <row r="269" spans="1:12" ht="191.25">
      <c r="A269" s="38">
        <v>300</v>
      </c>
      <c r="B269" s="39">
        <v>331</v>
      </c>
      <c r="C269" s="40">
        <v>11</v>
      </c>
      <c r="D269" s="42" t="s">
        <v>519</v>
      </c>
      <c r="E269" s="42" t="s">
        <v>520</v>
      </c>
      <c r="F269" s="104">
        <v>11300</v>
      </c>
      <c r="G269" s="44" t="s">
        <v>117</v>
      </c>
      <c r="H269" s="70"/>
      <c r="I269" s="46">
        <v>0</v>
      </c>
      <c r="J269" s="46">
        <v>0</v>
      </c>
      <c r="K269" s="47">
        <f>I269+J269</f>
        <v>0</v>
      </c>
      <c r="L269" s="48">
        <f>K269*(F269+H269)</f>
        <v>0</v>
      </c>
    </row>
    <row r="270" spans="1:12" ht="140.25">
      <c r="A270" s="38">
        <v>300</v>
      </c>
      <c r="B270" s="39">
        <v>331</v>
      </c>
      <c r="C270" s="40"/>
      <c r="D270" s="133" t="s">
        <v>521</v>
      </c>
      <c r="E270" s="133" t="s">
        <v>522</v>
      </c>
      <c r="F270" s="104"/>
      <c r="G270" s="44"/>
      <c r="H270" s="70"/>
      <c r="I270" s="46"/>
      <c r="J270" s="46"/>
      <c r="K270" s="47"/>
      <c r="L270" s="48"/>
    </row>
    <row r="271" spans="1:12" ht="180">
      <c r="A271" s="38">
        <v>300</v>
      </c>
      <c r="B271" s="39">
        <v>331</v>
      </c>
      <c r="C271" s="40">
        <v>12</v>
      </c>
      <c r="D271" s="42" t="s">
        <v>523</v>
      </c>
      <c r="E271" s="42" t="s">
        <v>520</v>
      </c>
      <c r="F271" s="104">
        <v>60</v>
      </c>
      <c r="G271" s="44" t="s">
        <v>117</v>
      </c>
      <c r="H271" s="70"/>
      <c r="I271" s="46">
        <v>0</v>
      </c>
      <c r="J271" s="46">
        <v>0</v>
      </c>
      <c r="K271" s="47">
        <f>I271+J271</f>
        <v>0</v>
      </c>
      <c r="L271" s="48">
        <f>K271*(F271+H271)</f>
        <v>0</v>
      </c>
    </row>
    <row r="272" spans="1:12" ht="67.5">
      <c r="A272" s="38">
        <v>300</v>
      </c>
      <c r="B272" s="39">
        <v>331</v>
      </c>
      <c r="C272" s="40"/>
      <c r="D272" s="136" t="s">
        <v>524</v>
      </c>
      <c r="E272" s="136" t="s">
        <v>525</v>
      </c>
      <c r="F272" s="137"/>
      <c r="G272" s="138"/>
      <c r="H272" s="139"/>
      <c r="I272" s="140"/>
      <c r="J272" s="140"/>
      <c r="K272" s="141"/>
      <c r="L272" s="142"/>
    </row>
    <row r="273" spans="1:12" ht="33.75">
      <c r="A273" s="38">
        <v>300</v>
      </c>
      <c r="B273" s="39">
        <v>331</v>
      </c>
      <c r="C273" s="40"/>
      <c r="D273" s="136" t="s">
        <v>526</v>
      </c>
      <c r="E273" s="136" t="s">
        <v>527</v>
      </c>
      <c r="F273" s="137"/>
      <c r="G273" s="138"/>
      <c r="H273" s="139"/>
      <c r="I273" s="140"/>
      <c r="J273" s="140"/>
      <c r="K273" s="141"/>
      <c r="L273" s="142"/>
    </row>
    <row r="274" spans="1:12" ht="191.25">
      <c r="A274" s="38">
        <v>300</v>
      </c>
      <c r="B274" s="39">
        <v>331</v>
      </c>
      <c r="C274" s="40">
        <v>13</v>
      </c>
      <c r="D274" s="41" t="s">
        <v>528</v>
      </c>
      <c r="E274" s="41" t="s">
        <v>529</v>
      </c>
      <c r="F274" s="104">
        <v>50</v>
      </c>
      <c r="G274" s="44" t="s">
        <v>117</v>
      </c>
      <c r="H274" s="70"/>
      <c r="I274" s="46">
        <v>0</v>
      </c>
      <c r="J274" s="46">
        <v>0</v>
      </c>
      <c r="K274" s="47">
        <f t="shared" ref="K274:K279" si="18">I274+J274</f>
        <v>0</v>
      </c>
      <c r="L274" s="48">
        <f t="shared" ref="L274:L279" si="19">K274*(F274+H274)</f>
        <v>0</v>
      </c>
    </row>
    <row r="275" spans="1:12" ht="180">
      <c r="A275" s="38">
        <v>300</v>
      </c>
      <c r="B275" s="39">
        <v>331</v>
      </c>
      <c r="C275" s="40">
        <v>14</v>
      </c>
      <c r="D275" s="41" t="s">
        <v>530</v>
      </c>
      <c r="E275" s="41" t="s">
        <v>531</v>
      </c>
      <c r="F275" s="104">
        <v>150</v>
      </c>
      <c r="G275" s="44" t="s">
        <v>532</v>
      </c>
      <c r="H275" s="70"/>
      <c r="I275" s="46">
        <v>0</v>
      </c>
      <c r="J275" s="46">
        <v>0</v>
      </c>
      <c r="K275" s="47">
        <f t="shared" si="18"/>
        <v>0</v>
      </c>
      <c r="L275" s="48">
        <f t="shared" si="19"/>
        <v>0</v>
      </c>
    </row>
    <row r="276" spans="1:12" ht="236.25">
      <c r="A276" s="38">
        <v>300</v>
      </c>
      <c r="B276" s="39">
        <v>331</v>
      </c>
      <c r="C276" s="40">
        <v>15</v>
      </c>
      <c r="D276" s="41" t="s">
        <v>533</v>
      </c>
      <c r="E276" s="41" t="s">
        <v>534</v>
      </c>
      <c r="F276" s="104">
        <v>300</v>
      </c>
      <c r="G276" s="44" t="s">
        <v>535</v>
      </c>
      <c r="H276" s="70"/>
      <c r="I276" s="46">
        <v>0</v>
      </c>
      <c r="J276" s="46">
        <v>0</v>
      </c>
      <c r="K276" s="47">
        <f t="shared" si="18"/>
        <v>0</v>
      </c>
      <c r="L276" s="48">
        <f t="shared" si="19"/>
        <v>0</v>
      </c>
    </row>
    <row r="277" spans="1:12" ht="258.75">
      <c r="A277" s="38">
        <v>300</v>
      </c>
      <c r="B277" s="39">
        <v>331</v>
      </c>
      <c r="C277" s="40">
        <v>16</v>
      </c>
      <c r="D277" s="41" t="s">
        <v>536</v>
      </c>
      <c r="E277" s="41" t="s">
        <v>537</v>
      </c>
      <c r="F277" s="104">
        <f>(3.8+2+23+1+12+1.6+12+1.6+5+1.8+8.5+1.8+18+1.8+3+2.5+3.3+2.5+1.8+3+2*2.8+2*33+3.6+3+2*4.6+2*3+8+3+9+3)*2</f>
        <v>452.7999999999999</v>
      </c>
      <c r="G277" s="44" t="s">
        <v>532</v>
      </c>
      <c r="H277" s="70"/>
      <c r="I277" s="46">
        <v>0</v>
      </c>
      <c r="J277" s="46">
        <v>0</v>
      </c>
      <c r="K277" s="47">
        <f t="shared" si="18"/>
        <v>0</v>
      </c>
      <c r="L277" s="48">
        <f t="shared" si="19"/>
        <v>0</v>
      </c>
    </row>
    <row r="278" spans="1:12" ht="33.75">
      <c r="A278" s="38">
        <v>300</v>
      </c>
      <c r="B278" s="39">
        <v>331</v>
      </c>
      <c r="C278" s="40">
        <v>17</v>
      </c>
      <c r="D278" s="41" t="s">
        <v>538</v>
      </c>
      <c r="E278" s="41" t="s">
        <v>539</v>
      </c>
      <c r="F278" s="104">
        <v>600</v>
      </c>
      <c r="G278" s="44" t="s">
        <v>532</v>
      </c>
      <c r="H278" s="70"/>
      <c r="I278" s="46">
        <v>0</v>
      </c>
      <c r="J278" s="46">
        <v>0</v>
      </c>
      <c r="K278" s="47">
        <f t="shared" si="18"/>
        <v>0</v>
      </c>
      <c r="L278" s="48">
        <f t="shared" si="19"/>
        <v>0</v>
      </c>
    </row>
    <row r="279" spans="1:12" ht="33.75">
      <c r="A279" s="38">
        <v>300</v>
      </c>
      <c r="B279" s="39">
        <v>331</v>
      </c>
      <c r="C279" s="40">
        <v>18</v>
      </c>
      <c r="D279" s="41" t="s">
        <v>540</v>
      </c>
      <c r="E279" s="41" t="s">
        <v>541</v>
      </c>
      <c r="F279" s="104">
        <v>420</v>
      </c>
      <c r="G279" s="44" t="s">
        <v>532</v>
      </c>
      <c r="H279" s="70"/>
      <c r="I279" s="46">
        <v>0</v>
      </c>
      <c r="J279" s="46">
        <v>0</v>
      </c>
      <c r="K279" s="47">
        <f t="shared" si="18"/>
        <v>0</v>
      </c>
      <c r="L279" s="48">
        <f t="shared" si="19"/>
        <v>0</v>
      </c>
    </row>
    <row r="280" spans="1:12" ht="15.75" thickBot="1">
      <c r="A280" s="82"/>
      <c r="B280" s="87"/>
      <c r="C280" s="40"/>
      <c r="D280" s="41"/>
      <c r="E280" s="41"/>
      <c r="F280" s="96"/>
      <c r="G280" s="44"/>
      <c r="H280" s="70"/>
      <c r="I280" s="46"/>
      <c r="J280" s="46"/>
      <c r="K280" s="47"/>
      <c r="L280" s="48"/>
    </row>
    <row r="281" spans="1:12" ht="57" thickBot="1">
      <c r="A281" s="51">
        <v>300</v>
      </c>
      <c r="B281" s="52">
        <v>331</v>
      </c>
      <c r="C281" s="11"/>
      <c r="D281" s="53" t="s">
        <v>481</v>
      </c>
      <c r="E281" s="53" t="s">
        <v>542</v>
      </c>
      <c r="F281" s="54"/>
      <c r="G281" s="55"/>
      <c r="H281" s="71"/>
      <c r="I281" s="16"/>
      <c r="J281" s="16"/>
      <c r="K281" s="57"/>
      <c r="L281" s="58">
        <f>SUM(L250:L279)</f>
        <v>0</v>
      </c>
    </row>
    <row r="282" spans="1:12" ht="75.75" thickBot="1">
      <c r="A282" s="9">
        <v>300</v>
      </c>
      <c r="B282" s="28">
        <v>333</v>
      </c>
      <c r="C282" s="29"/>
      <c r="D282" s="30" t="s">
        <v>543</v>
      </c>
      <c r="E282" s="30" t="s">
        <v>544</v>
      </c>
      <c r="F282" s="31"/>
      <c r="G282" s="32"/>
      <c r="H282" s="122"/>
      <c r="I282" s="34"/>
      <c r="J282" s="35"/>
      <c r="K282" s="123"/>
      <c r="L282" s="37"/>
    </row>
    <row r="283" spans="1:12" ht="63.75">
      <c r="A283" s="73"/>
      <c r="B283" s="74"/>
      <c r="C283" s="125"/>
      <c r="D283" s="88" t="s">
        <v>545</v>
      </c>
      <c r="E283" s="88" t="s">
        <v>546</v>
      </c>
      <c r="F283" s="101"/>
      <c r="G283" s="143"/>
      <c r="H283" s="144"/>
      <c r="I283" s="145"/>
      <c r="J283" s="146"/>
      <c r="K283" s="147"/>
      <c r="L283" s="148"/>
    </row>
    <row r="284" spans="1:12" ht="405">
      <c r="A284" s="38">
        <v>300</v>
      </c>
      <c r="B284" s="39">
        <v>333</v>
      </c>
      <c r="C284" s="40"/>
      <c r="D284" s="42" t="s">
        <v>547</v>
      </c>
      <c r="E284" s="41" t="s">
        <v>548</v>
      </c>
      <c r="F284" s="104"/>
      <c r="G284" s="44"/>
      <c r="H284" s="70"/>
      <c r="I284" s="46"/>
      <c r="J284" s="46"/>
      <c r="K284" s="47"/>
      <c r="L284" s="48"/>
    </row>
    <row r="285" spans="1:12" ht="45">
      <c r="A285" s="38">
        <v>300</v>
      </c>
      <c r="B285" s="39">
        <v>333</v>
      </c>
      <c r="C285" s="40">
        <v>1</v>
      </c>
      <c r="D285" s="41" t="s">
        <v>549</v>
      </c>
      <c r="E285" s="41" t="s">
        <v>550</v>
      </c>
      <c r="F285" s="104">
        <v>3</v>
      </c>
      <c r="G285" s="44" t="s">
        <v>535</v>
      </c>
      <c r="H285" s="70"/>
      <c r="I285" s="46">
        <v>0</v>
      </c>
      <c r="J285" s="46">
        <v>0</v>
      </c>
      <c r="K285" s="47">
        <f>I285+J285</f>
        <v>0</v>
      </c>
      <c r="L285" s="48">
        <f>K285*(F285+H285)</f>
        <v>0</v>
      </c>
    </row>
    <row r="286" spans="1:12" ht="45">
      <c r="A286" s="38">
        <v>300</v>
      </c>
      <c r="B286" s="39">
        <v>333</v>
      </c>
      <c r="C286" s="40">
        <v>2</v>
      </c>
      <c r="D286" s="41" t="s">
        <v>551</v>
      </c>
      <c r="E286" s="41" t="s">
        <v>552</v>
      </c>
      <c r="F286" s="104">
        <v>1</v>
      </c>
      <c r="G286" s="44" t="s">
        <v>535</v>
      </c>
      <c r="H286" s="70"/>
      <c r="I286" s="46">
        <v>0</v>
      </c>
      <c r="J286" s="46">
        <v>0</v>
      </c>
      <c r="K286" s="47">
        <f>I286+J286</f>
        <v>0</v>
      </c>
      <c r="L286" s="48">
        <f>K286*(F286+H286)</f>
        <v>0</v>
      </c>
    </row>
    <row r="287" spans="1:12" ht="33.75">
      <c r="A287" s="38">
        <v>300</v>
      </c>
      <c r="B287" s="39">
        <v>333</v>
      </c>
      <c r="C287" s="40">
        <v>3</v>
      </c>
      <c r="D287" s="41" t="s">
        <v>553</v>
      </c>
      <c r="E287" s="41" t="s">
        <v>554</v>
      </c>
      <c r="F287" s="104">
        <v>3</v>
      </c>
      <c r="G287" s="44" t="s">
        <v>535</v>
      </c>
      <c r="H287" s="70"/>
      <c r="I287" s="46">
        <v>0</v>
      </c>
      <c r="J287" s="46">
        <v>0</v>
      </c>
      <c r="K287" s="47">
        <f>I287+J287</f>
        <v>0</v>
      </c>
      <c r="L287" s="48">
        <f>K287*(F287+H287)</f>
        <v>0</v>
      </c>
    </row>
    <row r="288" spans="1:12" ht="33.75">
      <c r="A288" s="38">
        <v>300</v>
      </c>
      <c r="B288" s="39">
        <v>333</v>
      </c>
      <c r="C288" s="40">
        <v>4</v>
      </c>
      <c r="D288" s="41" t="s">
        <v>555</v>
      </c>
      <c r="E288" s="41" t="s">
        <v>556</v>
      </c>
      <c r="F288" s="104">
        <v>1</v>
      </c>
      <c r="G288" s="44" t="s">
        <v>535</v>
      </c>
      <c r="H288" s="70"/>
      <c r="I288" s="46">
        <v>0</v>
      </c>
      <c r="J288" s="46">
        <v>0</v>
      </c>
      <c r="K288" s="47">
        <f>I288+J288</f>
        <v>0</v>
      </c>
      <c r="L288" s="48">
        <f>K288*(F288+H288)</f>
        <v>0</v>
      </c>
    </row>
    <row r="289" spans="1:12" ht="409.5">
      <c r="A289" s="38">
        <v>300</v>
      </c>
      <c r="B289" s="39">
        <v>333</v>
      </c>
      <c r="C289" s="40"/>
      <c r="D289" s="42" t="s">
        <v>557</v>
      </c>
      <c r="E289" s="41" t="s">
        <v>558</v>
      </c>
      <c r="F289" s="104"/>
      <c r="G289" s="44"/>
      <c r="H289" s="70"/>
      <c r="I289" s="46"/>
      <c r="J289" s="46"/>
      <c r="K289" s="47"/>
      <c r="L289" s="48"/>
    </row>
    <row r="290" spans="1:12" ht="45">
      <c r="A290" s="38">
        <v>300</v>
      </c>
      <c r="B290" s="39">
        <v>333</v>
      </c>
      <c r="C290" s="40">
        <v>5</v>
      </c>
      <c r="D290" s="41" t="s">
        <v>549</v>
      </c>
      <c r="E290" s="41" t="s">
        <v>550</v>
      </c>
      <c r="F290" s="104">
        <v>1</v>
      </c>
      <c r="G290" s="44" t="s">
        <v>535</v>
      </c>
      <c r="H290" s="70"/>
      <c r="I290" s="46">
        <v>0</v>
      </c>
      <c r="J290" s="46">
        <v>0</v>
      </c>
      <c r="K290" s="47">
        <f>I290+J290</f>
        <v>0</v>
      </c>
      <c r="L290" s="48">
        <f>K290*(F290+H290)</f>
        <v>0</v>
      </c>
    </row>
    <row r="291" spans="1:12" ht="45">
      <c r="A291" s="38">
        <v>300</v>
      </c>
      <c r="B291" s="39">
        <v>333</v>
      </c>
      <c r="C291" s="40">
        <v>6</v>
      </c>
      <c r="D291" s="41" t="s">
        <v>549</v>
      </c>
      <c r="E291" s="41" t="s">
        <v>559</v>
      </c>
      <c r="F291" s="104">
        <v>8</v>
      </c>
      <c r="G291" s="44" t="s">
        <v>535</v>
      </c>
      <c r="H291" s="70"/>
      <c r="I291" s="46">
        <v>0</v>
      </c>
      <c r="J291" s="46">
        <v>0</v>
      </c>
      <c r="K291" s="47">
        <f>I291+J291</f>
        <v>0</v>
      </c>
      <c r="L291" s="48">
        <f>K291*(F291+H291)</f>
        <v>0</v>
      </c>
    </row>
    <row r="292" spans="1:12" ht="33.75">
      <c r="A292" s="38">
        <v>300</v>
      </c>
      <c r="B292" s="39">
        <v>333</v>
      </c>
      <c r="C292" s="40">
        <v>7</v>
      </c>
      <c r="D292" s="41" t="s">
        <v>553</v>
      </c>
      <c r="E292" s="41" t="s">
        <v>554</v>
      </c>
      <c r="F292" s="104">
        <v>5</v>
      </c>
      <c r="G292" s="44" t="s">
        <v>535</v>
      </c>
      <c r="H292" s="70"/>
      <c r="I292" s="46">
        <v>0</v>
      </c>
      <c r="J292" s="46">
        <v>0</v>
      </c>
      <c r="K292" s="47">
        <f>I292+J292</f>
        <v>0</v>
      </c>
      <c r="L292" s="48">
        <f>K292*(F292+H292)</f>
        <v>0</v>
      </c>
    </row>
    <row r="293" spans="1:12" ht="33.75">
      <c r="A293" s="38">
        <v>300</v>
      </c>
      <c r="B293" s="39">
        <v>333</v>
      </c>
      <c r="C293" s="40">
        <v>8</v>
      </c>
      <c r="D293" s="41" t="s">
        <v>555</v>
      </c>
      <c r="E293" s="41" t="s">
        <v>556</v>
      </c>
      <c r="F293" s="104">
        <v>2</v>
      </c>
      <c r="G293" s="44" t="s">
        <v>535</v>
      </c>
      <c r="H293" s="70"/>
      <c r="I293" s="46">
        <v>0</v>
      </c>
      <c r="J293" s="46">
        <v>0</v>
      </c>
      <c r="K293" s="47">
        <f>I293+J293</f>
        <v>0</v>
      </c>
      <c r="L293" s="48">
        <f>K293*(F293+H293)</f>
        <v>0</v>
      </c>
    </row>
    <row r="294" spans="1:12" ht="33.75">
      <c r="A294" s="38">
        <v>300</v>
      </c>
      <c r="B294" s="39">
        <v>333</v>
      </c>
      <c r="C294" s="40">
        <v>9</v>
      </c>
      <c r="D294" s="41" t="s">
        <v>560</v>
      </c>
      <c r="E294" s="41" t="s">
        <v>561</v>
      </c>
      <c r="F294" s="104">
        <v>2</v>
      </c>
      <c r="G294" s="44" t="s">
        <v>535</v>
      </c>
      <c r="H294" s="70"/>
      <c r="I294" s="46">
        <v>0</v>
      </c>
      <c r="J294" s="46">
        <v>0</v>
      </c>
      <c r="K294" s="47">
        <f>I294+J294</f>
        <v>0</v>
      </c>
      <c r="L294" s="48">
        <f>K294*(F294+H294)</f>
        <v>0</v>
      </c>
    </row>
    <row r="295" spans="1:12" ht="38.25">
      <c r="A295" s="38">
        <v>300</v>
      </c>
      <c r="B295" s="39">
        <v>333</v>
      </c>
      <c r="C295" s="40"/>
      <c r="D295" s="88" t="s">
        <v>562</v>
      </c>
      <c r="E295" s="88" t="s">
        <v>563</v>
      </c>
      <c r="F295" s="112"/>
      <c r="G295" s="89"/>
      <c r="H295" s="90"/>
      <c r="I295" s="91"/>
      <c r="J295" s="91"/>
      <c r="K295" s="92"/>
      <c r="L295" s="93"/>
    </row>
    <row r="296" spans="1:12" ht="360">
      <c r="A296" s="38">
        <v>300</v>
      </c>
      <c r="B296" s="39">
        <v>333</v>
      </c>
      <c r="C296" s="149"/>
      <c r="D296" s="42" t="s">
        <v>564</v>
      </c>
      <c r="E296" s="41" t="s">
        <v>565</v>
      </c>
      <c r="F296" s="104"/>
      <c r="G296" s="44"/>
      <c r="H296" s="70"/>
      <c r="I296" s="46"/>
      <c r="J296" s="46"/>
      <c r="K296" s="47"/>
      <c r="L296" s="48"/>
    </row>
    <row r="297" spans="1:12" ht="33.75">
      <c r="A297" s="38">
        <v>300</v>
      </c>
      <c r="B297" s="39">
        <v>333</v>
      </c>
      <c r="C297" s="40">
        <v>10</v>
      </c>
      <c r="D297" s="41" t="s">
        <v>553</v>
      </c>
      <c r="E297" s="41" t="s">
        <v>554</v>
      </c>
      <c r="F297" s="104">
        <v>1</v>
      </c>
      <c r="G297" s="44" t="s">
        <v>535</v>
      </c>
      <c r="H297" s="70"/>
      <c r="I297" s="46">
        <v>0</v>
      </c>
      <c r="J297" s="46">
        <v>0</v>
      </c>
      <c r="K297" s="47">
        <f>I297+J297</f>
        <v>0</v>
      </c>
      <c r="L297" s="48">
        <f>K297*(F297+H297)</f>
        <v>0</v>
      </c>
    </row>
    <row r="298" spans="1:12" ht="409.5">
      <c r="A298" s="38">
        <v>300</v>
      </c>
      <c r="B298" s="39">
        <v>333</v>
      </c>
      <c r="C298" s="149"/>
      <c r="D298" s="42" t="s">
        <v>566</v>
      </c>
      <c r="E298" s="41" t="s">
        <v>567</v>
      </c>
      <c r="F298" s="104"/>
      <c r="G298" s="44"/>
      <c r="H298" s="70"/>
      <c r="I298" s="46"/>
      <c r="J298" s="46"/>
      <c r="K298" s="47"/>
      <c r="L298" s="48"/>
    </row>
    <row r="299" spans="1:12" ht="33.75">
      <c r="A299" s="38">
        <v>300</v>
      </c>
      <c r="B299" s="39">
        <v>333</v>
      </c>
      <c r="C299" s="40">
        <v>11</v>
      </c>
      <c r="D299" s="41" t="s">
        <v>553</v>
      </c>
      <c r="E299" s="41" t="s">
        <v>554</v>
      </c>
      <c r="F299" s="104">
        <v>2</v>
      </c>
      <c r="G299" s="44" t="s">
        <v>535</v>
      </c>
      <c r="H299" s="70"/>
      <c r="I299" s="46">
        <v>0</v>
      </c>
      <c r="J299" s="46">
        <v>0</v>
      </c>
      <c r="K299" s="47">
        <f>I299+J299</f>
        <v>0</v>
      </c>
      <c r="L299" s="48">
        <f>K299*(F299+H299)</f>
        <v>0</v>
      </c>
    </row>
    <row r="300" spans="1:12" ht="409.5">
      <c r="A300" s="38">
        <v>300</v>
      </c>
      <c r="B300" s="39">
        <v>333</v>
      </c>
      <c r="C300" s="40"/>
      <c r="D300" s="42" t="s">
        <v>568</v>
      </c>
      <c r="E300" s="41" t="s">
        <v>569</v>
      </c>
      <c r="F300" s="104"/>
      <c r="G300" s="44"/>
      <c r="H300" s="70"/>
      <c r="I300" s="46"/>
      <c r="J300" s="46"/>
      <c r="K300" s="47"/>
      <c r="L300" s="48"/>
    </row>
    <row r="301" spans="1:12" ht="33.75">
      <c r="A301" s="38">
        <v>300</v>
      </c>
      <c r="B301" s="39">
        <v>333</v>
      </c>
      <c r="C301" s="40">
        <v>12</v>
      </c>
      <c r="D301" s="41" t="s">
        <v>555</v>
      </c>
      <c r="E301" s="41" t="s">
        <v>556</v>
      </c>
      <c r="F301" s="104">
        <v>1</v>
      </c>
      <c r="G301" s="44" t="s">
        <v>535</v>
      </c>
      <c r="H301" s="70"/>
      <c r="I301" s="46">
        <v>0</v>
      </c>
      <c r="J301" s="46">
        <v>0</v>
      </c>
      <c r="K301" s="47">
        <f>I301+J301</f>
        <v>0</v>
      </c>
      <c r="L301" s="48">
        <f>K301*(F301+H301)</f>
        <v>0</v>
      </c>
    </row>
    <row r="302" spans="1:12" ht="51">
      <c r="A302" s="38">
        <v>300</v>
      </c>
      <c r="B302" s="39">
        <v>333</v>
      </c>
      <c r="C302" s="40"/>
      <c r="D302" s="88" t="s">
        <v>570</v>
      </c>
      <c r="E302" s="88" t="s">
        <v>571</v>
      </c>
      <c r="F302" s="104"/>
      <c r="G302" s="44"/>
      <c r="H302" s="70"/>
      <c r="I302" s="46"/>
      <c r="J302" s="46"/>
      <c r="K302" s="47"/>
      <c r="L302" s="48"/>
    </row>
    <row r="303" spans="1:12" ht="90">
      <c r="A303" s="38">
        <v>300</v>
      </c>
      <c r="B303" s="39">
        <v>333</v>
      </c>
      <c r="C303" s="40">
        <v>13</v>
      </c>
      <c r="D303" s="41" t="s">
        <v>572</v>
      </c>
      <c r="E303" s="41" t="s">
        <v>573</v>
      </c>
      <c r="F303" s="104">
        <v>8</v>
      </c>
      <c r="G303" s="44" t="s">
        <v>535</v>
      </c>
      <c r="H303" s="70"/>
      <c r="I303" s="46">
        <v>0</v>
      </c>
      <c r="J303" s="46">
        <v>0</v>
      </c>
      <c r="K303" s="47">
        <f>I303+J303</f>
        <v>0</v>
      </c>
      <c r="L303" s="48">
        <f>K303*(F303+H303)</f>
        <v>0</v>
      </c>
    </row>
    <row r="304" spans="1:12" ht="90">
      <c r="A304" s="38">
        <v>300</v>
      </c>
      <c r="B304" s="39">
        <v>333</v>
      </c>
      <c r="C304" s="40">
        <v>14</v>
      </c>
      <c r="D304" s="41" t="s">
        <v>574</v>
      </c>
      <c r="E304" s="41" t="s">
        <v>575</v>
      </c>
      <c r="F304" s="104">
        <v>8</v>
      </c>
      <c r="G304" s="44" t="s">
        <v>535</v>
      </c>
      <c r="H304" s="70"/>
      <c r="I304" s="46">
        <v>0</v>
      </c>
      <c r="J304" s="46">
        <v>0</v>
      </c>
      <c r="K304" s="47">
        <f>I304+J304</f>
        <v>0</v>
      </c>
      <c r="L304" s="48">
        <f>K304*(F304+H304)</f>
        <v>0</v>
      </c>
    </row>
    <row r="305" spans="1:12" ht="51">
      <c r="A305" s="38">
        <v>300</v>
      </c>
      <c r="B305" s="39">
        <v>333</v>
      </c>
      <c r="C305" s="40"/>
      <c r="D305" s="88" t="s">
        <v>576</v>
      </c>
      <c r="E305" s="88" t="s">
        <v>577</v>
      </c>
      <c r="F305" s="104"/>
      <c r="G305" s="44"/>
      <c r="H305" s="70"/>
      <c r="I305" s="46"/>
      <c r="J305" s="46"/>
      <c r="K305" s="47"/>
      <c r="L305" s="48"/>
    </row>
    <row r="306" spans="1:12" ht="281.25">
      <c r="A306" s="38">
        <v>300</v>
      </c>
      <c r="B306" s="39">
        <v>333</v>
      </c>
      <c r="C306" s="40"/>
      <c r="D306" s="41" t="s">
        <v>578</v>
      </c>
      <c r="E306" s="41" t="s">
        <v>579</v>
      </c>
      <c r="F306" s="104"/>
      <c r="G306" s="44"/>
      <c r="H306" s="70"/>
      <c r="I306" s="46"/>
      <c r="J306" s="46"/>
      <c r="K306" s="47"/>
      <c r="L306" s="48"/>
    </row>
    <row r="307" spans="1:12" ht="33.75">
      <c r="A307" s="38">
        <v>300</v>
      </c>
      <c r="B307" s="39">
        <v>333</v>
      </c>
      <c r="C307" s="40">
        <v>15</v>
      </c>
      <c r="D307" s="41" t="s">
        <v>580</v>
      </c>
      <c r="E307" s="41" t="s">
        <v>581</v>
      </c>
      <c r="F307" s="104">
        <v>2</v>
      </c>
      <c r="G307" s="44" t="s">
        <v>535</v>
      </c>
      <c r="H307" s="70"/>
      <c r="I307" s="46">
        <v>0</v>
      </c>
      <c r="J307" s="46">
        <v>0</v>
      </c>
      <c r="K307" s="47">
        <f>I307+J307</f>
        <v>0</v>
      </c>
      <c r="L307" s="48">
        <f>K307*(F307+H307)</f>
        <v>0</v>
      </c>
    </row>
    <row r="308" spans="1:12" ht="67.5">
      <c r="A308" s="38">
        <v>300</v>
      </c>
      <c r="B308" s="39">
        <v>333</v>
      </c>
      <c r="C308" s="40"/>
      <c r="D308" s="41" t="s">
        <v>582</v>
      </c>
      <c r="E308" s="41" t="s">
        <v>583</v>
      </c>
      <c r="F308" s="104"/>
      <c r="G308" s="44"/>
      <c r="H308" s="70"/>
      <c r="I308" s="46"/>
      <c r="J308" s="46"/>
      <c r="K308" s="47"/>
      <c r="L308" s="48"/>
    </row>
    <row r="309" spans="1:12" ht="45">
      <c r="A309" s="38">
        <v>300</v>
      </c>
      <c r="B309" s="39">
        <v>333</v>
      </c>
      <c r="C309" s="40">
        <v>16</v>
      </c>
      <c r="D309" s="41" t="s">
        <v>584</v>
      </c>
      <c r="E309" s="41" t="s">
        <v>585</v>
      </c>
      <c r="F309" s="104">
        <v>4</v>
      </c>
      <c r="G309" s="44" t="s">
        <v>535</v>
      </c>
      <c r="H309" s="70"/>
      <c r="I309" s="46">
        <v>0</v>
      </c>
      <c r="J309" s="46">
        <v>0</v>
      </c>
      <c r="K309" s="47">
        <f>I309+J309</f>
        <v>0</v>
      </c>
      <c r="L309" s="48">
        <f>K309*(F309+H309)</f>
        <v>0</v>
      </c>
    </row>
    <row r="310" spans="1:12" ht="90">
      <c r="A310" s="38">
        <v>300</v>
      </c>
      <c r="B310" s="39">
        <v>333</v>
      </c>
      <c r="C310" s="40"/>
      <c r="D310" s="41" t="s">
        <v>586</v>
      </c>
      <c r="E310" s="41" t="s">
        <v>587</v>
      </c>
      <c r="F310" s="104"/>
      <c r="G310" s="44"/>
      <c r="H310" s="70"/>
      <c r="I310" s="46"/>
      <c r="J310" s="46"/>
      <c r="K310" s="47"/>
      <c r="L310" s="48"/>
    </row>
    <row r="311" spans="1:12" ht="45">
      <c r="A311" s="38">
        <v>300</v>
      </c>
      <c r="B311" s="39">
        <v>333</v>
      </c>
      <c r="C311" s="40">
        <v>17</v>
      </c>
      <c r="D311" s="41" t="s">
        <v>588</v>
      </c>
      <c r="E311" s="41" t="s">
        <v>589</v>
      </c>
      <c r="F311" s="104">
        <v>2</v>
      </c>
      <c r="G311" s="44" t="s">
        <v>535</v>
      </c>
      <c r="H311" s="70"/>
      <c r="I311" s="46">
        <v>0</v>
      </c>
      <c r="J311" s="46">
        <v>0</v>
      </c>
      <c r="K311" s="47">
        <f>I311+J311</f>
        <v>0</v>
      </c>
      <c r="L311" s="48">
        <f>K311*(F311+H311)</f>
        <v>0</v>
      </c>
    </row>
    <row r="312" spans="1:12" ht="51">
      <c r="A312" s="38">
        <v>300</v>
      </c>
      <c r="B312" s="39">
        <v>333</v>
      </c>
      <c r="C312" s="40"/>
      <c r="D312" s="88" t="s">
        <v>590</v>
      </c>
      <c r="E312" s="88" t="s">
        <v>591</v>
      </c>
      <c r="F312" s="104"/>
      <c r="G312" s="44"/>
      <c r="H312" s="70"/>
      <c r="I312" s="46"/>
      <c r="J312" s="46"/>
      <c r="K312" s="47"/>
      <c r="L312" s="48"/>
    </row>
    <row r="313" spans="1:12" ht="180">
      <c r="A313" s="38">
        <v>300</v>
      </c>
      <c r="B313" s="39">
        <v>333</v>
      </c>
      <c r="C313" s="40"/>
      <c r="D313" s="150" t="s">
        <v>592</v>
      </c>
      <c r="E313" s="151" t="s">
        <v>593</v>
      </c>
      <c r="F313" s="104"/>
      <c r="G313" s="44"/>
      <c r="H313" s="70"/>
      <c r="I313" s="46"/>
      <c r="J313" s="46"/>
      <c r="K313" s="47"/>
      <c r="L313" s="48"/>
    </row>
    <row r="314" spans="1:12" ht="33.75">
      <c r="A314" s="38">
        <v>300</v>
      </c>
      <c r="B314" s="39">
        <v>333</v>
      </c>
      <c r="C314" s="40">
        <v>18</v>
      </c>
      <c r="D314" s="41" t="s">
        <v>594</v>
      </c>
      <c r="E314" s="41" t="s">
        <v>595</v>
      </c>
      <c r="F314" s="104">
        <v>4</v>
      </c>
      <c r="G314" s="44" t="s">
        <v>535</v>
      </c>
      <c r="H314" s="70"/>
      <c r="I314" s="46">
        <v>0</v>
      </c>
      <c r="J314" s="46">
        <v>0</v>
      </c>
      <c r="K314" s="47">
        <f t="shared" ref="K314:K324" si="20">I314+J314</f>
        <v>0</v>
      </c>
      <c r="L314" s="48">
        <f t="shared" ref="L314:L324" si="21">K314*(F314+H314)</f>
        <v>0</v>
      </c>
    </row>
    <row r="315" spans="1:12" ht="33.75">
      <c r="A315" s="38">
        <v>300</v>
      </c>
      <c r="B315" s="39">
        <v>333</v>
      </c>
      <c r="C315" s="40">
        <v>19</v>
      </c>
      <c r="D315" s="41" t="s">
        <v>596</v>
      </c>
      <c r="E315" s="41" t="s">
        <v>597</v>
      </c>
      <c r="F315" s="104">
        <v>1</v>
      </c>
      <c r="G315" s="44" t="s">
        <v>535</v>
      </c>
      <c r="H315" s="70"/>
      <c r="I315" s="46">
        <v>0</v>
      </c>
      <c r="J315" s="46">
        <v>0</v>
      </c>
      <c r="K315" s="47">
        <f t="shared" si="20"/>
        <v>0</v>
      </c>
      <c r="L315" s="48">
        <f t="shared" si="21"/>
        <v>0</v>
      </c>
    </row>
    <row r="316" spans="1:12" ht="33.75">
      <c r="A316" s="38">
        <v>300</v>
      </c>
      <c r="B316" s="39">
        <v>333</v>
      </c>
      <c r="C316" s="40">
        <v>20</v>
      </c>
      <c r="D316" s="41" t="s">
        <v>598</v>
      </c>
      <c r="E316" s="41" t="s">
        <v>599</v>
      </c>
      <c r="F316" s="104">
        <v>2</v>
      </c>
      <c r="G316" s="44" t="s">
        <v>535</v>
      </c>
      <c r="H316" s="70"/>
      <c r="I316" s="46">
        <v>0</v>
      </c>
      <c r="J316" s="46">
        <v>0</v>
      </c>
      <c r="K316" s="47">
        <f t="shared" si="20"/>
        <v>0</v>
      </c>
      <c r="L316" s="48">
        <f t="shared" si="21"/>
        <v>0</v>
      </c>
    </row>
    <row r="317" spans="1:12" ht="33.75">
      <c r="A317" s="38">
        <v>300</v>
      </c>
      <c r="B317" s="39">
        <v>333</v>
      </c>
      <c r="C317" s="40">
        <v>21</v>
      </c>
      <c r="D317" s="41" t="s">
        <v>600</v>
      </c>
      <c r="E317" s="41" t="s">
        <v>601</v>
      </c>
      <c r="F317" s="104">
        <v>1</v>
      </c>
      <c r="G317" s="44" t="s">
        <v>535</v>
      </c>
      <c r="H317" s="70"/>
      <c r="I317" s="46">
        <v>0</v>
      </c>
      <c r="J317" s="46">
        <v>0</v>
      </c>
      <c r="K317" s="47">
        <f t="shared" si="20"/>
        <v>0</v>
      </c>
      <c r="L317" s="48">
        <f t="shared" si="21"/>
        <v>0</v>
      </c>
    </row>
    <row r="318" spans="1:12" ht="33.75">
      <c r="A318" s="38">
        <v>300</v>
      </c>
      <c r="B318" s="39">
        <v>333</v>
      </c>
      <c r="C318" s="40">
        <v>22</v>
      </c>
      <c r="D318" s="41" t="s">
        <v>602</v>
      </c>
      <c r="E318" s="41" t="s">
        <v>603</v>
      </c>
      <c r="F318" s="104">
        <v>1</v>
      </c>
      <c r="G318" s="44" t="s">
        <v>535</v>
      </c>
      <c r="H318" s="70"/>
      <c r="I318" s="46">
        <v>0</v>
      </c>
      <c r="J318" s="46">
        <v>0</v>
      </c>
      <c r="K318" s="47">
        <f t="shared" si="20"/>
        <v>0</v>
      </c>
      <c r="L318" s="48">
        <f t="shared" si="21"/>
        <v>0</v>
      </c>
    </row>
    <row r="319" spans="1:12" ht="33.75">
      <c r="A319" s="38">
        <v>300</v>
      </c>
      <c r="B319" s="39">
        <v>333</v>
      </c>
      <c r="C319" s="40">
        <v>23</v>
      </c>
      <c r="D319" s="41" t="s">
        <v>604</v>
      </c>
      <c r="E319" s="41" t="s">
        <v>605</v>
      </c>
      <c r="F319" s="104">
        <v>1</v>
      </c>
      <c r="G319" s="44" t="s">
        <v>535</v>
      </c>
      <c r="H319" s="70"/>
      <c r="I319" s="46">
        <v>0</v>
      </c>
      <c r="J319" s="46">
        <v>0</v>
      </c>
      <c r="K319" s="47">
        <f t="shared" si="20"/>
        <v>0</v>
      </c>
      <c r="L319" s="48">
        <f t="shared" si="21"/>
        <v>0</v>
      </c>
    </row>
    <row r="320" spans="1:12" ht="33.75">
      <c r="A320" s="38">
        <v>300</v>
      </c>
      <c r="B320" s="39">
        <v>333</v>
      </c>
      <c r="C320" s="40">
        <v>24</v>
      </c>
      <c r="D320" s="41" t="s">
        <v>606</v>
      </c>
      <c r="E320" s="41" t="s">
        <v>607</v>
      </c>
      <c r="F320" s="104">
        <v>1</v>
      </c>
      <c r="G320" s="44" t="s">
        <v>535</v>
      </c>
      <c r="H320" s="70"/>
      <c r="I320" s="46">
        <v>0</v>
      </c>
      <c r="J320" s="46">
        <v>0</v>
      </c>
      <c r="K320" s="47">
        <f t="shared" si="20"/>
        <v>0</v>
      </c>
      <c r="L320" s="48">
        <f t="shared" si="21"/>
        <v>0</v>
      </c>
    </row>
    <row r="321" spans="1:12" ht="33.75">
      <c r="A321" s="38">
        <v>300</v>
      </c>
      <c r="B321" s="39">
        <v>333</v>
      </c>
      <c r="C321" s="40">
        <v>25</v>
      </c>
      <c r="D321" s="41" t="s">
        <v>608</v>
      </c>
      <c r="E321" s="41" t="s">
        <v>609</v>
      </c>
      <c r="F321" s="104">
        <v>1</v>
      </c>
      <c r="G321" s="44" t="s">
        <v>535</v>
      </c>
      <c r="H321" s="70"/>
      <c r="I321" s="46">
        <v>0</v>
      </c>
      <c r="J321" s="46">
        <v>0</v>
      </c>
      <c r="K321" s="47">
        <f t="shared" si="20"/>
        <v>0</v>
      </c>
      <c r="L321" s="48">
        <f t="shared" si="21"/>
        <v>0</v>
      </c>
    </row>
    <row r="322" spans="1:12" ht="33.75">
      <c r="A322" s="38">
        <v>300</v>
      </c>
      <c r="B322" s="39">
        <v>333</v>
      </c>
      <c r="C322" s="40">
        <v>26</v>
      </c>
      <c r="D322" s="41" t="s">
        <v>610</v>
      </c>
      <c r="E322" s="41" t="s">
        <v>611</v>
      </c>
      <c r="F322" s="104">
        <v>1</v>
      </c>
      <c r="G322" s="44" t="s">
        <v>535</v>
      </c>
      <c r="H322" s="70"/>
      <c r="I322" s="46">
        <v>0</v>
      </c>
      <c r="J322" s="46">
        <v>0</v>
      </c>
      <c r="K322" s="47">
        <f t="shared" si="20"/>
        <v>0</v>
      </c>
      <c r="L322" s="48">
        <f t="shared" si="21"/>
        <v>0</v>
      </c>
    </row>
    <row r="323" spans="1:12" ht="33.75">
      <c r="A323" s="38">
        <v>300</v>
      </c>
      <c r="B323" s="39">
        <v>333</v>
      </c>
      <c r="C323" s="40">
        <v>27</v>
      </c>
      <c r="D323" s="41" t="s">
        <v>612</v>
      </c>
      <c r="E323" s="41" t="s">
        <v>613</v>
      </c>
      <c r="F323" s="104">
        <v>2</v>
      </c>
      <c r="G323" s="44" t="s">
        <v>535</v>
      </c>
      <c r="H323" s="70"/>
      <c r="I323" s="46">
        <v>0</v>
      </c>
      <c r="J323" s="46">
        <v>0</v>
      </c>
      <c r="K323" s="47">
        <f t="shared" si="20"/>
        <v>0</v>
      </c>
      <c r="L323" s="48">
        <f t="shared" si="21"/>
        <v>0</v>
      </c>
    </row>
    <row r="324" spans="1:12" ht="33.75">
      <c r="A324" s="38">
        <v>300</v>
      </c>
      <c r="B324" s="39">
        <v>333</v>
      </c>
      <c r="C324" s="40">
        <v>28</v>
      </c>
      <c r="D324" s="41" t="s">
        <v>614</v>
      </c>
      <c r="E324" s="41" t="s">
        <v>615</v>
      </c>
      <c r="F324" s="104">
        <v>1</v>
      </c>
      <c r="G324" s="44" t="s">
        <v>535</v>
      </c>
      <c r="H324" s="70"/>
      <c r="I324" s="46">
        <v>0</v>
      </c>
      <c r="J324" s="46">
        <v>0</v>
      </c>
      <c r="K324" s="47">
        <f t="shared" si="20"/>
        <v>0</v>
      </c>
      <c r="L324" s="48">
        <f t="shared" si="21"/>
        <v>0</v>
      </c>
    </row>
    <row r="325" spans="1:12" ht="25.5">
      <c r="A325" s="38">
        <v>300</v>
      </c>
      <c r="B325" s="39">
        <v>333</v>
      </c>
      <c r="C325" s="40"/>
      <c r="D325" s="88" t="s">
        <v>616</v>
      </c>
      <c r="E325" s="88" t="s">
        <v>617</v>
      </c>
      <c r="F325" s="112"/>
      <c r="G325" s="89"/>
      <c r="H325" s="90"/>
      <c r="I325" s="91"/>
      <c r="J325" s="91"/>
      <c r="K325" s="92"/>
      <c r="L325" s="93"/>
    </row>
    <row r="326" spans="1:12" ht="409.5">
      <c r="A326" s="38">
        <v>300</v>
      </c>
      <c r="B326" s="39">
        <v>333</v>
      </c>
      <c r="C326" s="40">
        <v>29</v>
      </c>
      <c r="D326" s="41" t="s">
        <v>618</v>
      </c>
      <c r="E326" s="41" t="s">
        <v>619</v>
      </c>
      <c r="F326" s="104">
        <v>71.52</v>
      </c>
      <c r="G326" s="44" t="s">
        <v>117</v>
      </c>
      <c r="H326" s="70"/>
      <c r="I326" s="46">
        <v>0</v>
      </c>
      <c r="J326" s="46">
        <v>0</v>
      </c>
      <c r="K326" s="47">
        <f>I326+J326</f>
        <v>0</v>
      </c>
      <c r="L326" s="48">
        <f>K326*(F326+H326)</f>
        <v>0</v>
      </c>
    </row>
    <row r="327" spans="1:12" ht="409.5">
      <c r="A327" s="38">
        <v>300</v>
      </c>
      <c r="B327" s="39">
        <v>333</v>
      </c>
      <c r="C327" s="40"/>
      <c r="D327" s="41" t="s">
        <v>620</v>
      </c>
      <c r="E327" s="41" t="s">
        <v>621</v>
      </c>
      <c r="F327" s="104"/>
      <c r="G327" s="44"/>
      <c r="H327" s="70"/>
      <c r="I327" s="46"/>
      <c r="J327" s="46"/>
      <c r="K327" s="47"/>
      <c r="L327" s="48"/>
    </row>
    <row r="328" spans="1:12" ht="33.75">
      <c r="A328" s="38">
        <v>300</v>
      </c>
      <c r="B328" s="39">
        <v>333</v>
      </c>
      <c r="C328" s="40">
        <v>30</v>
      </c>
      <c r="D328" s="41" t="s">
        <v>622</v>
      </c>
      <c r="E328" s="41" t="s">
        <v>623</v>
      </c>
      <c r="F328" s="104">
        <v>1</v>
      </c>
      <c r="G328" s="44" t="s">
        <v>535</v>
      </c>
      <c r="H328" s="70"/>
      <c r="I328" s="46">
        <v>0</v>
      </c>
      <c r="J328" s="46">
        <v>0</v>
      </c>
      <c r="K328" s="47">
        <f>I328+J328</f>
        <v>0</v>
      </c>
      <c r="L328" s="48">
        <f>K328*(F328+H328)</f>
        <v>0</v>
      </c>
    </row>
    <row r="329" spans="1:12" ht="25.5">
      <c r="A329" s="38">
        <v>300</v>
      </c>
      <c r="B329" s="39">
        <v>333</v>
      </c>
      <c r="C329" s="40"/>
      <c r="D329" s="88" t="s">
        <v>624</v>
      </c>
      <c r="E329" s="88" t="s">
        <v>625</v>
      </c>
      <c r="F329" s="112"/>
      <c r="G329" s="89"/>
      <c r="H329" s="90"/>
      <c r="I329" s="91"/>
      <c r="J329" s="91"/>
      <c r="K329" s="92"/>
      <c r="L329" s="93"/>
    </row>
    <row r="330" spans="1:12" ht="409.5">
      <c r="A330" s="38">
        <v>300</v>
      </c>
      <c r="B330" s="39">
        <v>333</v>
      </c>
      <c r="C330" s="40"/>
      <c r="D330" s="41" t="s">
        <v>626</v>
      </c>
      <c r="E330" s="41" t="s">
        <v>627</v>
      </c>
      <c r="F330" s="104"/>
      <c r="G330" s="44"/>
      <c r="H330" s="70"/>
      <c r="I330" s="46"/>
      <c r="J330" s="46"/>
      <c r="K330" s="47"/>
      <c r="L330" s="48"/>
    </row>
    <row r="331" spans="1:12" ht="33.75">
      <c r="A331" s="38">
        <v>300</v>
      </c>
      <c r="B331" s="39">
        <v>333</v>
      </c>
      <c r="C331" s="40">
        <v>31</v>
      </c>
      <c r="D331" s="41" t="s">
        <v>628</v>
      </c>
      <c r="E331" s="41" t="s">
        <v>629</v>
      </c>
      <c r="F331" s="104">
        <v>1</v>
      </c>
      <c r="G331" s="44" t="s">
        <v>535</v>
      </c>
      <c r="H331" s="70"/>
      <c r="I331" s="46">
        <v>0</v>
      </c>
      <c r="J331" s="46">
        <v>0</v>
      </c>
      <c r="K331" s="47">
        <f t="shared" ref="K331:K347" si="22">I331+J331</f>
        <v>0</v>
      </c>
      <c r="L331" s="48">
        <f t="shared" ref="L331:L347" si="23">K331*(F331+H331)</f>
        <v>0</v>
      </c>
    </row>
    <row r="332" spans="1:12" ht="33.75">
      <c r="A332" s="38">
        <v>300</v>
      </c>
      <c r="B332" s="39">
        <v>333</v>
      </c>
      <c r="C332" s="40">
        <v>32</v>
      </c>
      <c r="D332" s="41" t="s">
        <v>630</v>
      </c>
      <c r="E332" s="41" t="s">
        <v>631</v>
      </c>
      <c r="F332" s="104">
        <v>1</v>
      </c>
      <c r="G332" s="44" t="s">
        <v>535</v>
      </c>
      <c r="H332" s="70"/>
      <c r="I332" s="46">
        <v>0</v>
      </c>
      <c r="J332" s="46">
        <v>0</v>
      </c>
      <c r="K332" s="47">
        <f t="shared" si="22"/>
        <v>0</v>
      </c>
      <c r="L332" s="48">
        <f t="shared" si="23"/>
        <v>0</v>
      </c>
    </row>
    <row r="333" spans="1:12" ht="33.75">
      <c r="A333" s="38">
        <v>300</v>
      </c>
      <c r="B333" s="39">
        <v>333</v>
      </c>
      <c r="C333" s="40">
        <v>33</v>
      </c>
      <c r="D333" s="41" t="s">
        <v>632</v>
      </c>
      <c r="E333" s="41" t="s">
        <v>633</v>
      </c>
      <c r="F333" s="104">
        <v>1</v>
      </c>
      <c r="G333" s="44" t="s">
        <v>535</v>
      </c>
      <c r="H333" s="70"/>
      <c r="I333" s="46">
        <v>0</v>
      </c>
      <c r="J333" s="46">
        <v>0</v>
      </c>
      <c r="K333" s="47">
        <f t="shared" si="22"/>
        <v>0</v>
      </c>
      <c r="L333" s="48">
        <f t="shared" si="23"/>
        <v>0</v>
      </c>
    </row>
    <row r="334" spans="1:12" ht="33.75">
      <c r="A334" s="38">
        <v>300</v>
      </c>
      <c r="B334" s="39">
        <v>333</v>
      </c>
      <c r="C334" s="40">
        <v>34</v>
      </c>
      <c r="D334" s="41" t="s">
        <v>634</v>
      </c>
      <c r="E334" s="41" t="s">
        <v>635</v>
      </c>
      <c r="F334" s="104">
        <v>2</v>
      </c>
      <c r="G334" s="44" t="s">
        <v>535</v>
      </c>
      <c r="H334" s="70"/>
      <c r="I334" s="46">
        <v>0</v>
      </c>
      <c r="J334" s="46">
        <v>0</v>
      </c>
      <c r="K334" s="47">
        <f t="shared" si="22"/>
        <v>0</v>
      </c>
      <c r="L334" s="48">
        <f t="shared" si="23"/>
        <v>0</v>
      </c>
    </row>
    <row r="335" spans="1:12" ht="33.75">
      <c r="A335" s="38">
        <v>300</v>
      </c>
      <c r="B335" s="39">
        <v>333</v>
      </c>
      <c r="C335" s="40">
        <v>35</v>
      </c>
      <c r="D335" s="41" t="s">
        <v>636</v>
      </c>
      <c r="E335" s="41" t="s">
        <v>637</v>
      </c>
      <c r="F335" s="104">
        <v>1</v>
      </c>
      <c r="G335" s="44" t="s">
        <v>535</v>
      </c>
      <c r="H335" s="70"/>
      <c r="I335" s="46">
        <v>0</v>
      </c>
      <c r="J335" s="46">
        <v>0</v>
      </c>
      <c r="K335" s="47">
        <f t="shared" si="22"/>
        <v>0</v>
      </c>
      <c r="L335" s="48">
        <f t="shared" si="23"/>
        <v>0</v>
      </c>
    </row>
    <row r="336" spans="1:12" ht="33.75">
      <c r="A336" s="38">
        <v>300</v>
      </c>
      <c r="B336" s="39">
        <v>333</v>
      </c>
      <c r="C336" s="40">
        <v>36</v>
      </c>
      <c r="D336" s="41" t="s">
        <v>638</v>
      </c>
      <c r="E336" s="41" t="s">
        <v>639</v>
      </c>
      <c r="F336" s="104">
        <v>1</v>
      </c>
      <c r="G336" s="44" t="s">
        <v>535</v>
      </c>
      <c r="H336" s="70"/>
      <c r="I336" s="46">
        <v>0</v>
      </c>
      <c r="J336" s="46">
        <v>0</v>
      </c>
      <c r="K336" s="47">
        <f t="shared" si="22"/>
        <v>0</v>
      </c>
      <c r="L336" s="48">
        <f t="shared" si="23"/>
        <v>0</v>
      </c>
    </row>
    <row r="337" spans="1:12" ht="33.75">
      <c r="A337" s="38">
        <v>300</v>
      </c>
      <c r="B337" s="39">
        <v>333</v>
      </c>
      <c r="C337" s="40">
        <v>37</v>
      </c>
      <c r="D337" s="41" t="s">
        <v>640</v>
      </c>
      <c r="E337" s="41" t="s">
        <v>641</v>
      </c>
      <c r="F337" s="104">
        <v>1</v>
      </c>
      <c r="G337" s="44" t="s">
        <v>535</v>
      </c>
      <c r="H337" s="70"/>
      <c r="I337" s="46">
        <v>0</v>
      </c>
      <c r="J337" s="46">
        <v>0</v>
      </c>
      <c r="K337" s="47">
        <f t="shared" si="22"/>
        <v>0</v>
      </c>
      <c r="L337" s="48">
        <f t="shared" si="23"/>
        <v>0</v>
      </c>
    </row>
    <row r="338" spans="1:12" ht="33.75">
      <c r="A338" s="38">
        <v>300</v>
      </c>
      <c r="B338" s="39">
        <v>333</v>
      </c>
      <c r="C338" s="40">
        <v>38</v>
      </c>
      <c r="D338" s="41" t="s">
        <v>642</v>
      </c>
      <c r="E338" s="41" t="s">
        <v>643</v>
      </c>
      <c r="F338" s="104">
        <v>1</v>
      </c>
      <c r="G338" s="44" t="s">
        <v>535</v>
      </c>
      <c r="H338" s="70"/>
      <c r="I338" s="46">
        <v>0</v>
      </c>
      <c r="J338" s="46">
        <v>0</v>
      </c>
      <c r="K338" s="47">
        <f t="shared" si="22"/>
        <v>0</v>
      </c>
      <c r="L338" s="48">
        <f t="shared" si="23"/>
        <v>0</v>
      </c>
    </row>
    <row r="339" spans="1:12" ht="33.75">
      <c r="A339" s="38">
        <v>300</v>
      </c>
      <c r="B339" s="39">
        <v>333</v>
      </c>
      <c r="C339" s="40">
        <v>39</v>
      </c>
      <c r="D339" s="41" t="s">
        <v>644</v>
      </c>
      <c r="E339" s="41" t="s">
        <v>645</v>
      </c>
      <c r="F339" s="104">
        <v>1</v>
      </c>
      <c r="G339" s="44" t="s">
        <v>535</v>
      </c>
      <c r="H339" s="70"/>
      <c r="I339" s="46">
        <v>0</v>
      </c>
      <c r="J339" s="46">
        <v>0</v>
      </c>
      <c r="K339" s="47">
        <f t="shared" si="22"/>
        <v>0</v>
      </c>
      <c r="L339" s="48">
        <f t="shared" si="23"/>
        <v>0</v>
      </c>
    </row>
    <row r="340" spans="1:12" ht="33.75">
      <c r="A340" s="38">
        <v>300</v>
      </c>
      <c r="B340" s="39">
        <v>333</v>
      </c>
      <c r="C340" s="40">
        <v>40</v>
      </c>
      <c r="D340" s="41" t="s">
        <v>646</v>
      </c>
      <c r="E340" s="41" t="s">
        <v>647</v>
      </c>
      <c r="F340" s="104">
        <v>1</v>
      </c>
      <c r="G340" s="44" t="s">
        <v>535</v>
      </c>
      <c r="H340" s="70"/>
      <c r="I340" s="46">
        <v>0</v>
      </c>
      <c r="J340" s="46">
        <v>0</v>
      </c>
      <c r="K340" s="47">
        <f t="shared" si="22"/>
        <v>0</v>
      </c>
      <c r="L340" s="48">
        <f t="shared" si="23"/>
        <v>0</v>
      </c>
    </row>
    <row r="341" spans="1:12" ht="33.75">
      <c r="A341" s="38">
        <v>300</v>
      </c>
      <c r="B341" s="39">
        <v>333</v>
      </c>
      <c r="C341" s="40">
        <v>41</v>
      </c>
      <c r="D341" s="41" t="s">
        <v>648</v>
      </c>
      <c r="E341" s="41" t="s">
        <v>623</v>
      </c>
      <c r="F341" s="104">
        <v>1</v>
      </c>
      <c r="G341" s="44" t="s">
        <v>535</v>
      </c>
      <c r="H341" s="70"/>
      <c r="I341" s="46">
        <v>0</v>
      </c>
      <c r="J341" s="46">
        <v>0</v>
      </c>
      <c r="K341" s="47">
        <f t="shared" si="22"/>
        <v>0</v>
      </c>
      <c r="L341" s="48">
        <f t="shared" si="23"/>
        <v>0</v>
      </c>
    </row>
    <row r="342" spans="1:12" ht="33.75">
      <c r="A342" s="38">
        <v>300</v>
      </c>
      <c r="B342" s="39">
        <v>333</v>
      </c>
      <c r="C342" s="40">
        <v>42</v>
      </c>
      <c r="D342" s="41" t="s">
        <v>649</v>
      </c>
      <c r="E342" s="41" t="s">
        <v>650</v>
      </c>
      <c r="F342" s="104">
        <v>2</v>
      </c>
      <c r="G342" s="44" t="s">
        <v>535</v>
      </c>
      <c r="H342" s="70"/>
      <c r="I342" s="46">
        <v>0</v>
      </c>
      <c r="J342" s="46">
        <v>0</v>
      </c>
      <c r="K342" s="47">
        <f t="shared" si="22"/>
        <v>0</v>
      </c>
      <c r="L342" s="48">
        <f t="shared" si="23"/>
        <v>0</v>
      </c>
    </row>
    <row r="343" spans="1:12" ht="33.75">
      <c r="A343" s="38">
        <v>300</v>
      </c>
      <c r="B343" s="39">
        <v>333</v>
      </c>
      <c r="C343" s="40">
        <v>43</v>
      </c>
      <c r="D343" s="41" t="s">
        <v>651</v>
      </c>
      <c r="E343" s="41" t="s">
        <v>652</v>
      </c>
      <c r="F343" s="104">
        <v>1</v>
      </c>
      <c r="G343" s="44" t="s">
        <v>535</v>
      </c>
      <c r="H343" s="70"/>
      <c r="I343" s="46">
        <v>0</v>
      </c>
      <c r="J343" s="46">
        <v>0</v>
      </c>
      <c r="K343" s="47">
        <f t="shared" si="22"/>
        <v>0</v>
      </c>
      <c r="L343" s="48">
        <f t="shared" si="23"/>
        <v>0</v>
      </c>
    </row>
    <row r="344" spans="1:12" ht="33.75">
      <c r="A344" s="38">
        <v>300</v>
      </c>
      <c r="B344" s="39">
        <v>333</v>
      </c>
      <c r="C344" s="40">
        <v>44</v>
      </c>
      <c r="D344" s="41" t="s">
        <v>653</v>
      </c>
      <c r="E344" s="41" t="s">
        <v>654</v>
      </c>
      <c r="F344" s="104">
        <v>2</v>
      </c>
      <c r="G344" s="44" t="s">
        <v>535</v>
      </c>
      <c r="H344" s="70"/>
      <c r="I344" s="46">
        <v>0</v>
      </c>
      <c r="J344" s="46">
        <v>0</v>
      </c>
      <c r="K344" s="47">
        <f t="shared" si="22"/>
        <v>0</v>
      </c>
      <c r="L344" s="48">
        <f t="shared" si="23"/>
        <v>0</v>
      </c>
    </row>
    <row r="345" spans="1:12" ht="33.75">
      <c r="A345" s="38">
        <v>300</v>
      </c>
      <c r="B345" s="39">
        <v>333</v>
      </c>
      <c r="C345" s="40">
        <v>45</v>
      </c>
      <c r="D345" s="41" t="s">
        <v>655</v>
      </c>
      <c r="E345" s="41" t="s">
        <v>656</v>
      </c>
      <c r="F345" s="104">
        <v>1</v>
      </c>
      <c r="G345" s="44" t="s">
        <v>535</v>
      </c>
      <c r="H345" s="70"/>
      <c r="I345" s="46">
        <v>0</v>
      </c>
      <c r="J345" s="46">
        <v>0</v>
      </c>
      <c r="K345" s="47">
        <f t="shared" si="22"/>
        <v>0</v>
      </c>
      <c r="L345" s="48">
        <f t="shared" si="23"/>
        <v>0</v>
      </c>
    </row>
    <row r="346" spans="1:12" ht="33.75">
      <c r="A346" s="38">
        <v>300</v>
      </c>
      <c r="B346" s="39">
        <v>333</v>
      </c>
      <c r="C346" s="40">
        <v>46</v>
      </c>
      <c r="D346" s="41" t="s">
        <v>657</v>
      </c>
      <c r="E346" s="41" t="s">
        <v>658</v>
      </c>
      <c r="F346" s="104">
        <v>1</v>
      </c>
      <c r="G346" s="44" t="s">
        <v>535</v>
      </c>
      <c r="H346" s="70"/>
      <c r="I346" s="46">
        <v>0</v>
      </c>
      <c r="J346" s="46">
        <v>0</v>
      </c>
      <c r="K346" s="47">
        <f t="shared" si="22"/>
        <v>0</v>
      </c>
      <c r="L346" s="48">
        <f t="shared" si="23"/>
        <v>0</v>
      </c>
    </row>
    <row r="347" spans="1:12" ht="68.25" thickBot="1">
      <c r="A347" s="38">
        <v>300</v>
      </c>
      <c r="B347" s="39">
        <v>333</v>
      </c>
      <c r="C347" s="40">
        <v>47</v>
      </c>
      <c r="D347" s="41" t="s">
        <v>659</v>
      </c>
      <c r="E347" s="41" t="s">
        <v>660</v>
      </c>
      <c r="F347" s="96">
        <v>32.299999999999997</v>
      </c>
      <c r="G347" s="44" t="s">
        <v>117</v>
      </c>
      <c r="H347" s="70"/>
      <c r="I347" s="46">
        <v>0</v>
      </c>
      <c r="J347" s="46">
        <v>0</v>
      </c>
      <c r="K347" s="47">
        <f t="shared" si="22"/>
        <v>0</v>
      </c>
      <c r="L347" s="48">
        <f t="shared" si="23"/>
        <v>0</v>
      </c>
    </row>
    <row r="348" spans="1:12" ht="68.25" thickBot="1">
      <c r="A348" s="51">
        <v>300</v>
      </c>
      <c r="B348" s="52">
        <v>332</v>
      </c>
      <c r="C348" s="11"/>
      <c r="D348" s="53" t="s">
        <v>661</v>
      </c>
      <c r="E348" s="53" t="s">
        <v>662</v>
      </c>
      <c r="F348" s="54"/>
      <c r="G348" s="55"/>
      <c r="H348" s="71"/>
      <c r="I348" s="16"/>
      <c r="J348" s="16"/>
      <c r="K348" s="57"/>
      <c r="L348" s="58">
        <f>SUM(L284:L347)</f>
        <v>0</v>
      </c>
    </row>
    <row r="349" spans="1:12" ht="77.25" thickBot="1">
      <c r="A349" s="51">
        <v>300</v>
      </c>
      <c r="B349" s="52">
        <v>339</v>
      </c>
      <c r="C349" s="11"/>
      <c r="D349" s="152" t="s">
        <v>663</v>
      </c>
      <c r="E349" s="152" t="s">
        <v>664</v>
      </c>
      <c r="F349" s="153"/>
      <c r="G349" s="154"/>
      <c r="H349" s="155"/>
      <c r="I349" s="156"/>
      <c r="J349" s="156"/>
      <c r="K349" s="157"/>
      <c r="L349" s="17"/>
    </row>
    <row r="350" spans="1:12" ht="315">
      <c r="A350" s="38">
        <v>300</v>
      </c>
      <c r="B350" s="39">
        <v>339</v>
      </c>
      <c r="C350" s="40">
        <v>19</v>
      </c>
      <c r="D350" s="158" t="s">
        <v>665</v>
      </c>
      <c r="E350" s="158" t="s">
        <v>666</v>
      </c>
      <c r="F350" s="96">
        <v>1</v>
      </c>
      <c r="G350" s="159" t="s">
        <v>667</v>
      </c>
      <c r="H350" s="70"/>
      <c r="I350" s="46">
        <v>0</v>
      </c>
      <c r="J350" s="46">
        <v>0</v>
      </c>
      <c r="K350" s="47">
        <f>I350+J350</f>
        <v>0</v>
      </c>
      <c r="L350" s="48">
        <f>K350*(F350+H350)</f>
        <v>0</v>
      </c>
    </row>
    <row r="351" spans="1:12" ht="22.5">
      <c r="A351" s="38">
        <v>300</v>
      </c>
      <c r="B351" s="39">
        <v>339</v>
      </c>
      <c r="C351" s="40"/>
      <c r="D351" s="160" t="s">
        <v>668</v>
      </c>
      <c r="E351" s="160" t="s">
        <v>669</v>
      </c>
      <c r="F351" s="96"/>
      <c r="G351" s="159"/>
      <c r="H351" s="70"/>
      <c r="I351" s="161"/>
      <c r="J351" s="161"/>
      <c r="K351" s="162"/>
      <c r="L351" s="48"/>
    </row>
    <row r="352" spans="1:12" ht="45">
      <c r="A352" s="38">
        <v>300</v>
      </c>
      <c r="B352" s="39">
        <v>339</v>
      </c>
      <c r="C352" s="40">
        <v>20</v>
      </c>
      <c r="D352" s="158" t="s">
        <v>670</v>
      </c>
      <c r="E352" s="158" t="s">
        <v>671</v>
      </c>
      <c r="F352" s="96">
        <v>400</v>
      </c>
      <c r="G352" s="159" t="s">
        <v>117</v>
      </c>
      <c r="H352" s="70"/>
      <c r="I352" s="46">
        <v>0</v>
      </c>
      <c r="J352" s="46">
        <v>0</v>
      </c>
      <c r="K352" s="47">
        <f>I352+J352</f>
        <v>0</v>
      </c>
      <c r="L352" s="48">
        <f>K352*(F352+H352)</f>
        <v>0</v>
      </c>
    </row>
    <row r="353" spans="1:12" ht="15.75" thickBot="1">
      <c r="A353" s="82"/>
      <c r="B353" s="87"/>
      <c r="C353" s="163"/>
      <c r="D353" s="160"/>
      <c r="E353" s="160"/>
      <c r="F353" s="96"/>
      <c r="G353" s="159"/>
      <c r="H353" s="70"/>
      <c r="I353" s="161"/>
      <c r="J353" s="161"/>
      <c r="K353" s="162"/>
      <c r="L353" s="48"/>
    </row>
    <row r="354" spans="1:12" ht="79.5" thickBot="1">
      <c r="A354" s="51">
        <v>300</v>
      </c>
      <c r="B354" s="52">
        <v>339</v>
      </c>
      <c r="C354" s="11"/>
      <c r="D354" s="53" t="s">
        <v>672</v>
      </c>
      <c r="E354" s="53" t="s">
        <v>673</v>
      </c>
      <c r="F354" s="54"/>
      <c r="G354" s="55"/>
      <c r="H354" s="71"/>
      <c r="I354" s="16"/>
      <c r="J354" s="16"/>
      <c r="K354" s="57"/>
      <c r="L354" s="58">
        <f>SUM(L350:L353)</f>
        <v>0</v>
      </c>
    </row>
    <row r="355" spans="1:12" ht="50.25" thickBot="1">
      <c r="A355" s="9">
        <v>300</v>
      </c>
      <c r="B355" s="59">
        <v>360</v>
      </c>
      <c r="C355" s="11"/>
      <c r="D355" s="12" t="s">
        <v>674</v>
      </c>
      <c r="E355" s="12" t="s">
        <v>675</v>
      </c>
      <c r="F355" s="13"/>
      <c r="G355" s="14"/>
      <c r="H355" s="15"/>
      <c r="I355" s="16"/>
      <c r="J355" s="16"/>
      <c r="K355" s="16"/>
      <c r="L355" s="17">
        <f>SUMIF(C357:C395,"&gt;0",L357:L395)</f>
        <v>0</v>
      </c>
    </row>
    <row r="356" spans="1:12" ht="26.25" thickBot="1">
      <c r="A356" s="18"/>
      <c r="B356" s="19"/>
      <c r="C356" s="20"/>
      <c r="D356" s="21" t="s">
        <v>13</v>
      </c>
      <c r="E356" s="22" t="s">
        <v>14</v>
      </c>
      <c r="F356" s="23"/>
      <c r="G356" s="24"/>
      <c r="H356" s="164"/>
      <c r="I356" s="26"/>
      <c r="J356" s="26"/>
      <c r="K356" s="106"/>
      <c r="L356" s="27"/>
    </row>
    <row r="357" spans="1:12" ht="45.75" thickBot="1">
      <c r="A357" s="9">
        <v>300</v>
      </c>
      <c r="B357" s="59">
        <v>361</v>
      </c>
      <c r="C357" s="29"/>
      <c r="D357" s="30" t="s">
        <v>676</v>
      </c>
      <c r="E357" s="30" t="s">
        <v>677</v>
      </c>
      <c r="F357" s="31"/>
      <c r="G357" s="32"/>
      <c r="H357" s="165"/>
      <c r="I357" s="34"/>
      <c r="J357" s="35"/>
      <c r="K357" s="123"/>
      <c r="L357" s="37"/>
    </row>
    <row r="358" spans="1:12" ht="67.5">
      <c r="A358" s="73"/>
      <c r="B358" s="124"/>
      <c r="C358" s="125"/>
      <c r="D358" s="166" t="s">
        <v>678</v>
      </c>
      <c r="E358" s="166" t="s">
        <v>679</v>
      </c>
      <c r="F358" s="107"/>
      <c r="G358" s="127"/>
      <c r="H358" s="167"/>
      <c r="I358" s="129"/>
      <c r="J358" s="130"/>
      <c r="K358" s="131"/>
      <c r="L358" s="132"/>
    </row>
    <row r="359" spans="1:12" ht="33.75">
      <c r="A359" s="82"/>
      <c r="B359" s="87"/>
      <c r="C359" s="40"/>
      <c r="D359" s="126" t="s">
        <v>680</v>
      </c>
      <c r="E359" s="116" t="s">
        <v>681</v>
      </c>
      <c r="F359" s="96"/>
      <c r="G359" s="44"/>
      <c r="H359" s="168"/>
      <c r="I359" s="46"/>
      <c r="J359" s="46"/>
      <c r="K359" s="47"/>
      <c r="L359" s="48"/>
    </row>
    <row r="360" spans="1:12" ht="247.5">
      <c r="A360" s="38">
        <v>300</v>
      </c>
      <c r="B360" s="39">
        <v>361</v>
      </c>
      <c r="C360" s="40">
        <v>74</v>
      </c>
      <c r="D360" s="42" t="s">
        <v>682</v>
      </c>
      <c r="E360" s="41" t="s">
        <v>683</v>
      </c>
      <c r="F360" s="104">
        <f>26506+750+2900+105+167+107</f>
        <v>30535</v>
      </c>
      <c r="G360" s="44" t="s">
        <v>117</v>
      </c>
      <c r="H360" s="168"/>
      <c r="I360" s="46">
        <v>0</v>
      </c>
      <c r="J360" s="46">
        <v>0</v>
      </c>
      <c r="K360" s="47">
        <f t="shared" ref="K360:K373" si="24">I360+J360</f>
        <v>0</v>
      </c>
      <c r="L360" s="48">
        <f t="shared" ref="L360:L373" si="25">K360*(F360+H360)</f>
        <v>0</v>
      </c>
    </row>
    <row r="361" spans="1:12" ht="157.5">
      <c r="A361" s="38">
        <v>300</v>
      </c>
      <c r="B361" s="39">
        <v>361</v>
      </c>
      <c r="C361" s="40">
        <v>75</v>
      </c>
      <c r="D361" s="42" t="s">
        <v>684</v>
      </c>
      <c r="E361" s="41" t="s">
        <v>685</v>
      </c>
      <c r="F361" s="104">
        <v>750</v>
      </c>
      <c r="G361" s="44" t="s">
        <v>117</v>
      </c>
      <c r="H361" s="168"/>
      <c r="I361" s="46">
        <v>0</v>
      </c>
      <c r="J361" s="46">
        <v>0</v>
      </c>
      <c r="K361" s="47">
        <f t="shared" si="24"/>
        <v>0</v>
      </c>
      <c r="L361" s="48">
        <f t="shared" si="25"/>
        <v>0</v>
      </c>
    </row>
    <row r="362" spans="1:12" ht="90">
      <c r="A362" s="38">
        <v>300</v>
      </c>
      <c r="B362" s="39">
        <v>361</v>
      </c>
      <c r="C362" s="40">
        <v>76</v>
      </c>
      <c r="D362" s="42" t="s">
        <v>686</v>
      </c>
      <c r="E362" s="41" t="s">
        <v>687</v>
      </c>
      <c r="F362" s="104">
        <v>30535</v>
      </c>
      <c r="G362" s="44" t="s">
        <v>117</v>
      </c>
      <c r="H362" s="168"/>
      <c r="I362" s="46">
        <v>0</v>
      </c>
      <c r="J362" s="46">
        <v>0</v>
      </c>
      <c r="K362" s="47">
        <f t="shared" si="24"/>
        <v>0</v>
      </c>
      <c r="L362" s="48">
        <f t="shared" si="25"/>
        <v>0</v>
      </c>
    </row>
    <row r="363" spans="1:12" ht="168.75">
      <c r="A363" s="38">
        <v>300</v>
      </c>
      <c r="B363" s="39">
        <v>361</v>
      </c>
      <c r="C363" s="40">
        <v>77</v>
      </c>
      <c r="D363" s="42" t="s">
        <v>688</v>
      </c>
      <c r="E363" s="41" t="s">
        <v>689</v>
      </c>
      <c r="F363" s="104">
        <f>26506+105+167+107</f>
        <v>26885</v>
      </c>
      <c r="G363" s="44" t="s">
        <v>117</v>
      </c>
      <c r="H363" s="168"/>
      <c r="I363" s="46">
        <v>0</v>
      </c>
      <c r="J363" s="46">
        <v>0</v>
      </c>
      <c r="K363" s="47">
        <f t="shared" si="24"/>
        <v>0</v>
      </c>
      <c r="L363" s="48">
        <f t="shared" si="25"/>
        <v>0</v>
      </c>
    </row>
    <row r="364" spans="1:12" ht="168.75">
      <c r="A364" s="38">
        <v>300</v>
      </c>
      <c r="B364" s="39">
        <v>361</v>
      </c>
      <c r="C364" s="40">
        <v>78</v>
      </c>
      <c r="D364" s="42" t="s">
        <v>690</v>
      </c>
      <c r="E364" s="41" t="s">
        <v>691</v>
      </c>
      <c r="F364" s="104">
        <f>2900+167</f>
        <v>3067</v>
      </c>
      <c r="G364" s="44" t="s">
        <v>117</v>
      </c>
      <c r="H364" s="168"/>
      <c r="I364" s="46">
        <v>0</v>
      </c>
      <c r="J364" s="46">
        <v>0</v>
      </c>
      <c r="K364" s="47">
        <f t="shared" si="24"/>
        <v>0</v>
      </c>
      <c r="L364" s="48">
        <f t="shared" si="25"/>
        <v>0</v>
      </c>
    </row>
    <row r="365" spans="1:12" ht="123.75">
      <c r="A365" s="38">
        <v>300</v>
      </c>
      <c r="B365" s="39">
        <v>361</v>
      </c>
      <c r="C365" s="40">
        <v>79</v>
      </c>
      <c r="D365" s="42" t="s">
        <v>692</v>
      </c>
      <c r="E365" s="41" t="s">
        <v>693</v>
      </c>
      <c r="F365" s="104">
        <v>8424</v>
      </c>
      <c r="G365" s="44" t="s">
        <v>117</v>
      </c>
      <c r="H365" s="168"/>
      <c r="I365" s="46">
        <v>0</v>
      </c>
      <c r="J365" s="46">
        <v>0</v>
      </c>
      <c r="K365" s="47">
        <f t="shared" si="24"/>
        <v>0</v>
      </c>
      <c r="L365" s="48">
        <f t="shared" si="25"/>
        <v>0</v>
      </c>
    </row>
    <row r="366" spans="1:12" ht="191.25">
      <c r="A366" s="38">
        <v>300</v>
      </c>
      <c r="B366" s="39">
        <v>361</v>
      </c>
      <c r="C366" s="40">
        <v>80</v>
      </c>
      <c r="D366" s="42" t="s">
        <v>694</v>
      </c>
      <c r="E366" s="41" t="s">
        <v>695</v>
      </c>
      <c r="F366" s="104">
        <v>1</v>
      </c>
      <c r="G366" s="44" t="s">
        <v>667</v>
      </c>
      <c r="H366" s="168"/>
      <c r="I366" s="46">
        <v>0</v>
      </c>
      <c r="J366" s="46">
        <v>0</v>
      </c>
      <c r="K366" s="47">
        <f t="shared" si="24"/>
        <v>0</v>
      </c>
      <c r="L366" s="48">
        <f t="shared" si="25"/>
        <v>0</v>
      </c>
    </row>
    <row r="367" spans="1:12" ht="191.25">
      <c r="A367" s="38">
        <v>300</v>
      </c>
      <c r="B367" s="39">
        <v>361</v>
      </c>
      <c r="C367" s="40">
        <v>81</v>
      </c>
      <c r="D367" s="150" t="s">
        <v>696</v>
      </c>
      <c r="E367" s="151" t="s">
        <v>697</v>
      </c>
      <c r="F367" s="104">
        <v>1</v>
      </c>
      <c r="G367" s="44" t="s">
        <v>667</v>
      </c>
      <c r="H367" s="168"/>
      <c r="I367" s="46">
        <v>0</v>
      </c>
      <c r="J367" s="46">
        <v>0</v>
      </c>
      <c r="K367" s="47">
        <f t="shared" si="24"/>
        <v>0</v>
      </c>
      <c r="L367" s="48">
        <f t="shared" si="25"/>
        <v>0</v>
      </c>
    </row>
    <row r="368" spans="1:12" ht="157.5">
      <c r="A368" s="38">
        <v>300</v>
      </c>
      <c r="B368" s="39">
        <v>361</v>
      </c>
      <c r="C368" s="40">
        <v>82</v>
      </c>
      <c r="D368" s="150" t="s">
        <v>698</v>
      </c>
      <c r="E368" s="151" t="s">
        <v>699</v>
      </c>
      <c r="F368" s="104">
        <f>26506+750+2900+105+167+107</f>
        <v>30535</v>
      </c>
      <c r="G368" s="44" t="s">
        <v>667</v>
      </c>
      <c r="H368" s="168"/>
      <c r="I368" s="46">
        <v>0</v>
      </c>
      <c r="J368" s="46">
        <v>0</v>
      </c>
      <c r="K368" s="47">
        <f t="shared" si="24"/>
        <v>0</v>
      </c>
      <c r="L368" s="48">
        <f t="shared" si="25"/>
        <v>0</v>
      </c>
    </row>
    <row r="369" spans="1:12" ht="281.25">
      <c r="A369" s="38">
        <v>300</v>
      </c>
      <c r="B369" s="39">
        <v>361</v>
      </c>
      <c r="C369" s="40">
        <v>83</v>
      </c>
      <c r="D369" s="150" t="s">
        <v>700</v>
      </c>
      <c r="E369" s="151" t="s">
        <v>701</v>
      </c>
      <c r="F369" s="104">
        <v>1</v>
      </c>
      <c r="G369" s="44" t="s">
        <v>667</v>
      </c>
      <c r="H369" s="168"/>
      <c r="I369" s="46">
        <v>0</v>
      </c>
      <c r="J369" s="46">
        <v>0</v>
      </c>
      <c r="K369" s="47">
        <f t="shared" si="24"/>
        <v>0</v>
      </c>
      <c r="L369" s="48">
        <f t="shared" si="25"/>
        <v>0</v>
      </c>
    </row>
    <row r="370" spans="1:12" ht="191.25">
      <c r="A370" s="38">
        <v>300</v>
      </c>
      <c r="B370" s="39">
        <v>361</v>
      </c>
      <c r="C370" s="40">
        <v>84</v>
      </c>
      <c r="D370" s="150" t="s">
        <v>702</v>
      </c>
      <c r="E370" s="151" t="s">
        <v>703</v>
      </c>
      <c r="F370" s="104">
        <v>1</v>
      </c>
      <c r="G370" s="44" t="s">
        <v>667</v>
      </c>
      <c r="H370" s="168"/>
      <c r="I370" s="46">
        <v>0</v>
      </c>
      <c r="J370" s="46">
        <v>0</v>
      </c>
      <c r="K370" s="47">
        <f t="shared" si="24"/>
        <v>0</v>
      </c>
      <c r="L370" s="48">
        <f t="shared" si="25"/>
        <v>0</v>
      </c>
    </row>
    <row r="371" spans="1:12" ht="90">
      <c r="A371" s="38">
        <v>300</v>
      </c>
      <c r="B371" s="39">
        <v>361</v>
      </c>
      <c r="C371" s="40">
        <v>85</v>
      </c>
      <c r="D371" s="150" t="s">
        <v>704</v>
      </c>
      <c r="E371" s="151" t="s">
        <v>705</v>
      </c>
      <c r="F371" s="104">
        <v>1400</v>
      </c>
      <c r="G371" s="44" t="s">
        <v>532</v>
      </c>
      <c r="H371" s="168"/>
      <c r="I371" s="46">
        <v>0</v>
      </c>
      <c r="J371" s="46">
        <v>0</v>
      </c>
      <c r="K371" s="47">
        <f t="shared" si="24"/>
        <v>0</v>
      </c>
      <c r="L371" s="48">
        <f t="shared" si="25"/>
        <v>0</v>
      </c>
    </row>
    <row r="372" spans="1:12" ht="191.25">
      <c r="A372" s="38">
        <v>300</v>
      </c>
      <c r="B372" s="39">
        <v>361</v>
      </c>
      <c r="C372" s="40">
        <v>86</v>
      </c>
      <c r="D372" s="150" t="s">
        <v>706</v>
      </c>
      <c r="E372" s="151" t="s">
        <v>707</v>
      </c>
      <c r="F372" s="104">
        <v>330</v>
      </c>
      <c r="G372" s="44" t="s">
        <v>532</v>
      </c>
      <c r="H372" s="168"/>
      <c r="I372" s="46">
        <v>0</v>
      </c>
      <c r="J372" s="46">
        <v>0</v>
      </c>
      <c r="K372" s="47">
        <f t="shared" si="24"/>
        <v>0</v>
      </c>
      <c r="L372" s="48">
        <f t="shared" si="25"/>
        <v>0</v>
      </c>
    </row>
    <row r="373" spans="1:12" ht="147" thickBot="1">
      <c r="A373" s="38">
        <v>300</v>
      </c>
      <c r="B373" s="39">
        <v>361</v>
      </c>
      <c r="C373" s="40">
        <v>87</v>
      </c>
      <c r="D373" s="150" t="s">
        <v>708</v>
      </c>
      <c r="E373" s="151" t="s">
        <v>709</v>
      </c>
      <c r="F373" s="96">
        <v>23</v>
      </c>
      <c r="G373" s="44" t="s">
        <v>117</v>
      </c>
      <c r="H373" s="168"/>
      <c r="I373" s="46">
        <v>0</v>
      </c>
      <c r="J373" s="46">
        <v>0</v>
      </c>
      <c r="K373" s="47">
        <f t="shared" si="24"/>
        <v>0</v>
      </c>
      <c r="L373" s="48">
        <f t="shared" si="25"/>
        <v>0</v>
      </c>
    </row>
    <row r="374" spans="1:12" ht="34.5" thickBot="1">
      <c r="A374" s="51">
        <v>300</v>
      </c>
      <c r="B374" s="52">
        <v>361</v>
      </c>
      <c r="C374" s="11"/>
      <c r="D374" s="53" t="s">
        <v>676</v>
      </c>
      <c r="E374" s="53" t="s">
        <v>677</v>
      </c>
      <c r="F374" s="54"/>
      <c r="G374" s="55"/>
      <c r="H374" s="169"/>
      <c r="I374" s="16"/>
      <c r="J374" s="16"/>
      <c r="K374" s="57"/>
      <c r="L374" s="58">
        <f>SUM(L359:L373)</f>
        <v>0</v>
      </c>
    </row>
    <row r="375" spans="1:12" ht="45.75" thickBot="1">
      <c r="A375" s="9">
        <v>300</v>
      </c>
      <c r="B375" s="28">
        <v>362</v>
      </c>
      <c r="C375" s="29"/>
      <c r="D375" s="30" t="s">
        <v>710</v>
      </c>
      <c r="E375" s="30" t="s">
        <v>711</v>
      </c>
      <c r="F375" s="31"/>
      <c r="G375" s="32"/>
      <c r="H375" s="165"/>
      <c r="I375" s="34"/>
      <c r="J375" s="35"/>
      <c r="K375" s="123"/>
      <c r="L375" s="37"/>
    </row>
    <row r="376" spans="1:12" ht="76.5">
      <c r="A376" s="73"/>
      <c r="B376" s="74"/>
      <c r="C376" s="125"/>
      <c r="D376" s="126" t="s">
        <v>712</v>
      </c>
      <c r="E376" s="88" t="s">
        <v>713</v>
      </c>
      <c r="F376" s="101"/>
      <c r="G376" s="143"/>
      <c r="H376" s="170"/>
      <c r="I376" s="145"/>
      <c r="J376" s="146"/>
      <c r="K376" s="147"/>
      <c r="L376" s="148"/>
    </row>
    <row r="377" spans="1:12" ht="191.25">
      <c r="A377" s="38">
        <v>300</v>
      </c>
      <c r="B377" s="39">
        <v>362</v>
      </c>
      <c r="C377" s="40"/>
      <c r="D377" s="42" t="s">
        <v>714</v>
      </c>
      <c r="E377" s="41" t="s">
        <v>715</v>
      </c>
      <c r="F377" s="104"/>
      <c r="G377" s="44"/>
      <c r="H377" s="168"/>
      <c r="I377" s="46"/>
      <c r="J377" s="46"/>
      <c r="K377" s="47"/>
      <c r="L377" s="48"/>
    </row>
    <row r="378" spans="1:12" ht="33.75">
      <c r="A378" s="82"/>
      <c r="B378" s="87"/>
      <c r="C378" s="40">
        <v>1</v>
      </c>
      <c r="D378" s="42" t="s">
        <v>716</v>
      </c>
      <c r="E378" s="41" t="s">
        <v>717</v>
      </c>
      <c r="F378" s="104">
        <v>28</v>
      </c>
      <c r="G378" s="171" t="s">
        <v>535</v>
      </c>
      <c r="H378" s="168"/>
      <c r="I378" s="46">
        <v>0</v>
      </c>
      <c r="J378" s="46">
        <v>0</v>
      </c>
      <c r="K378" s="47">
        <f>I378+J378</f>
        <v>0</v>
      </c>
      <c r="L378" s="48">
        <f>K378*(F378+H378)</f>
        <v>0</v>
      </c>
    </row>
    <row r="379" spans="1:12" ht="33.75">
      <c r="A379" s="82"/>
      <c r="B379" s="87"/>
      <c r="C379" s="40">
        <v>2</v>
      </c>
      <c r="D379" s="42" t="s">
        <v>718</v>
      </c>
      <c r="E379" s="41" t="s">
        <v>719</v>
      </c>
      <c r="F379" s="104">
        <v>79</v>
      </c>
      <c r="G379" s="171" t="s">
        <v>535</v>
      </c>
      <c r="H379" s="168"/>
      <c r="I379" s="46">
        <v>0</v>
      </c>
      <c r="J379" s="46">
        <v>0</v>
      </c>
      <c r="K379" s="47">
        <f>I379+J379</f>
        <v>0</v>
      </c>
      <c r="L379" s="48">
        <f>K379*(F379+H379)</f>
        <v>0</v>
      </c>
    </row>
    <row r="380" spans="1:12" ht="33.75">
      <c r="A380" s="82"/>
      <c r="B380" s="87"/>
      <c r="C380" s="40">
        <v>3</v>
      </c>
      <c r="D380" s="42" t="s">
        <v>720</v>
      </c>
      <c r="E380" s="41" t="s">
        <v>721</v>
      </c>
      <c r="F380" s="104">
        <v>14</v>
      </c>
      <c r="G380" s="171" t="s">
        <v>535</v>
      </c>
      <c r="H380" s="168"/>
      <c r="I380" s="46">
        <v>0</v>
      </c>
      <c r="J380" s="46">
        <v>0</v>
      </c>
      <c r="K380" s="47">
        <f>I380+J380</f>
        <v>0</v>
      </c>
      <c r="L380" s="48">
        <f>K380*(F380+H380)</f>
        <v>0</v>
      </c>
    </row>
    <row r="381" spans="1:12" ht="180">
      <c r="A381" s="82"/>
      <c r="B381" s="87"/>
      <c r="C381" s="40"/>
      <c r="D381" s="42" t="s">
        <v>722</v>
      </c>
      <c r="E381" s="41" t="s">
        <v>723</v>
      </c>
      <c r="F381" s="104"/>
      <c r="G381" s="44"/>
      <c r="H381" s="168"/>
      <c r="I381" s="46"/>
      <c r="J381" s="46"/>
      <c r="K381" s="47"/>
      <c r="L381" s="48"/>
    </row>
    <row r="382" spans="1:12" ht="33.75">
      <c r="A382" s="82"/>
      <c r="B382" s="87"/>
      <c r="C382" s="40">
        <v>4</v>
      </c>
      <c r="D382" s="42" t="s">
        <v>724</v>
      </c>
      <c r="E382" s="41" t="s">
        <v>725</v>
      </c>
      <c r="F382" s="104">
        <v>2</v>
      </c>
      <c r="G382" s="171" t="s">
        <v>535</v>
      </c>
      <c r="H382" s="168"/>
      <c r="I382" s="46">
        <v>0</v>
      </c>
      <c r="J382" s="46">
        <v>0</v>
      </c>
      <c r="K382" s="47">
        <f>I382+J382</f>
        <v>0</v>
      </c>
      <c r="L382" s="48">
        <f>K382*(F382+H382)</f>
        <v>0</v>
      </c>
    </row>
    <row r="383" spans="1:12" ht="33.75">
      <c r="A383" s="82"/>
      <c r="B383" s="87"/>
      <c r="C383" s="40">
        <v>5</v>
      </c>
      <c r="D383" s="42" t="s">
        <v>726</v>
      </c>
      <c r="E383" s="41" t="s">
        <v>725</v>
      </c>
      <c r="F383" s="104">
        <v>2</v>
      </c>
      <c r="G383" s="171" t="s">
        <v>535</v>
      </c>
      <c r="H383" s="168"/>
      <c r="I383" s="46">
        <v>0</v>
      </c>
      <c r="J383" s="46">
        <v>0</v>
      </c>
      <c r="K383" s="47">
        <f>I383+J383</f>
        <v>0</v>
      </c>
      <c r="L383" s="48">
        <f>K383*(F383+H383)</f>
        <v>0</v>
      </c>
    </row>
    <row r="384" spans="1:12" ht="191.25">
      <c r="A384" s="82"/>
      <c r="B384" s="87"/>
      <c r="C384" s="40"/>
      <c r="D384" s="42" t="s">
        <v>727</v>
      </c>
      <c r="E384" s="41" t="s">
        <v>728</v>
      </c>
      <c r="F384" s="104"/>
      <c r="G384" s="171"/>
      <c r="H384" s="168"/>
      <c r="I384" s="46"/>
      <c r="J384" s="46"/>
      <c r="K384" s="47"/>
      <c r="L384" s="48"/>
    </row>
    <row r="385" spans="1:12" ht="33.75">
      <c r="A385" s="82"/>
      <c r="B385" s="87"/>
      <c r="C385" s="40">
        <v>6</v>
      </c>
      <c r="D385" s="42" t="s">
        <v>729</v>
      </c>
      <c r="E385" s="41" t="s">
        <v>730</v>
      </c>
      <c r="F385" s="104">
        <v>1</v>
      </c>
      <c r="G385" s="171" t="s">
        <v>535</v>
      </c>
      <c r="H385" s="168"/>
      <c r="I385" s="46">
        <v>0</v>
      </c>
      <c r="J385" s="46">
        <v>0</v>
      </c>
      <c r="K385" s="47">
        <f>I385+J385</f>
        <v>0</v>
      </c>
      <c r="L385" s="48">
        <f>K385*(F385+H385)</f>
        <v>0</v>
      </c>
    </row>
    <row r="386" spans="1:12" ht="78.75">
      <c r="A386" s="38">
        <v>300</v>
      </c>
      <c r="B386" s="39">
        <v>362</v>
      </c>
      <c r="C386" s="40">
        <v>7</v>
      </c>
      <c r="D386" s="41" t="s">
        <v>731</v>
      </c>
      <c r="E386" s="41" t="s">
        <v>732</v>
      </c>
      <c r="F386" s="104">
        <v>956.6</v>
      </c>
      <c r="G386" s="44" t="s">
        <v>532</v>
      </c>
      <c r="H386" s="168"/>
      <c r="I386" s="46">
        <v>0</v>
      </c>
      <c r="J386" s="46">
        <v>0</v>
      </c>
      <c r="K386" s="47">
        <f>I386+J386</f>
        <v>0</v>
      </c>
      <c r="L386" s="48">
        <f>K386*(F386+H386)</f>
        <v>0</v>
      </c>
    </row>
    <row r="387" spans="1:12">
      <c r="A387" s="38">
        <v>300</v>
      </c>
      <c r="B387" s="39">
        <v>362</v>
      </c>
      <c r="C387" s="40"/>
      <c r="D387" s="126" t="s">
        <v>733</v>
      </c>
      <c r="E387" s="88" t="s">
        <v>733</v>
      </c>
      <c r="F387" s="104"/>
      <c r="G387" s="44"/>
      <c r="H387" s="168"/>
      <c r="I387" s="46"/>
      <c r="J387" s="46"/>
      <c r="K387" s="47"/>
      <c r="L387" s="48"/>
    </row>
    <row r="388" spans="1:12" ht="203.25" thickBot="1">
      <c r="A388" s="82"/>
      <c r="B388" s="87"/>
      <c r="C388" s="40">
        <v>8</v>
      </c>
      <c r="D388" s="42" t="s">
        <v>734</v>
      </c>
      <c r="E388" s="42" t="s">
        <v>735</v>
      </c>
      <c r="F388" s="96">
        <v>1</v>
      </c>
      <c r="G388" s="171" t="s">
        <v>667</v>
      </c>
      <c r="H388" s="168"/>
      <c r="I388" s="46">
        <v>0</v>
      </c>
      <c r="J388" s="46">
        <v>0</v>
      </c>
      <c r="K388" s="47">
        <f>I388+J388</f>
        <v>0</v>
      </c>
      <c r="L388" s="48">
        <f>K388*(F388+H388)</f>
        <v>0</v>
      </c>
    </row>
    <row r="389" spans="1:12" ht="34.5" thickBot="1">
      <c r="A389" s="51">
        <v>300</v>
      </c>
      <c r="B389" s="52">
        <v>362</v>
      </c>
      <c r="C389" s="11"/>
      <c r="D389" s="53" t="s">
        <v>736</v>
      </c>
      <c r="E389" s="53" t="s">
        <v>737</v>
      </c>
      <c r="F389" s="54"/>
      <c r="G389" s="55"/>
      <c r="H389" s="169"/>
      <c r="I389" s="16"/>
      <c r="J389" s="16"/>
      <c r="K389" s="57"/>
      <c r="L389" s="58">
        <f>SUM(L377:L388)</f>
        <v>0</v>
      </c>
    </row>
    <row r="390" spans="1:12" ht="45.75" thickBot="1">
      <c r="A390" s="9">
        <v>300</v>
      </c>
      <c r="B390" s="28">
        <v>369</v>
      </c>
      <c r="C390" s="29"/>
      <c r="D390" s="30" t="s">
        <v>738</v>
      </c>
      <c r="E390" s="30" t="s">
        <v>739</v>
      </c>
      <c r="F390" s="31"/>
      <c r="G390" s="32"/>
      <c r="H390" s="165"/>
      <c r="I390" s="34"/>
      <c r="J390" s="35"/>
      <c r="K390" s="123"/>
      <c r="L390" s="37"/>
    </row>
    <row r="391" spans="1:12" ht="45">
      <c r="A391" s="38">
        <v>300</v>
      </c>
      <c r="B391" s="39">
        <v>369</v>
      </c>
      <c r="C391" s="40">
        <v>1</v>
      </c>
      <c r="D391" s="49" t="s">
        <v>740</v>
      </c>
      <c r="E391" s="41" t="s">
        <v>741</v>
      </c>
      <c r="F391" s="104">
        <v>1</v>
      </c>
      <c r="G391" s="44" t="s">
        <v>742</v>
      </c>
      <c r="H391" s="168"/>
      <c r="I391" s="46">
        <v>0</v>
      </c>
      <c r="J391" s="46">
        <v>0</v>
      </c>
      <c r="K391" s="47">
        <f>I391+J391</f>
        <v>0</v>
      </c>
      <c r="L391" s="48">
        <f>K391*(F391+H391)</f>
        <v>0</v>
      </c>
    </row>
    <row r="392" spans="1:12" ht="33.75">
      <c r="A392" s="38">
        <v>300</v>
      </c>
      <c r="B392" s="39">
        <v>369</v>
      </c>
      <c r="C392" s="40">
        <v>2</v>
      </c>
      <c r="D392" s="41" t="s">
        <v>743</v>
      </c>
      <c r="E392" s="41" t="s">
        <v>744</v>
      </c>
      <c r="F392" s="104">
        <v>1</v>
      </c>
      <c r="G392" s="44" t="s">
        <v>742</v>
      </c>
      <c r="H392" s="168"/>
      <c r="I392" s="46">
        <v>0</v>
      </c>
      <c r="J392" s="46">
        <v>0</v>
      </c>
      <c r="K392" s="47">
        <f>I392+J392</f>
        <v>0</v>
      </c>
      <c r="L392" s="48">
        <f>K392*(F392+H392)</f>
        <v>0</v>
      </c>
    </row>
    <row r="393" spans="1:12" ht="56.25">
      <c r="A393" s="38">
        <v>300</v>
      </c>
      <c r="B393" s="39">
        <v>369</v>
      </c>
      <c r="C393" s="40">
        <v>3</v>
      </c>
      <c r="D393" s="41" t="s">
        <v>745</v>
      </c>
      <c r="E393" s="41" t="s">
        <v>746</v>
      </c>
      <c r="F393" s="104">
        <v>1</v>
      </c>
      <c r="G393" s="44" t="s">
        <v>742</v>
      </c>
      <c r="H393" s="168"/>
      <c r="I393" s="46">
        <v>0</v>
      </c>
      <c r="J393" s="46">
        <v>0</v>
      </c>
      <c r="K393" s="47">
        <f>I393+J393</f>
        <v>0</v>
      </c>
      <c r="L393" s="48">
        <f>K393*(F393+H393)</f>
        <v>0</v>
      </c>
    </row>
    <row r="394" spans="1:12" ht="79.5" thickBot="1">
      <c r="A394" s="38">
        <v>300</v>
      </c>
      <c r="B394" s="39">
        <v>369</v>
      </c>
      <c r="C394" s="40">
        <v>4</v>
      </c>
      <c r="D394" s="41" t="s">
        <v>747</v>
      </c>
      <c r="E394" s="41" t="s">
        <v>748</v>
      </c>
      <c r="F394" s="104">
        <v>1</v>
      </c>
      <c r="G394" s="44" t="s">
        <v>742</v>
      </c>
      <c r="H394" s="168"/>
      <c r="I394" s="46">
        <v>0</v>
      </c>
      <c r="J394" s="46">
        <v>0</v>
      </c>
      <c r="K394" s="47">
        <f>I394+J394</f>
        <v>0</v>
      </c>
      <c r="L394" s="48">
        <f>K394*(F394+H394)</f>
        <v>0</v>
      </c>
    </row>
    <row r="395" spans="1:12" ht="45.75" thickBot="1">
      <c r="A395" s="51">
        <v>300</v>
      </c>
      <c r="B395" s="52">
        <v>369</v>
      </c>
      <c r="C395" s="11"/>
      <c r="D395" s="53" t="s">
        <v>749</v>
      </c>
      <c r="E395" s="53" t="s">
        <v>750</v>
      </c>
      <c r="F395" s="54"/>
      <c r="G395" s="55"/>
      <c r="H395" s="169"/>
      <c r="I395" s="16"/>
      <c r="J395" s="16"/>
      <c r="K395" s="57"/>
      <c r="L395" s="58">
        <f>SUM(L391:L394)</f>
        <v>0</v>
      </c>
    </row>
    <row r="396" spans="1:12" ht="50.25" thickBot="1">
      <c r="A396" s="9">
        <v>300</v>
      </c>
      <c r="B396" s="10" t="s">
        <v>751</v>
      </c>
      <c r="C396" s="11"/>
      <c r="D396" s="12" t="s">
        <v>752</v>
      </c>
      <c r="E396" s="12" t="s">
        <v>753</v>
      </c>
      <c r="F396" s="13"/>
      <c r="G396" s="14"/>
      <c r="H396" s="15"/>
      <c r="I396" s="16"/>
      <c r="J396" s="16"/>
      <c r="K396" s="16"/>
      <c r="L396" s="17">
        <f>SUMIF(C398:C688,"&gt;0",L398:L688)</f>
        <v>0</v>
      </c>
    </row>
    <row r="397" spans="1:12" ht="26.25" thickBot="1">
      <c r="A397" s="18"/>
      <c r="B397" s="19"/>
      <c r="C397" s="20"/>
      <c r="D397" s="21" t="s">
        <v>13</v>
      </c>
      <c r="E397" s="22" t="s">
        <v>14</v>
      </c>
      <c r="F397" s="23"/>
      <c r="G397" s="24"/>
      <c r="H397" s="60"/>
      <c r="I397" s="26"/>
      <c r="J397" s="26"/>
      <c r="K397" s="106"/>
      <c r="L397" s="27"/>
    </row>
    <row r="398" spans="1:12" ht="90.75" thickBot="1">
      <c r="A398" s="9">
        <v>300</v>
      </c>
      <c r="B398" s="59">
        <v>342</v>
      </c>
      <c r="C398" s="29"/>
      <c r="D398" s="30" t="s">
        <v>754</v>
      </c>
      <c r="E398" s="30" t="s">
        <v>755</v>
      </c>
      <c r="F398" s="31"/>
      <c r="G398" s="32"/>
      <c r="H398" s="122"/>
      <c r="I398" s="34"/>
      <c r="J398" s="35"/>
      <c r="K398" s="123"/>
      <c r="L398" s="37"/>
    </row>
    <row r="399" spans="1:12" ht="25.5">
      <c r="A399" s="82"/>
      <c r="B399" s="87"/>
      <c r="C399" s="40"/>
      <c r="D399" s="133" t="s">
        <v>756</v>
      </c>
      <c r="E399" s="88" t="s">
        <v>757</v>
      </c>
      <c r="F399" s="101"/>
      <c r="G399" s="89"/>
      <c r="H399" s="90"/>
      <c r="I399" s="91"/>
      <c r="J399" s="91"/>
      <c r="K399" s="92"/>
      <c r="L399" s="93"/>
    </row>
    <row r="400" spans="1:12" ht="157.5">
      <c r="A400" s="38">
        <v>300</v>
      </c>
      <c r="B400" s="39">
        <v>342</v>
      </c>
      <c r="C400" s="40">
        <v>1</v>
      </c>
      <c r="D400" s="41" t="s">
        <v>758</v>
      </c>
      <c r="E400" s="41" t="s">
        <v>759</v>
      </c>
      <c r="F400" s="96">
        <v>360</v>
      </c>
      <c r="G400" s="44" t="s">
        <v>117</v>
      </c>
      <c r="H400" s="70"/>
      <c r="I400" s="46">
        <v>0</v>
      </c>
      <c r="J400" s="46">
        <v>0</v>
      </c>
      <c r="K400" s="47">
        <f>I400+J400</f>
        <v>0</v>
      </c>
      <c r="L400" s="48">
        <f>K400*(F400+H400)</f>
        <v>0</v>
      </c>
    </row>
    <row r="401" spans="1:12" ht="51">
      <c r="A401" s="82"/>
      <c r="B401" s="87"/>
      <c r="C401" s="40"/>
      <c r="D401" s="133" t="s">
        <v>760</v>
      </c>
      <c r="E401" s="88" t="s">
        <v>761</v>
      </c>
      <c r="F401" s="101"/>
      <c r="G401" s="89"/>
      <c r="H401" s="90"/>
      <c r="I401" s="91"/>
      <c r="J401" s="91"/>
      <c r="K401" s="92"/>
      <c r="L401" s="93"/>
    </row>
    <row r="402" spans="1:12" ht="409.5">
      <c r="A402" s="82"/>
      <c r="B402" s="87"/>
      <c r="C402" s="40"/>
      <c r="D402" s="42" t="s">
        <v>762</v>
      </c>
      <c r="E402" s="41" t="s">
        <v>763</v>
      </c>
      <c r="F402" s="104"/>
      <c r="G402" s="44"/>
      <c r="H402" s="70"/>
      <c r="I402" s="46"/>
      <c r="J402" s="46"/>
      <c r="K402" s="47"/>
      <c r="L402" s="48"/>
    </row>
    <row r="403" spans="1:12" ht="303.75">
      <c r="A403" s="38">
        <v>300</v>
      </c>
      <c r="B403" s="39">
        <v>342</v>
      </c>
      <c r="C403" s="40">
        <v>2</v>
      </c>
      <c r="D403" s="42" t="s">
        <v>764</v>
      </c>
      <c r="E403" s="42" t="s">
        <v>765</v>
      </c>
      <c r="F403" s="104">
        <v>420</v>
      </c>
      <c r="G403" s="44" t="s">
        <v>117</v>
      </c>
      <c r="H403" s="70"/>
      <c r="I403" s="46">
        <v>0</v>
      </c>
      <c r="J403" s="46">
        <v>0</v>
      </c>
      <c r="K403" s="47">
        <f t="shared" ref="K403:K423" si="26">I403+J403</f>
        <v>0</v>
      </c>
      <c r="L403" s="48">
        <f t="shared" ref="L403:L423" si="27">K403*(F403+H403)</f>
        <v>0</v>
      </c>
    </row>
    <row r="404" spans="1:12" ht="135">
      <c r="A404" s="38">
        <v>300</v>
      </c>
      <c r="B404" s="39">
        <v>342</v>
      </c>
      <c r="C404" s="40">
        <v>3</v>
      </c>
      <c r="D404" s="42" t="s">
        <v>766</v>
      </c>
      <c r="E404" s="42" t="s">
        <v>767</v>
      </c>
      <c r="F404" s="104">
        <v>235</v>
      </c>
      <c r="G404" s="44" t="s">
        <v>117</v>
      </c>
      <c r="H404" s="70"/>
      <c r="I404" s="46">
        <v>0</v>
      </c>
      <c r="J404" s="46">
        <v>0</v>
      </c>
      <c r="K404" s="47">
        <f t="shared" si="26"/>
        <v>0</v>
      </c>
      <c r="L404" s="48">
        <f t="shared" si="27"/>
        <v>0</v>
      </c>
    </row>
    <row r="405" spans="1:12" ht="146.25">
      <c r="A405" s="38">
        <v>300</v>
      </c>
      <c r="B405" s="39">
        <v>342</v>
      </c>
      <c r="C405" s="40">
        <v>4</v>
      </c>
      <c r="D405" s="42" t="s">
        <v>768</v>
      </c>
      <c r="E405" s="42" t="s">
        <v>769</v>
      </c>
      <c r="F405" s="104">
        <v>85</v>
      </c>
      <c r="G405" s="44" t="s">
        <v>532</v>
      </c>
      <c r="H405" s="70"/>
      <c r="I405" s="46">
        <v>0</v>
      </c>
      <c r="J405" s="46">
        <v>0</v>
      </c>
      <c r="K405" s="47">
        <f t="shared" si="26"/>
        <v>0</v>
      </c>
      <c r="L405" s="48">
        <f t="shared" si="27"/>
        <v>0</v>
      </c>
    </row>
    <row r="406" spans="1:12" ht="303.75">
      <c r="A406" s="38">
        <v>300</v>
      </c>
      <c r="B406" s="39">
        <v>342</v>
      </c>
      <c r="C406" s="40">
        <v>5</v>
      </c>
      <c r="D406" s="42" t="s">
        <v>770</v>
      </c>
      <c r="E406" s="42" t="s">
        <v>771</v>
      </c>
      <c r="F406" s="104">
        <v>260</v>
      </c>
      <c r="G406" s="44" t="s">
        <v>117</v>
      </c>
      <c r="H406" s="70"/>
      <c r="I406" s="46">
        <v>0</v>
      </c>
      <c r="J406" s="46">
        <v>0</v>
      </c>
      <c r="K406" s="47">
        <f t="shared" si="26"/>
        <v>0</v>
      </c>
      <c r="L406" s="48">
        <f t="shared" si="27"/>
        <v>0</v>
      </c>
    </row>
    <row r="407" spans="1:12" ht="135">
      <c r="A407" s="38">
        <v>300</v>
      </c>
      <c r="B407" s="39">
        <v>342</v>
      </c>
      <c r="C407" s="40">
        <v>6</v>
      </c>
      <c r="D407" s="42" t="s">
        <v>766</v>
      </c>
      <c r="E407" s="42" t="s">
        <v>767</v>
      </c>
      <c r="F407" s="104">
        <v>225</v>
      </c>
      <c r="G407" s="44" t="s">
        <v>117</v>
      </c>
      <c r="H407" s="70"/>
      <c r="I407" s="46">
        <v>0</v>
      </c>
      <c r="J407" s="46">
        <v>0</v>
      </c>
      <c r="K407" s="47">
        <f t="shared" si="26"/>
        <v>0</v>
      </c>
      <c r="L407" s="48">
        <f t="shared" si="27"/>
        <v>0</v>
      </c>
    </row>
    <row r="408" spans="1:12" ht="146.25">
      <c r="A408" s="38">
        <v>300</v>
      </c>
      <c r="B408" s="39">
        <v>342</v>
      </c>
      <c r="C408" s="40">
        <v>7</v>
      </c>
      <c r="D408" s="42" t="s">
        <v>768</v>
      </c>
      <c r="E408" s="42" t="s">
        <v>769</v>
      </c>
      <c r="F408" s="104">
        <v>50</v>
      </c>
      <c r="G408" s="44" t="s">
        <v>532</v>
      </c>
      <c r="H408" s="70"/>
      <c r="I408" s="46">
        <v>0</v>
      </c>
      <c r="J408" s="46">
        <v>0</v>
      </c>
      <c r="K408" s="47">
        <f t="shared" si="26"/>
        <v>0</v>
      </c>
      <c r="L408" s="48">
        <f t="shared" si="27"/>
        <v>0</v>
      </c>
    </row>
    <row r="409" spans="1:12" ht="360">
      <c r="A409" s="38">
        <v>300</v>
      </c>
      <c r="B409" s="39">
        <v>342</v>
      </c>
      <c r="C409" s="40">
        <v>8</v>
      </c>
      <c r="D409" s="42" t="s">
        <v>772</v>
      </c>
      <c r="E409" s="42" t="s">
        <v>773</v>
      </c>
      <c r="F409" s="104">
        <v>25</v>
      </c>
      <c r="G409" s="44" t="s">
        <v>117</v>
      </c>
      <c r="H409" s="70"/>
      <c r="I409" s="46">
        <v>0</v>
      </c>
      <c r="J409" s="46">
        <v>0</v>
      </c>
      <c r="K409" s="47">
        <f t="shared" si="26"/>
        <v>0</v>
      </c>
      <c r="L409" s="48">
        <f t="shared" si="27"/>
        <v>0</v>
      </c>
    </row>
    <row r="410" spans="1:12" ht="135">
      <c r="A410" s="38">
        <v>300</v>
      </c>
      <c r="B410" s="39">
        <v>342</v>
      </c>
      <c r="C410" s="40">
        <v>9</v>
      </c>
      <c r="D410" s="42" t="s">
        <v>766</v>
      </c>
      <c r="E410" s="42" t="s">
        <v>767</v>
      </c>
      <c r="F410" s="104">
        <v>90</v>
      </c>
      <c r="G410" s="44" t="s">
        <v>117</v>
      </c>
      <c r="H410" s="70"/>
      <c r="I410" s="46">
        <v>0</v>
      </c>
      <c r="J410" s="46">
        <v>0</v>
      </c>
      <c r="K410" s="47">
        <f t="shared" si="26"/>
        <v>0</v>
      </c>
      <c r="L410" s="48">
        <f t="shared" si="27"/>
        <v>0</v>
      </c>
    </row>
    <row r="411" spans="1:12" ht="146.25">
      <c r="A411" s="38">
        <v>300</v>
      </c>
      <c r="B411" s="39">
        <v>342</v>
      </c>
      <c r="C411" s="40">
        <v>10</v>
      </c>
      <c r="D411" s="42" t="s">
        <v>768</v>
      </c>
      <c r="E411" s="42" t="s">
        <v>769</v>
      </c>
      <c r="F411" s="104">
        <v>20</v>
      </c>
      <c r="G411" s="44" t="s">
        <v>532</v>
      </c>
      <c r="H411" s="70"/>
      <c r="I411" s="46">
        <v>0</v>
      </c>
      <c r="J411" s="46">
        <v>0</v>
      </c>
      <c r="K411" s="47">
        <f t="shared" si="26"/>
        <v>0</v>
      </c>
      <c r="L411" s="48">
        <f t="shared" si="27"/>
        <v>0</v>
      </c>
    </row>
    <row r="412" spans="1:12" ht="348.75">
      <c r="A412" s="38">
        <v>300</v>
      </c>
      <c r="B412" s="39">
        <v>342</v>
      </c>
      <c r="C412" s="40">
        <v>11</v>
      </c>
      <c r="D412" s="42" t="s">
        <v>774</v>
      </c>
      <c r="E412" s="42" t="s">
        <v>775</v>
      </c>
      <c r="F412" s="104">
        <v>140</v>
      </c>
      <c r="G412" s="44" t="s">
        <v>117</v>
      </c>
      <c r="H412" s="70"/>
      <c r="I412" s="46">
        <v>0</v>
      </c>
      <c r="J412" s="46">
        <v>0</v>
      </c>
      <c r="K412" s="47">
        <f t="shared" si="26"/>
        <v>0</v>
      </c>
      <c r="L412" s="48">
        <f t="shared" si="27"/>
        <v>0</v>
      </c>
    </row>
    <row r="413" spans="1:12" ht="146.25">
      <c r="A413" s="38">
        <v>300</v>
      </c>
      <c r="B413" s="39">
        <v>342</v>
      </c>
      <c r="C413" s="40">
        <v>12</v>
      </c>
      <c r="D413" s="42" t="s">
        <v>768</v>
      </c>
      <c r="E413" s="42" t="s">
        <v>769</v>
      </c>
      <c r="F413" s="104">
        <v>20</v>
      </c>
      <c r="G413" s="44" t="s">
        <v>532</v>
      </c>
      <c r="H413" s="70"/>
      <c r="I413" s="46">
        <v>0</v>
      </c>
      <c r="J413" s="46">
        <v>0</v>
      </c>
      <c r="K413" s="47">
        <f t="shared" si="26"/>
        <v>0</v>
      </c>
      <c r="L413" s="48">
        <f t="shared" si="27"/>
        <v>0</v>
      </c>
    </row>
    <row r="414" spans="1:12" ht="315">
      <c r="A414" s="38">
        <v>300</v>
      </c>
      <c r="B414" s="39">
        <v>342</v>
      </c>
      <c r="C414" s="40">
        <v>13</v>
      </c>
      <c r="D414" s="42" t="s">
        <v>776</v>
      </c>
      <c r="E414" s="42" t="s">
        <v>777</v>
      </c>
      <c r="F414" s="104">
        <v>25</v>
      </c>
      <c r="G414" s="44" t="s">
        <v>117</v>
      </c>
      <c r="H414" s="70"/>
      <c r="I414" s="46">
        <v>0</v>
      </c>
      <c r="J414" s="46">
        <v>0</v>
      </c>
      <c r="K414" s="47">
        <f t="shared" si="26"/>
        <v>0</v>
      </c>
      <c r="L414" s="48">
        <f t="shared" si="27"/>
        <v>0</v>
      </c>
    </row>
    <row r="415" spans="1:12" ht="135">
      <c r="A415" s="38">
        <v>300</v>
      </c>
      <c r="B415" s="39">
        <v>342</v>
      </c>
      <c r="C415" s="40">
        <v>14</v>
      </c>
      <c r="D415" s="42" t="s">
        <v>778</v>
      </c>
      <c r="E415" s="42" t="s">
        <v>779</v>
      </c>
      <c r="F415" s="104">
        <v>330</v>
      </c>
      <c r="G415" s="44" t="s">
        <v>532</v>
      </c>
      <c r="H415" s="70"/>
      <c r="I415" s="46">
        <v>0</v>
      </c>
      <c r="J415" s="46">
        <v>0</v>
      </c>
      <c r="K415" s="47">
        <f t="shared" si="26"/>
        <v>0</v>
      </c>
      <c r="L415" s="48">
        <f t="shared" si="27"/>
        <v>0</v>
      </c>
    </row>
    <row r="416" spans="1:12" ht="326.25">
      <c r="A416" s="38">
        <v>300</v>
      </c>
      <c r="B416" s="39">
        <v>342</v>
      </c>
      <c r="C416" s="40">
        <v>15</v>
      </c>
      <c r="D416" s="42" t="s">
        <v>780</v>
      </c>
      <c r="E416" s="42" t="s">
        <v>781</v>
      </c>
      <c r="F416" s="104">
        <v>70</v>
      </c>
      <c r="G416" s="44" t="s">
        <v>117</v>
      </c>
      <c r="H416" s="70"/>
      <c r="I416" s="46">
        <v>0</v>
      </c>
      <c r="J416" s="46">
        <v>0</v>
      </c>
      <c r="K416" s="47">
        <f t="shared" si="26"/>
        <v>0</v>
      </c>
      <c r="L416" s="48">
        <f t="shared" si="27"/>
        <v>0</v>
      </c>
    </row>
    <row r="417" spans="1:12" ht="135">
      <c r="A417" s="38">
        <v>300</v>
      </c>
      <c r="B417" s="39">
        <v>342</v>
      </c>
      <c r="C417" s="40">
        <v>16</v>
      </c>
      <c r="D417" s="42" t="s">
        <v>766</v>
      </c>
      <c r="E417" s="42" t="s">
        <v>767</v>
      </c>
      <c r="F417" s="104">
        <v>90</v>
      </c>
      <c r="G417" s="44" t="s">
        <v>117</v>
      </c>
      <c r="H417" s="70"/>
      <c r="I417" s="46">
        <v>0</v>
      </c>
      <c r="J417" s="46">
        <v>0</v>
      </c>
      <c r="K417" s="47">
        <f t="shared" si="26"/>
        <v>0</v>
      </c>
      <c r="L417" s="48">
        <f t="shared" si="27"/>
        <v>0</v>
      </c>
    </row>
    <row r="418" spans="1:12" ht="146.25">
      <c r="A418" s="38">
        <v>300</v>
      </c>
      <c r="B418" s="39">
        <v>342</v>
      </c>
      <c r="C418" s="40">
        <v>17</v>
      </c>
      <c r="D418" s="42" t="s">
        <v>768</v>
      </c>
      <c r="E418" s="42" t="s">
        <v>769</v>
      </c>
      <c r="F418" s="104">
        <v>20</v>
      </c>
      <c r="G418" s="44" t="s">
        <v>532</v>
      </c>
      <c r="H418" s="70"/>
      <c r="I418" s="46">
        <v>0</v>
      </c>
      <c r="J418" s="46">
        <v>0</v>
      </c>
      <c r="K418" s="47">
        <f t="shared" si="26"/>
        <v>0</v>
      </c>
      <c r="L418" s="48">
        <f t="shared" si="27"/>
        <v>0</v>
      </c>
    </row>
    <row r="419" spans="1:12" ht="225">
      <c r="A419" s="38">
        <v>300</v>
      </c>
      <c r="B419" s="39">
        <v>342</v>
      </c>
      <c r="C419" s="40">
        <v>18</v>
      </c>
      <c r="D419" s="42" t="s">
        <v>782</v>
      </c>
      <c r="E419" s="42" t="s">
        <v>783</v>
      </c>
      <c r="F419" s="104">
        <v>380</v>
      </c>
      <c r="G419" s="44" t="s">
        <v>117</v>
      </c>
      <c r="H419" s="70"/>
      <c r="I419" s="46">
        <v>0</v>
      </c>
      <c r="J419" s="46">
        <v>0</v>
      </c>
      <c r="K419" s="47">
        <f t="shared" si="26"/>
        <v>0</v>
      </c>
      <c r="L419" s="48">
        <f t="shared" si="27"/>
        <v>0</v>
      </c>
    </row>
    <row r="420" spans="1:12" ht="247.5">
      <c r="A420" s="38">
        <v>300</v>
      </c>
      <c r="B420" s="39">
        <v>342</v>
      </c>
      <c r="C420" s="40">
        <v>19</v>
      </c>
      <c r="D420" s="42" t="s">
        <v>784</v>
      </c>
      <c r="E420" s="42" t="s">
        <v>785</v>
      </c>
      <c r="F420" s="104">
        <v>120</v>
      </c>
      <c r="G420" s="44" t="s">
        <v>72</v>
      </c>
      <c r="H420" s="70"/>
      <c r="I420" s="46">
        <v>0</v>
      </c>
      <c r="J420" s="46">
        <v>0</v>
      </c>
      <c r="K420" s="47">
        <f t="shared" si="26"/>
        <v>0</v>
      </c>
      <c r="L420" s="48">
        <f t="shared" si="27"/>
        <v>0</v>
      </c>
    </row>
    <row r="421" spans="1:12" ht="146.25">
      <c r="A421" s="38">
        <v>300</v>
      </c>
      <c r="B421" s="39">
        <v>342</v>
      </c>
      <c r="C421" s="40">
        <v>20</v>
      </c>
      <c r="D421" s="42" t="s">
        <v>786</v>
      </c>
      <c r="E421" s="42" t="s">
        <v>787</v>
      </c>
      <c r="F421" s="104">
        <v>180</v>
      </c>
      <c r="G421" s="44" t="s">
        <v>532</v>
      </c>
      <c r="H421" s="70"/>
      <c r="I421" s="46">
        <v>0</v>
      </c>
      <c r="J421" s="46">
        <v>0</v>
      </c>
      <c r="K421" s="47">
        <f t="shared" si="26"/>
        <v>0</v>
      </c>
      <c r="L421" s="48">
        <f t="shared" si="27"/>
        <v>0</v>
      </c>
    </row>
    <row r="422" spans="1:12" ht="191.25">
      <c r="A422" s="38">
        <v>300</v>
      </c>
      <c r="B422" s="39">
        <v>342</v>
      </c>
      <c r="C422" s="40">
        <v>21</v>
      </c>
      <c r="D422" s="42" t="s">
        <v>788</v>
      </c>
      <c r="E422" s="42" t="s">
        <v>789</v>
      </c>
      <c r="F422" s="104">
        <v>180</v>
      </c>
      <c r="G422" s="44" t="s">
        <v>532</v>
      </c>
      <c r="H422" s="70"/>
      <c r="I422" s="46">
        <v>0</v>
      </c>
      <c r="J422" s="46">
        <v>0</v>
      </c>
      <c r="K422" s="47">
        <f t="shared" si="26"/>
        <v>0</v>
      </c>
      <c r="L422" s="48">
        <f t="shared" si="27"/>
        <v>0</v>
      </c>
    </row>
    <row r="423" spans="1:12" ht="409.5">
      <c r="A423" s="38">
        <v>300</v>
      </c>
      <c r="B423" s="39">
        <v>342</v>
      </c>
      <c r="C423" s="40">
        <v>22</v>
      </c>
      <c r="D423" s="42" t="s">
        <v>790</v>
      </c>
      <c r="E423" s="42" t="s">
        <v>791</v>
      </c>
      <c r="F423" s="104">
        <v>1000</v>
      </c>
      <c r="G423" s="44" t="s">
        <v>117</v>
      </c>
      <c r="H423" s="70"/>
      <c r="I423" s="46">
        <v>0</v>
      </c>
      <c r="J423" s="46">
        <v>0</v>
      </c>
      <c r="K423" s="47">
        <f t="shared" si="26"/>
        <v>0</v>
      </c>
      <c r="L423" s="48">
        <f t="shared" si="27"/>
        <v>0</v>
      </c>
    </row>
    <row r="424" spans="1:12" ht="51">
      <c r="A424" s="82"/>
      <c r="B424" s="87"/>
      <c r="C424" s="40"/>
      <c r="D424" s="172" t="s">
        <v>792</v>
      </c>
      <c r="E424" s="173" t="s">
        <v>793</v>
      </c>
      <c r="F424" s="104"/>
      <c r="G424" s="44"/>
      <c r="H424" s="70"/>
      <c r="I424" s="46"/>
      <c r="J424" s="46"/>
      <c r="K424" s="47"/>
      <c r="L424" s="48"/>
    </row>
    <row r="425" spans="1:12" ht="38.25">
      <c r="A425" s="82"/>
      <c r="B425" s="87"/>
      <c r="C425" s="40"/>
      <c r="D425" s="172" t="s">
        <v>794</v>
      </c>
      <c r="E425" s="173" t="s">
        <v>795</v>
      </c>
      <c r="F425" s="104"/>
      <c r="G425" s="44"/>
      <c r="H425" s="70"/>
      <c r="I425" s="46"/>
      <c r="J425" s="46"/>
      <c r="K425" s="47"/>
      <c r="L425" s="48"/>
    </row>
    <row r="426" spans="1:12" ht="236.25">
      <c r="A426" s="38">
        <v>300</v>
      </c>
      <c r="B426" s="39">
        <v>342</v>
      </c>
      <c r="C426" s="40">
        <v>23</v>
      </c>
      <c r="D426" s="41" t="s">
        <v>796</v>
      </c>
      <c r="E426" s="41" t="s">
        <v>797</v>
      </c>
      <c r="F426" s="104">
        <v>3</v>
      </c>
      <c r="G426" s="44" t="s">
        <v>72</v>
      </c>
      <c r="H426" s="70"/>
      <c r="I426" s="46">
        <v>0</v>
      </c>
      <c r="J426" s="46">
        <v>0</v>
      </c>
      <c r="K426" s="47">
        <f t="shared" ref="K426:K432" si="28">I426+J426</f>
        <v>0</v>
      </c>
      <c r="L426" s="48">
        <f t="shared" ref="L426:L432" si="29">K426*(F426+H426)</f>
        <v>0</v>
      </c>
    </row>
    <row r="427" spans="1:12" ht="236.25">
      <c r="A427" s="38">
        <v>300</v>
      </c>
      <c r="B427" s="39">
        <v>342</v>
      </c>
      <c r="C427" s="40">
        <v>24</v>
      </c>
      <c r="D427" s="41" t="s">
        <v>798</v>
      </c>
      <c r="E427" s="41" t="s">
        <v>799</v>
      </c>
      <c r="F427" s="104">
        <v>2</v>
      </c>
      <c r="G427" s="44" t="s">
        <v>72</v>
      </c>
      <c r="H427" s="70"/>
      <c r="I427" s="46">
        <v>0</v>
      </c>
      <c r="J427" s="46">
        <v>0</v>
      </c>
      <c r="K427" s="47">
        <f t="shared" si="28"/>
        <v>0</v>
      </c>
      <c r="L427" s="48">
        <f t="shared" si="29"/>
        <v>0</v>
      </c>
    </row>
    <row r="428" spans="1:12" ht="225">
      <c r="A428" s="38">
        <v>300</v>
      </c>
      <c r="B428" s="39">
        <v>342</v>
      </c>
      <c r="C428" s="40">
        <v>25</v>
      </c>
      <c r="D428" s="41" t="s">
        <v>800</v>
      </c>
      <c r="E428" s="41" t="s">
        <v>801</v>
      </c>
      <c r="F428" s="104">
        <v>6</v>
      </c>
      <c r="G428" s="44" t="s">
        <v>72</v>
      </c>
      <c r="H428" s="70"/>
      <c r="I428" s="46">
        <v>0</v>
      </c>
      <c r="J428" s="46">
        <v>0</v>
      </c>
      <c r="K428" s="47">
        <f t="shared" si="28"/>
        <v>0</v>
      </c>
      <c r="L428" s="48">
        <f t="shared" si="29"/>
        <v>0</v>
      </c>
    </row>
    <row r="429" spans="1:12" ht="225">
      <c r="A429" s="38">
        <v>300</v>
      </c>
      <c r="B429" s="39">
        <v>342</v>
      </c>
      <c r="C429" s="40">
        <v>26</v>
      </c>
      <c r="D429" s="41" t="s">
        <v>802</v>
      </c>
      <c r="E429" s="41" t="s">
        <v>803</v>
      </c>
      <c r="F429" s="104">
        <v>26</v>
      </c>
      <c r="G429" s="44" t="s">
        <v>72</v>
      </c>
      <c r="H429" s="70"/>
      <c r="I429" s="46">
        <v>0</v>
      </c>
      <c r="J429" s="46">
        <v>0</v>
      </c>
      <c r="K429" s="47">
        <f t="shared" si="28"/>
        <v>0</v>
      </c>
      <c r="L429" s="48">
        <f t="shared" si="29"/>
        <v>0</v>
      </c>
    </row>
    <row r="430" spans="1:12" ht="225">
      <c r="A430" s="38">
        <v>300</v>
      </c>
      <c r="B430" s="39">
        <v>342</v>
      </c>
      <c r="C430" s="40">
        <v>27</v>
      </c>
      <c r="D430" s="41" t="s">
        <v>804</v>
      </c>
      <c r="E430" s="41" t="s">
        <v>805</v>
      </c>
      <c r="F430" s="104">
        <v>3</v>
      </c>
      <c r="G430" s="44" t="s">
        <v>72</v>
      </c>
      <c r="H430" s="70"/>
      <c r="I430" s="46">
        <v>0</v>
      </c>
      <c r="J430" s="46">
        <v>0</v>
      </c>
      <c r="K430" s="47">
        <f t="shared" si="28"/>
        <v>0</v>
      </c>
      <c r="L430" s="48">
        <f t="shared" si="29"/>
        <v>0</v>
      </c>
    </row>
    <row r="431" spans="1:12" ht="225">
      <c r="A431" s="38">
        <v>300</v>
      </c>
      <c r="B431" s="39">
        <v>342</v>
      </c>
      <c r="C431" s="40">
        <v>28</v>
      </c>
      <c r="D431" s="41" t="s">
        <v>806</v>
      </c>
      <c r="E431" s="41" t="s">
        <v>807</v>
      </c>
      <c r="F431" s="104">
        <v>9</v>
      </c>
      <c r="G431" s="44" t="s">
        <v>72</v>
      </c>
      <c r="H431" s="70"/>
      <c r="I431" s="46">
        <v>0</v>
      </c>
      <c r="J431" s="46">
        <v>0</v>
      </c>
      <c r="K431" s="47">
        <f t="shared" si="28"/>
        <v>0</v>
      </c>
      <c r="L431" s="48">
        <f t="shared" si="29"/>
        <v>0</v>
      </c>
    </row>
    <row r="432" spans="1:12" ht="101.25">
      <c r="A432" s="38">
        <v>300</v>
      </c>
      <c r="B432" s="39">
        <v>342</v>
      </c>
      <c r="C432" s="40">
        <v>29</v>
      </c>
      <c r="D432" s="42" t="s">
        <v>808</v>
      </c>
      <c r="E432" s="42" t="s">
        <v>809</v>
      </c>
      <c r="F432" s="104">
        <v>75</v>
      </c>
      <c r="G432" s="44" t="s">
        <v>117</v>
      </c>
      <c r="H432" s="70"/>
      <c r="I432" s="46">
        <v>0</v>
      </c>
      <c r="J432" s="46">
        <v>0</v>
      </c>
      <c r="K432" s="47">
        <f t="shared" si="28"/>
        <v>0</v>
      </c>
      <c r="L432" s="48">
        <f t="shared" si="29"/>
        <v>0</v>
      </c>
    </row>
    <row r="433" spans="1:12" ht="236.25">
      <c r="A433" s="38">
        <v>300</v>
      </c>
      <c r="B433" s="39">
        <v>342</v>
      </c>
      <c r="C433" s="149"/>
      <c r="D433" s="41" t="s">
        <v>810</v>
      </c>
      <c r="E433" s="41" t="s">
        <v>811</v>
      </c>
      <c r="F433" s="104"/>
      <c r="G433" s="44"/>
      <c r="H433" s="70"/>
      <c r="I433" s="46"/>
      <c r="J433" s="46"/>
      <c r="K433" s="47"/>
      <c r="L433" s="48"/>
    </row>
    <row r="434" spans="1:12" ht="33.75">
      <c r="A434" s="38">
        <v>300</v>
      </c>
      <c r="B434" s="39">
        <v>342</v>
      </c>
      <c r="C434" s="40">
        <v>30</v>
      </c>
      <c r="D434" s="41" t="s">
        <v>812</v>
      </c>
      <c r="E434" s="41" t="s">
        <v>813</v>
      </c>
      <c r="F434" s="96">
        <v>3</v>
      </c>
      <c r="G434" s="44" t="s">
        <v>72</v>
      </c>
      <c r="H434" s="70"/>
      <c r="I434" s="46">
        <v>0</v>
      </c>
      <c r="J434" s="46">
        <v>0</v>
      </c>
      <c r="K434" s="47">
        <f>I434+J434</f>
        <v>0</v>
      </c>
      <c r="L434" s="48">
        <f>K434*(F434+H434)</f>
        <v>0</v>
      </c>
    </row>
    <row r="435" spans="1:12" ht="33.75">
      <c r="A435" s="38">
        <v>300</v>
      </c>
      <c r="B435" s="39">
        <v>342</v>
      </c>
      <c r="C435" s="40">
        <v>31</v>
      </c>
      <c r="D435" s="41" t="s">
        <v>814</v>
      </c>
      <c r="E435" s="41" t="s">
        <v>815</v>
      </c>
      <c r="F435" s="96">
        <v>4</v>
      </c>
      <c r="G435" s="44" t="s">
        <v>72</v>
      </c>
      <c r="H435" s="70"/>
      <c r="I435" s="46">
        <v>0</v>
      </c>
      <c r="J435" s="46">
        <v>0</v>
      </c>
      <c r="K435" s="47">
        <f>I435+J435</f>
        <v>0</v>
      </c>
      <c r="L435" s="48">
        <f>K435*(F435+H435)</f>
        <v>0</v>
      </c>
    </row>
    <row r="436" spans="1:12" ht="33.75">
      <c r="A436" s="38">
        <v>300</v>
      </c>
      <c r="B436" s="39">
        <v>342</v>
      </c>
      <c r="C436" s="40">
        <v>32</v>
      </c>
      <c r="D436" s="41" t="s">
        <v>816</v>
      </c>
      <c r="E436" s="41" t="s">
        <v>817</v>
      </c>
      <c r="F436" s="104">
        <v>2</v>
      </c>
      <c r="G436" s="44" t="s">
        <v>72</v>
      </c>
      <c r="H436" s="70"/>
      <c r="I436" s="46">
        <v>0</v>
      </c>
      <c r="J436" s="46">
        <v>0</v>
      </c>
      <c r="K436" s="47">
        <f>I436+J436</f>
        <v>0</v>
      </c>
      <c r="L436" s="48">
        <f>K436*(F436+H436)</f>
        <v>0</v>
      </c>
    </row>
    <row r="437" spans="1:12" ht="22.5">
      <c r="A437" s="38">
        <v>300</v>
      </c>
      <c r="B437" s="39">
        <v>342</v>
      </c>
      <c r="C437" s="40"/>
      <c r="D437" s="116" t="s">
        <v>818</v>
      </c>
      <c r="E437" s="116" t="s">
        <v>819</v>
      </c>
      <c r="F437" s="104"/>
      <c r="G437" s="44"/>
      <c r="H437" s="70"/>
      <c r="I437" s="46"/>
      <c r="J437" s="46"/>
      <c r="K437" s="47"/>
      <c r="L437" s="48"/>
    </row>
    <row r="438" spans="1:12" ht="409.5">
      <c r="A438" s="38">
        <v>300</v>
      </c>
      <c r="B438" s="39">
        <v>342</v>
      </c>
      <c r="C438" s="40"/>
      <c r="D438" s="41" t="s">
        <v>820</v>
      </c>
      <c r="E438" s="42" t="s">
        <v>821</v>
      </c>
      <c r="F438" s="104"/>
      <c r="G438" s="44"/>
      <c r="H438" s="70"/>
      <c r="I438" s="46"/>
      <c r="J438" s="46"/>
      <c r="K438" s="47"/>
      <c r="L438" s="48"/>
    </row>
    <row r="439" spans="1:12" ht="33.75">
      <c r="A439" s="38">
        <v>300</v>
      </c>
      <c r="B439" s="39">
        <v>342</v>
      </c>
      <c r="C439" s="40">
        <v>33</v>
      </c>
      <c r="D439" s="41" t="s">
        <v>822</v>
      </c>
      <c r="E439" s="41" t="s">
        <v>823</v>
      </c>
      <c r="F439" s="104">
        <v>3</v>
      </c>
      <c r="G439" s="44" t="s">
        <v>72</v>
      </c>
      <c r="H439" s="70"/>
      <c r="I439" s="46">
        <v>0</v>
      </c>
      <c r="J439" s="46">
        <v>0</v>
      </c>
      <c r="K439" s="47">
        <f>I439+J439</f>
        <v>0</v>
      </c>
      <c r="L439" s="48">
        <f>K439*(F439+H439)</f>
        <v>0</v>
      </c>
    </row>
    <row r="440" spans="1:12" ht="409.5">
      <c r="A440" s="38">
        <v>300</v>
      </c>
      <c r="B440" s="39">
        <v>342</v>
      </c>
      <c r="C440" s="40">
        <v>34</v>
      </c>
      <c r="D440" s="41" t="s">
        <v>824</v>
      </c>
      <c r="E440" s="41" t="s">
        <v>825</v>
      </c>
      <c r="F440" s="104">
        <f>80*3.3*25</f>
        <v>6600</v>
      </c>
      <c r="G440" s="44" t="s">
        <v>826</v>
      </c>
      <c r="H440" s="70"/>
      <c r="I440" s="46">
        <v>0</v>
      </c>
      <c r="J440" s="46">
        <v>0</v>
      </c>
      <c r="K440" s="47">
        <f>I440+J440</f>
        <v>0</v>
      </c>
      <c r="L440" s="48">
        <f>K440*(F440+H440)</f>
        <v>0</v>
      </c>
    </row>
    <row r="441" spans="1:12" ht="45">
      <c r="A441" s="38">
        <v>300</v>
      </c>
      <c r="B441" s="39">
        <v>342</v>
      </c>
      <c r="C441" s="40"/>
      <c r="D441" s="116" t="s">
        <v>827</v>
      </c>
      <c r="E441" s="116" t="s">
        <v>828</v>
      </c>
      <c r="F441" s="104"/>
      <c r="G441" s="44"/>
      <c r="H441" s="70"/>
      <c r="I441" s="46"/>
      <c r="J441" s="46"/>
      <c r="K441" s="47"/>
      <c r="L441" s="48"/>
    </row>
    <row r="442" spans="1:12" ht="180">
      <c r="A442" s="38">
        <v>300</v>
      </c>
      <c r="B442" s="39">
        <v>342</v>
      </c>
      <c r="C442" s="40">
        <v>35</v>
      </c>
      <c r="D442" s="41" t="s">
        <v>829</v>
      </c>
      <c r="E442" s="41" t="s">
        <v>830</v>
      </c>
      <c r="F442" s="104">
        <v>3</v>
      </c>
      <c r="G442" s="44" t="s">
        <v>72</v>
      </c>
      <c r="H442" s="70"/>
      <c r="I442" s="46">
        <v>0</v>
      </c>
      <c r="J442" s="46">
        <v>0</v>
      </c>
      <c r="K442" s="47">
        <f>I442+J442</f>
        <v>0</v>
      </c>
      <c r="L442" s="48">
        <f>K442*(F442+H442)</f>
        <v>0</v>
      </c>
    </row>
    <row r="443" spans="1:12" ht="180">
      <c r="A443" s="38">
        <v>300</v>
      </c>
      <c r="B443" s="39">
        <v>342</v>
      </c>
      <c r="C443" s="40">
        <v>36</v>
      </c>
      <c r="D443" s="41" t="s">
        <v>831</v>
      </c>
      <c r="E443" s="41" t="s">
        <v>832</v>
      </c>
      <c r="F443" s="104">
        <v>2</v>
      </c>
      <c r="G443" s="44" t="s">
        <v>72</v>
      </c>
      <c r="H443" s="70"/>
      <c r="I443" s="46">
        <v>0</v>
      </c>
      <c r="J443" s="46">
        <v>0</v>
      </c>
      <c r="K443" s="47">
        <f>I443+J443</f>
        <v>0</v>
      </c>
      <c r="L443" s="48">
        <f>K443*(F443+H443)</f>
        <v>0</v>
      </c>
    </row>
    <row r="444" spans="1:12" ht="180">
      <c r="A444" s="38">
        <v>300</v>
      </c>
      <c r="B444" s="39">
        <v>342</v>
      </c>
      <c r="C444" s="40">
        <v>37</v>
      </c>
      <c r="D444" s="41" t="s">
        <v>833</v>
      </c>
      <c r="E444" s="41" t="s">
        <v>834</v>
      </c>
      <c r="F444" s="104">
        <v>2</v>
      </c>
      <c r="G444" s="44" t="s">
        <v>72</v>
      </c>
      <c r="H444" s="70"/>
      <c r="I444" s="46">
        <v>0</v>
      </c>
      <c r="J444" s="46">
        <v>0</v>
      </c>
      <c r="K444" s="47">
        <f>I444+J444</f>
        <v>0</v>
      </c>
      <c r="L444" s="48">
        <f>K444*(F444+H444)</f>
        <v>0</v>
      </c>
    </row>
    <row r="445" spans="1:12" ht="158.25" thickBot="1">
      <c r="A445" s="38">
        <v>300</v>
      </c>
      <c r="B445" s="39">
        <v>342</v>
      </c>
      <c r="C445" s="40">
        <v>38</v>
      </c>
      <c r="D445" s="41" t="s">
        <v>835</v>
      </c>
      <c r="E445" s="41" t="s">
        <v>836</v>
      </c>
      <c r="F445" s="96">
        <v>7</v>
      </c>
      <c r="G445" s="44" t="s">
        <v>72</v>
      </c>
      <c r="H445" s="70"/>
      <c r="I445" s="46">
        <v>0</v>
      </c>
      <c r="J445" s="46">
        <v>0</v>
      </c>
      <c r="K445" s="47">
        <f>I445+J445</f>
        <v>0</v>
      </c>
      <c r="L445" s="48">
        <f>K445*(F445+H445)</f>
        <v>0</v>
      </c>
    </row>
    <row r="446" spans="1:12" ht="57" thickBot="1">
      <c r="A446" s="51">
        <v>300</v>
      </c>
      <c r="B446" s="52">
        <v>342</v>
      </c>
      <c r="C446" s="11"/>
      <c r="D446" s="53" t="s">
        <v>837</v>
      </c>
      <c r="E446" s="53" t="s">
        <v>838</v>
      </c>
      <c r="F446" s="54"/>
      <c r="G446" s="55"/>
      <c r="H446" s="71"/>
      <c r="I446" s="16"/>
      <c r="J446" s="16"/>
      <c r="K446" s="57"/>
      <c r="L446" s="58">
        <f>SUM(L400:L445)</f>
        <v>0</v>
      </c>
    </row>
    <row r="447" spans="1:12" ht="75.75" thickBot="1">
      <c r="A447" s="9">
        <v>300</v>
      </c>
      <c r="B447" s="28">
        <v>344</v>
      </c>
      <c r="C447" s="29"/>
      <c r="D447" s="30" t="s">
        <v>839</v>
      </c>
      <c r="E447" s="30" t="s">
        <v>840</v>
      </c>
      <c r="F447" s="31"/>
      <c r="G447" s="32"/>
      <c r="H447" s="122"/>
      <c r="I447" s="34"/>
      <c r="J447" s="35"/>
      <c r="K447" s="123"/>
      <c r="L447" s="37"/>
    </row>
    <row r="448" spans="1:12" ht="25.5">
      <c r="A448" s="38">
        <v>300</v>
      </c>
      <c r="B448" s="39">
        <v>344</v>
      </c>
      <c r="C448" s="40"/>
      <c r="D448" s="88" t="s">
        <v>616</v>
      </c>
      <c r="E448" s="88" t="s">
        <v>841</v>
      </c>
      <c r="F448" s="104"/>
      <c r="G448" s="44"/>
      <c r="H448" s="70"/>
      <c r="I448" s="46"/>
      <c r="J448" s="46"/>
      <c r="K448" s="47"/>
      <c r="L448" s="48"/>
    </row>
    <row r="449" spans="1:12" ht="409.5">
      <c r="A449" s="38">
        <v>300</v>
      </c>
      <c r="B449" s="39">
        <v>344</v>
      </c>
      <c r="C449" s="40">
        <v>1</v>
      </c>
      <c r="D449" s="41" t="s">
        <v>842</v>
      </c>
      <c r="E449" s="41" t="s">
        <v>843</v>
      </c>
      <c r="F449" s="104">
        <v>28</v>
      </c>
      <c r="G449" s="44" t="s">
        <v>117</v>
      </c>
      <c r="H449" s="70"/>
      <c r="I449" s="46">
        <v>0</v>
      </c>
      <c r="J449" s="46">
        <v>0</v>
      </c>
      <c r="K449" s="47">
        <f>I449+J449</f>
        <v>0</v>
      </c>
      <c r="L449" s="48">
        <f>K449*(F449+H449)</f>
        <v>0</v>
      </c>
    </row>
    <row r="450" spans="1:12" ht="157.5">
      <c r="A450" s="38">
        <v>300</v>
      </c>
      <c r="B450" s="39">
        <v>344</v>
      </c>
      <c r="C450" s="40">
        <v>2</v>
      </c>
      <c r="D450" s="41" t="s">
        <v>844</v>
      </c>
      <c r="E450" s="41" t="s">
        <v>845</v>
      </c>
      <c r="F450" s="96">
        <v>14</v>
      </c>
      <c r="G450" s="44" t="s">
        <v>117</v>
      </c>
      <c r="H450" s="70"/>
      <c r="I450" s="46">
        <v>0</v>
      </c>
      <c r="J450" s="46">
        <v>0</v>
      </c>
      <c r="K450" s="47">
        <f>I450+J450</f>
        <v>0</v>
      </c>
      <c r="L450" s="48">
        <f>K450*(F450+H450)</f>
        <v>0</v>
      </c>
    </row>
    <row r="451" spans="1:12" ht="146.25">
      <c r="A451" s="38">
        <v>300</v>
      </c>
      <c r="B451" s="39">
        <v>344</v>
      </c>
      <c r="C451" s="40">
        <v>3</v>
      </c>
      <c r="D451" s="41" t="s">
        <v>846</v>
      </c>
      <c r="E451" s="41" t="s">
        <v>847</v>
      </c>
      <c r="F451" s="96">
        <v>40</v>
      </c>
      <c r="G451" s="44" t="s">
        <v>117</v>
      </c>
      <c r="H451" s="70"/>
      <c r="I451" s="46">
        <v>0</v>
      </c>
      <c r="J451" s="46">
        <v>0</v>
      </c>
      <c r="K451" s="47">
        <f>I451+J451</f>
        <v>0</v>
      </c>
      <c r="L451" s="48">
        <f>K451*(F451+H451)</f>
        <v>0</v>
      </c>
    </row>
    <row r="452" spans="1:12" ht="409.5">
      <c r="A452" s="38">
        <v>300</v>
      </c>
      <c r="B452" s="39">
        <v>344</v>
      </c>
      <c r="C452" s="40">
        <v>4</v>
      </c>
      <c r="D452" s="41" t="s">
        <v>848</v>
      </c>
      <c r="E452" s="41" t="s">
        <v>849</v>
      </c>
      <c r="F452" s="104">
        <v>1</v>
      </c>
      <c r="G452" s="44" t="s">
        <v>72</v>
      </c>
      <c r="H452" s="70"/>
      <c r="I452" s="46">
        <v>0</v>
      </c>
      <c r="J452" s="46">
        <v>0</v>
      </c>
      <c r="K452" s="47">
        <f>I452+J452</f>
        <v>0</v>
      </c>
      <c r="L452" s="48">
        <f>K452*(F452+H452)</f>
        <v>0</v>
      </c>
    </row>
    <row r="453" spans="1:12" ht="25.5">
      <c r="A453" s="38">
        <v>300</v>
      </c>
      <c r="B453" s="39">
        <v>344</v>
      </c>
      <c r="C453" s="40"/>
      <c r="D453" s="88" t="s">
        <v>850</v>
      </c>
      <c r="E453" s="88" t="s">
        <v>851</v>
      </c>
      <c r="F453" s="104"/>
      <c r="G453" s="44"/>
      <c r="H453" s="70"/>
      <c r="I453" s="46"/>
      <c r="J453" s="46"/>
      <c r="K453" s="47"/>
      <c r="L453" s="48"/>
    </row>
    <row r="454" spans="1:12" ht="135">
      <c r="A454" s="38">
        <v>300</v>
      </c>
      <c r="B454" s="39">
        <v>344</v>
      </c>
      <c r="C454" s="40"/>
      <c r="D454" s="41" t="s">
        <v>852</v>
      </c>
      <c r="E454" s="41" t="s">
        <v>853</v>
      </c>
      <c r="F454" s="104"/>
      <c r="G454" s="44"/>
      <c r="H454" s="70"/>
      <c r="I454" s="46"/>
      <c r="J454" s="46"/>
      <c r="K454" s="47"/>
      <c r="L454" s="48"/>
    </row>
    <row r="455" spans="1:12" ht="33.75">
      <c r="A455" s="38">
        <v>300</v>
      </c>
      <c r="B455" s="39">
        <v>344</v>
      </c>
      <c r="C455" s="40">
        <v>5</v>
      </c>
      <c r="D455" s="41" t="s">
        <v>816</v>
      </c>
      <c r="E455" s="41" t="s">
        <v>854</v>
      </c>
      <c r="F455" s="104">
        <v>1</v>
      </c>
      <c r="G455" s="44" t="s">
        <v>72</v>
      </c>
      <c r="H455" s="70"/>
      <c r="I455" s="46">
        <v>0</v>
      </c>
      <c r="J455" s="46">
        <v>0</v>
      </c>
      <c r="K455" s="47">
        <f>I455+J455</f>
        <v>0</v>
      </c>
      <c r="L455" s="48">
        <f>K455*(F455+H455)</f>
        <v>0</v>
      </c>
    </row>
    <row r="456" spans="1:12" ht="33.75">
      <c r="A456" s="38">
        <v>300</v>
      </c>
      <c r="B456" s="39">
        <v>344</v>
      </c>
      <c r="C456" s="40">
        <v>6</v>
      </c>
      <c r="D456" s="41" t="s">
        <v>855</v>
      </c>
      <c r="E456" s="41" t="s">
        <v>856</v>
      </c>
      <c r="F456" s="104">
        <v>2</v>
      </c>
      <c r="G456" s="44" t="s">
        <v>72</v>
      </c>
      <c r="H456" s="70"/>
      <c r="I456" s="46">
        <v>0</v>
      </c>
      <c r="J456" s="46">
        <v>0</v>
      </c>
      <c r="K456" s="47">
        <f>I456+J456</f>
        <v>0</v>
      </c>
      <c r="L456" s="48">
        <f>K456*(F456+H456)</f>
        <v>0</v>
      </c>
    </row>
    <row r="457" spans="1:12" ht="123.75">
      <c r="A457" s="38">
        <v>300</v>
      </c>
      <c r="B457" s="39">
        <v>344</v>
      </c>
      <c r="C457" s="40"/>
      <c r="D457" s="41" t="s">
        <v>857</v>
      </c>
      <c r="E457" s="41" t="s">
        <v>858</v>
      </c>
      <c r="F457" s="104"/>
      <c r="G457" s="44"/>
      <c r="H457" s="70"/>
      <c r="I457" s="46"/>
      <c r="J457" s="46"/>
      <c r="K457" s="47"/>
      <c r="L457" s="48"/>
    </row>
    <row r="458" spans="1:12" ht="33.75">
      <c r="A458" s="38">
        <v>300</v>
      </c>
      <c r="B458" s="39">
        <v>344</v>
      </c>
      <c r="C458" s="40">
        <v>7</v>
      </c>
      <c r="D458" s="41" t="s">
        <v>814</v>
      </c>
      <c r="E458" s="41" t="s">
        <v>859</v>
      </c>
      <c r="F458" s="104">
        <v>3</v>
      </c>
      <c r="G458" s="44" t="s">
        <v>72</v>
      </c>
      <c r="H458" s="70"/>
      <c r="I458" s="46">
        <v>0</v>
      </c>
      <c r="J458" s="46">
        <v>0</v>
      </c>
      <c r="K458" s="47">
        <f>I458+J458</f>
        <v>0</v>
      </c>
      <c r="L458" s="48">
        <f>K458*(F458+H458)</f>
        <v>0</v>
      </c>
    </row>
    <row r="459" spans="1:12" ht="33.75">
      <c r="A459" s="38">
        <v>300</v>
      </c>
      <c r="B459" s="39">
        <v>344</v>
      </c>
      <c r="C459" s="40">
        <v>8</v>
      </c>
      <c r="D459" s="41" t="s">
        <v>816</v>
      </c>
      <c r="E459" s="41" t="s">
        <v>854</v>
      </c>
      <c r="F459" s="104">
        <v>1</v>
      </c>
      <c r="G459" s="44" t="s">
        <v>72</v>
      </c>
      <c r="H459" s="70"/>
      <c r="I459" s="46">
        <v>0</v>
      </c>
      <c r="J459" s="46">
        <v>0</v>
      </c>
      <c r="K459" s="47">
        <f>I459+J459</f>
        <v>0</v>
      </c>
      <c r="L459" s="48">
        <f>K459*(F459+H459)</f>
        <v>0</v>
      </c>
    </row>
    <row r="460" spans="1:12" ht="253.5">
      <c r="A460" s="38">
        <v>300</v>
      </c>
      <c r="B460" s="39">
        <v>344</v>
      </c>
      <c r="C460" s="40"/>
      <c r="D460" s="41" t="s">
        <v>860</v>
      </c>
      <c r="E460" s="41" t="s">
        <v>861</v>
      </c>
      <c r="F460" s="104"/>
      <c r="G460" s="44"/>
      <c r="H460" s="70"/>
      <c r="I460" s="46"/>
      <c r="J460" s="46"/>
      <c r="K460" s="47"/>
      <c r="L460" s="48"/>
    </row>
    <row r="461" spans="1:12" ht="33.75">
      <c r="A461" s="38">
        <v>300</v>
      </c>
      <c r="B461" s="39">
        <v>344</v>
      </c>
      <c r="C461" s="40">
        <v>9</v>
      </c>
      <c r="D461" s="41" t="s">
        <v>862</v>
      </c>
      <c r="E461" s="41" t="s">
        <v>863</v>
      </c>
      <c r="F461" s="104">
        <v>3</v>
      </c>
      <c r="G461" s="44" t="s">
        <v>72</v>
      </c>
      <c r="H461" s="70"/>
      <c r="I461" s="46">
        <v>0</v>
      </c>
      <c r="J461" s="46">
        <v>0</v>
      </c>
      <c r="K461" s="47">
        <f>I461+J461</f>
        <v>0</v>
      </c>
      <c r="L461" s="48">
        <f>K461*(F461+H461)</f>
        <v>0</v>
      </c>
    </row>
    <row r="462" spans="1:12" ht="33.75">
      <c r="A462" s="38">
        <v>300</v>
      </c>
      <c r="B462" s="39">
        <v>344</v>
      </c>
      <c r="C462" s="40">
        <v>10</v>
      </c>
      <c r="D462" s="41" t="s">
        <v>864</v>
      </c>
      <c r="E462" s="41" t="s">
        <v>865</v>
      </c>
      <c r="F462" s="104">
        <v>1</v>
      </c>
      <c r="G462" s="44" t="s">
        <v>72</v>
      </c>
      <c r="H462" s="70"/>
      <c r="I462" s="46">
        <v>0</v>
      </c>
      <c r="J462" s="46">
        <v>0</v>
      </c>
      <c r="K462" s="47">
        <f>I462+J462</f>
        <v>0</v>
      </c>
      <c r="L462" s="48">
        <f>K462*(F462+H462)</f>
        <v>0</v>
      </c>
    </row>
    <row r="463" spans="1:12" ht="33.75">
      <c r="A463" s="38">
        <v>300</v>
      </c>
      <c r="B463" s="39">
        <v>344</v>
      </c>
      <c r="C463" s="40">
        <v>11</v>
      </c>
      <c r="D463" s="41" t="s">
        <v>866</v>
      </c>
      <c r="E463" s="41" t="s">
        <v>867</v>
      </c>
      <c r="F463" s="104">
        <v>1</v>
      </c>
      <c r="G463" s="44" t="s">
        <v>72</v>
      </c>
      <c r="H463" s="70"/>
      <c r="I463" s="46">
        <v>0</v>
      </c>
      <c r="J463" s="46">
        <v>0</v>
      </c>
      <c r="K463" s="47">
        <f>I463+J463</f>
        <v>0</v>
      </c>
      <c r="L463" s="48">
        <f>K463*(F463+H463)</f>
        <v>0</v>
      </c>
    </row>
    <row r="464" spans="1:12" ht="38.25">
      <c r="A464" s="38">
        <v>300</v>
      </c>
      <c r="B464" s="39">
        <v>344</v>
      </c>
      <c r="C464" s="40"/>
      <c r="D464" s="88" t="s">
        <v>868</v>
      </c>
      <c r="E464" s="88" t="s">
        <v>869</v>
      </c>
      <c r="F464" s="104"/>
      <c r="G464" s="44"/>
      <c r="H464" s="70"/>
      <c r="I464" s="46"/>
      <c r="J464" s="46"/>
      <c r="K464" s="47"/>
      <c r="L464" s="48"/>
    </row>
    <row r="465" spans="1:12" ht="33.75">
      <c r="A465" s="38">
        <v>300</v>
      </c>
      <c r="B465" s="39">
        <v>344</v>
      </c>
      <c r="C465" s="40"/>
      <c r="D465" s="116" t="s">
        <v>870</v>
      </c>
      <c r="E465" s="116" t="s">
        <v>871</v>
      </c>
      <c r="F465" s="104"/>
      <c r="G465" s="44"/>
      <c r="H465" s="70"/>
      <c r="I465" s="46"/>
      <c r="J465" s="46"/>
      <c r="K465" s="47"/>
      <c r="L465" s="48"/>
    </row>
    <row r="466" spans="1:12" ht="292.5">
      <c r="A466" s="38">
        <v>300</v>
      </c>
      <c r="B466" s="39">
        <v>344</v>
      </c>
      <c r="C466" s="40"/>
      <c r="D466" s="41" t="s">
        <v>872</v>
      </c>
      <c r="E466" s="41" t="s">
        <v>873</v>
      </c>
      <c r="F466" s="104"/>
      <c r="G466" s="44"/>
      <c r="H466" s="70"/>
      <c r="I466" s="46"/>
      <c r="J466" s="46"/>
      <c r="K466" s="47"/>
      <c r="L466" s="48"/>
    </row>
    <row r="467" spans="1:12" ht="22.5">
      <c r="A467" s="38">
        <v>300</v>
      </c>
      <c r="B467" s="39">
        <v>344</v>
      </c>
      <c r="C467" s="40"/>
      <c r="D467" s="41" t="s">
        <v>874</v>
      </c>
      <c r="E467" s="41" t="s">
        <v>875</v>
      </c>
      <c r="F467" s="104"/>
      <c r="G467" s="44"/>
      <c r="H467" s="70"/>
      <c r="I467" s="46"/>
      <c r="J467" s="46"/>
      <c r="K467" s="47"/>
      <c r="L467" s="48"/>
    </row>
    <row r="468" spans="1:12" ht="101.25">
      <c r="A468" s="38">
        <v>300</v>
      </c>
      <c r="B468" s="39">
        <v>344</v>
      </c>
      <c r="C468" s="40"/>
      <c r="D468" s="41" t="s">
        <v>876</v>
      </c>
      <c r="E468" s="41" t="s">
        <v>877</v>
      </c>
      <c r="F468" s="104"/>
      <c r="G468" s="44"/>
      <c r="H468" s="70"/>
      <c r="I468" s="46"/>
      <c r="J468" s="46"/>
      <c r="K468" s="47"/>
      <c r="L468" s="48"/>
    </row>
    <row r="469" spans="1:12" ht="33.75">
      <c r="A469" s="38">
        <v>300</v>
      </c>
      <c r="B469" s="39">
        <v>344</v>
      </c>
      <c r="C469" s="40"/>
      <c r="D469" s="113" t="s">
        <v>878</v>
      </c>
      <c r="E469" s="41" t="s">
        <v>879</v>
      </c>
      <c r="F469" s="104"/>
      <c r="G469" s="44"/>
      <c r="H469" s="70"/>
      <c r="I469" s="46"/>
      <c r="J469" s="46"/>
      <c r="K469" s="47"/>
      <c r="L469" s="48"/>
    </row>
    <row r="470" spans="1:12" ht="56.25">
      <c r="A470" s="38">
        <v>300</v>
      </c>
      <c r="B470" s="39">
        <v>344</v>
      </c>
      <c r="C470" s="40"/>
      <c r="D470" s="41" t="s">
        <v>880</v>
      </c>
      <c r="E470" s="41" t="s">
        <v>881</v>
      </c>
      <c r="F470" s="104"/>
      <c r="G470" s="44"/>
      <c r="H470" s="70"/>
      <c r="I470" s="46"/>
      <c r="J470" s="46"/>
      <c r="K470" s="47"/>
      <c r="L470" s="48"/>
    </row>
    <row r="471" spans="1:12">
      <c r="A471" s="38">
        <v>300</v>
      </c>
      <c r="B471" s="39">
        <v>344</v>
      </c>
      <c r="C471" s="40"/>
      <c r="D471" s="41" t="s">
        <v>882</v>
      </c>
      <c r="E471" s="41" t="s">
        <v>883</v>
      </c>
      <c r="F471" s="104"/>
      <c r="G471" s="44"/>
      <c r="H471" s="70"/>
      <c r="I471" s="46"/>
      <c r="J471" s="46"/>
      <c r="K471" s="47"/>
      <c r="L471" s="48"/>
    </row>
    <row r="472" spans="1:12" ht="101.25">
      <c r="A472" s="38">
        <v>300</v>
      </c>
      <c r="B472" s="39">
        <v>344</v>
      </c>
      <c r="C472" s="40"/>
      <c r="D472" s="41" t="s">
        <v>884</v>
      </c>
      <c r="E472" s="41" t="s">
        <v>885</v>
      </c>
      <c r="F472" s="104"/>
      <c r="G472" s="44"/>
      <c r="H472" s="70"/>
      <c r="I472" s="46"/>
      <c r="J472" s="46"/>
      <c r="K472" s="47"/>
      <c r="L472" s="48"/>
    </row>
    <row r="473" spans="1:12">
      <c r="A473" s="38">
        <v>300</v>
      </c>
      <c r="B473" s="39">
        <v>344</v>
      </c>
      <c r="C473" s="40"/>
      <c r="D473" s="41" t="s">
        <v>886</v>
      </c>
      <c r="E473" s="41" t="s">
        <v>887</v>
      </c>
      <c r="F473" s="104"/>
      <c r="G473" s="44"/>
      <c r="H473" s="70"/>
      <c r="I473" s="46"/>
      <c r="J473" s="46"/>
      <c r="K473" s="47"/>
      <c r="L473" s="48"/>
    </row>
    <row r="474" spans="1:12" ht="112.5">
      <c r="A474" s="38">
        <v>300</v>
      </c>
      <c r="B474" s="39">
        <v>344</v>
      </c>
      <c r="C474" s="40"/>
      <c r="D474" s="41" t="s">
        <v>888</v>
      </c>
      <c r="E474" s="41" t="s">
        <v>889</v>
      </c>
      <c r="F474" s="104"/>
      <c r="G474" s="44"/>
      <c r="H474" s="70"/>
      <c r="I474" s="46"/>
      <c r="J474" s="46"/>
      <c r="K474" s="47"/>
      <c r="L474" s="48"/>
    </row>
    <row r="475" spans="1:12" ht="33.75">
      <c r="A475" s="38">
        <v>300</v>
      </c>
      <c r="B475" s="39">
        <v>344</v>
      </c>
      <c r="C475" s="40">
        <v>12</v>
      </c>
      <c r="D475" s="41" t="s">
        <v>890</v>
      </c>
      <c r="E475" s="41" t="s">
        <v>891</v>
      </c>
      <c r="F475" s="104">
        <v>39</v>
      </c>
      <c r="G475" s="44" t="s">
        <v>72</v>
      </c>
      <c r="H475" s="70"/>
      <c r="I475" s="46">
        <v>0</v>
      </c>
      <c r="J475" s="46">
        <v>0</v>
      </c>
      <c r="K475" s="47">
        <f>I475+J475</f>
        <v>0</v>
      </c>
      <c r="L475" s="48">
        <f>K475*(F475+H475)</f>
        <v>0</v>
      </c>
    </row>
    <row r="476" spans="1:12" ht="33.75">
      <c r="A476" s="38">
        <v>300</v>
      </c>
      <c r="B476" s="39">
        <v>344</v>
      </c>
      <c r="C476" s="40">
        <v>13</v>
      </c>
      <c r="D476" s="41" t="s">
        <v>892</v>
      </c>
      <c r="E476" s="41" t="s">
        <v>595</v>
      </c>
      <c r="F476" s="104">
        <v>45</v>
      </c>
      <c r="G476" s="44" t="s">
        <v>72</v>
      </c>
      <c r="H476" s="70"/>
      <c r="I476" s="46">
        <v>0</v>
      </c>
      <c r="J476" s="46">
        <v>0</v>
      </c>
      <c r="K476" s="47">
        <f>I476+J476</f>
        <v>0</v>
      </c>
      <c r="L476" s="48">
        <f>K476*(F476+H476)</f>
        <v>0</v>
      </c>
    </row>
    <row r="477" spans="1:12" ht="33.75">
      <c r="A477" s="38">
        <v>300</v>
      </c>
      <c r="B477" s="39">
        <v>344</v>
      </c>
      <c r="C477" s="40">
        <v>14</v>
      </c>
      <c r="D477" s="41" t="s">
        <v>893</v>
      </c>
      <c r="E477" s="41" t="s">
        <v>894</v>
      </c>
      <c r="F477" s="104">
        <v>16</v>
      </c>
      <c r="G477" s="44" t="s">
        <v>72</v>
      </c>
      <c r="H477" s="70"/>
      <c r="I477" s="46">
        <v>0</v>
      </c>
      <c r="J477" s="46">
        <v>0</v>
      </c>
      <c r="K477" s="47">
        <f>I477+J477</f>
        <v>0</v>
      </c>
      <c r="L477" s="48">
        <f>K477*(F477+H477)</f>
        <v>0</v>
      </c>
    </row>
    <row r="478" spans="1:12" ht="45">
      <c r="A478" s="38">
        <v>300</v>
      </c>
      <c r="B478" s="39">
        <v>344</v>
      </c>
      <c r="C478" s="40">
        <v>15</v>
      </c>
      <c r="D478" s="41" t="s">
        <v>895</v>
      </c>
      <c r="E478" s="41" t="s">
        <v>896</v>
      </c>
      <c r="F478" s="104">
        <v>2</v>
      </c>
      <c r="G478" s="44" t="s">
        <v>72</v>
      </c>
      <c r="H478" s="70"/>
      <c r="I478" s="46">
        <v>0</v>
      </c>
      <c r="J478" s="46">
        <v>0</v>
      </c>
      <c r="K478" s="47">
        <f>I478+J478</f>
        <v>0</v>
      </c>
      <c r="L478" s="48">
        <f>K478*(F478+H478)</f>
        <v>0</v>
      </c>
    </row>
    <row r="479" spans="1:12" ht="38.25">
      <c r="A479" s="38">
        <v>300</v>
      </c>
      <c r="B479" s="39">
        <v>344</v>
      </c>
      <c r="C479" s="40"/>
      <c r="D479" s="88" t="s">
        <v>897</v>
      </c>
      <c r="E479" s="88" t="s">
        <v>898</v>
      </c>
      <c r="F479" s="104"/>
      <c r="G479" s="44"/>
      <c r="H479" s="70"/>
      <c r="I479" s="46"/>
      <c r="J479" s="46"/>
      <c r="K479" s="47"/>
      <c r="L479" s="48"/>
    </row>
    <row r="480" spans="1:12" ht="247.5">
      <c r="A480" s="38">
        <v>300</v>
      </c>
      <c r="B480" s="39">
        <v>344</v>
      </c>
      <c r="C480" s="40"/>
      <c r="D480" s="41" t="s">
        <v>899</v>
      </c>
      <c r="E480" s="41" t="s">
        <v>900</v>
      </c>
      <c r="F480" s="104"/>
      <c r="G480" s="44"/>
      <c r="H480" s="70"/>
      <c r="I480" s="46"/>
      <c r="J480" s="46"/>
      <c r="K480" s="47"/>
      <c r="L480" s="48"/>
    </row>
    <row r="481" spans="1:12" ht="22.5">
      <c r="A481" s="38">
        <v>300</v>
      </c>
      <c r="B481" s="39">
        <v>344</v>
      </c>
      <c r="C481" s="40"/>
      <c r="D481" s="41" t="s">
        <v>874</v>
      </c>
      <c r="E481" s="41" t="s">
        <v>875</v>
      </c>
      <c r="F481" s="104"/>
      <c r="G481" s="44"/>
      <c r="H481" s="70"/>
      <c r="I481" s="46"/>
      <c r="J481" s="46"/>
      <c r="K481" s="47"/>
      <c r="L481" s="48"/>
    </row>
    <row r="482" spans="1:12" ht="101.25">
      <c r="A482" s="38">
        <v>300</v>
      </c>
      <c r="B482" s="39">
        <v>344</v>
      </c>
      <c r="C482" s="40"/>
      <c r="D482" s="41" t="s">
        <v>876</v>
      </c>
      <c r="E482" s="41" t="s">
        <v>877</v>
      </c>
      <c r="F482" s="104"/>
      <c r="G482" s="44"/>
      <c r="H482" s="70"/>
      <c r="I482" s="46"/>
      <c r="J482" s="46"/>
      <c r="K482" s="47"/>
      <c r="L482" s="48"/>
    </row>
    <row r="483" spans="1:12" ht="33.75">
      <c r="A483" s="38">
        <v>300</v>
      </c>
      <c r="B483" s="39">
        <v>344</v>
      </c>
      <c r="C483" s="40"/>
      <c r="D483" s="113" t="s">
        <v>878</v>
      </c>
      <c r="E483" s="41" t="s">
        <v>879</v>
      </c>
      <c r="F483" s="104"/>
      <c r="G483" s="44"/>
      <c r="H483" s="70"/>
      <c r="I483" s="46"/>
      <c r="J483" s="46"/>
      <c r="K483" s="47"/>
      <c r="L483" s="48"/>
    </row>
    <row r="484" spans="1:12" ht="67.5">
      <c r="A484" s="38">
        <v>300</v>
      </c>
      <c r="B484" s="39">
        <v>344</v>
      </c>
      <c r="C484" s="40"/>
      <c r="D484" s="41" t="s">
        <v>901</v>
      </c>
      <c r="E484" s="41" t="s">
        <v>902</v>
      </c>
      <c r="F484" s="104"/>
      <c r="G484" s="44"/>
      <c r="H484" s="70"/>
      <c r="I484" s="46"/>
      <c r="J484" s="46"/>
      <c r="K484" s="47"/>
      <c r="L484" s="48"/>
    </row>
    <row r="485" spans="1:12">
      <c r="A485" s="38">
        <v>300</v>
      </c>
      <c r="B485" s="39">
        <v>344</v>
      </c>
      <c r="C485" s="40"/>
      <c r="D485" s="41" t="s">
        <v>882</v>
      </c>
      <c r="E485" s="41" t="s">
        <v>883</v>
      </c>
      <c r="F485" s="104"/>
      <c r="G485" s="44"/>
      <c r="H485" s="70"/>
      <c r="I485" s="46"/>
      <c r="J485" s="46"/>
      <c r="K485" s="47"/>
      <c r="L485" s="48"/>
    </row>
    <row r="486" spans="1:12" ht="101.25">
      <c r="A486" s="38">
        <v>300</v>
      </c>
      <c r="B486" s="39">
        <v>344</v>
      </c>
      <c r="C486" s="40"/>
      <c r="D486" s="41" t="s">
        <v>884</v>
      </c>
      <c r="E486" s="41" t="s">
        <v>885</v>
      </c>
      <c r="F486" s="104"/>
      <c r="G486" s="44"/>
      <c r="H486" s="70"/>
      <c r="I486" s="46"/>
      <c r="J486" s="46"/>
      <c r="K486" s="47"/>
      <c r="L486" s="48"/>
    </row>
    <row r="487" spans="1:12">
      <c r="A487" s="38">
        <v>300</v>
      </c>
      <c r="B487" s="39">
        <v>344</v>
      </c>
      <c r="C487" s="40"/>
      <c r="D487" s="41" t="s">
        <v>886</v>
      </c>
      <c r="E487" s="41" t="s">
        <v>887</v>
      </c>
      <c r="F487" s="104"/>
      <c r="G487" s="44"/>
      <c r="H487" s="70"/>
      <c r="I487" s="46"/>
      <c r="J487" s="46"/>
      <c r="K487" s="47"/>
      <c r="L487" s="48"/>
    </row>
    <row r="488" spans="1:12" ht="112.5">
      <c r="A488" s="38">
        <v>300</v>
      </c>
      <c r="B488" s="39">
        <v>344</v>
      </c>
      <c r="C488" s="40"/>
      <c r="D488" s="41" t="s">
        <v>888</v>
      </c>
      <c r="E488" s="41" t="s">
        <v>889</v>
      </c>
      <c r="F488" s="104"/>
      <c r="G488" s="44"/>
      <c r="H488" s="70"/>
      <c r="I488" s="46"/>
      <c r="J488" s="46"/>
      <c r="K488" s="47"/>
      <c r="L488" s="48"/>
    </row>
    <row r="489" spans="1:12" ht="33.75">
      <c r="A489" s="38">
        <v>300</v>
      </c>
      <c r="B489" s="39">
        <v>344</v>
      </c>
      <c r="C489" s="40">
        <v>22</v>
      </c>
      <c r="D489" s="41" t="s">
        <v>903</v>
      </c>
      <c r="E489" s="41" t="s">
        <v>904</v>
      </c>
      <c r="F489" s="104">
        <v>1</v>
      </c>
      <c r="G489" s="44" t="s">
        <v>72</v>
      </c>
      <c r="H489" s="70"/>
      <c r="I489" s="46">
        <v>0</v>
      </c>
      <c r="J489" s="46">
        <v>0</v>
      </c>
      <c r="K489" s="47">
        <f t="shared" ref="K489:K495" si="30">I489+J489</f>
        <v>0</v>
      </c>
      <c r="L489" s="48">
        <f t="shared" ref="L489:L495" si="31">K489*(F489+H489)</f>
        <v>0</v>
      </c>
    </row>
    <row r="490" spans="1:12" ht="33.75">
      <c r="A490" s="38">
        <v>300</v>
      </c>
      <c r="B490" s="39">
        <v>344</v>
      </c>
      <c r="C490" s="40">
        <v>16</v>
      </c>
      <c r="D490" s="41" t="s">
        <v>905</v>
      </c>
      <c r="E490" s="41" t="s">
        <v>906</v>
      </c>
      <c r="F490" s="104">
        <v>1</v>
      </c>
      <c r="G490" s="44" t="s">
        <v>72</v>
      </c>
      <c r="H490" s="70"/>
      <c r="I490" s="46">
        <v>0</v>
      </c>
      <c r="J490" s="46">
        <v>0</v>
      </c>
      <c r="K490" s="47">
        <f t="shared" si="30"/>
        <v>0</v>
      </c>
      <c r="L490" s="48">
        <f t="shared" si="31"/>
        <v>0</v>
      </c>
    </row>
    <row r="491" spans="1:12" ht="33.75">
      <c r="A491" s="38">
        <v>300</v>
      </c>
      <c r="B491" s="39">
        <v>344</v>
      </c>
      <c r="C491" s="40">
        <v>17</v>
      </c>
      <c r="D491" s="41" t="s">
        <v>907</v>
      </c>
      <c r="E491" s="41" t="s">
        <v>908</v>
      </c>
      <c r="F491" s="104">
        <v>1</v>
      </c>
      <c r="G491" s="44" t="s">
        <v>72</v>
      </c>
      <c r="H491" s="70"/>
      <c r="I491" s="46">
        <v>0</v>
      </c>
      <c r="J491" s="46">
        <v>0</v>
      </c>
      <c r="K491" s="47">
        <f t="shared" si="30"/>
        <v>0</v>
      </c>
      <c r="L491" s="48">
        <f t="shared" si="31"/>
        <v>0</v>
      </c>
    </row>
    <row r="492" spans="1:12" ht="33.75">
      <c r="A492" s="38">
        <v>300</v>
      </c>
      <c r="B492" s="39">
        <v>344</v>
      </c>
      <c r="C492" s="40">
        <v>18</v>
      </c>
      <c r="D492" s="41" t="s">
        <v>909</v>
      </c>
      <c r="E492" s="41" t="s">
        <v>910</v>
      </c>
      <c r="F492" s="104">
        <v>5</v>
      </c>
      <c r="G492" s="44" t="s">
        <v>72</v>
      </c>
      <c r="H492" s="70"/>
      <c r="I492" s="46">
        <v>0</v>
      </c>
      <c r="J492" s="46">
        <v>0</v>
      </c>
      <c r="K492" s="47">
        <f t="shared" si="30"/>
        <v>0</v>
      </c>
      <c r="L492" s="48">
        <f t="shared" si="31"/>
        <v>0</v>
      </c>
    </row>
    <row r="493" spans="1:12" ht="22.5">
      <c r="A493" s="38">
        <v>300</v>
      </c>
      <c r="B493" s="39">
        <v>344</v>
      </c>
      <c r="C493" s="40">
        <v>19</v>
      </c>
      <c r="D493" s="41" t="s">
        <v>911</v>
      </c>
      <c r="E493" s="41" t="s">
        <v>912</v>
      </c>
      <c r="F493" s="104">
        <v>3</v>
      </c>
      <c r="G493" s="44" t="s">
        <v>72</v>
      </c>
      <c r="H493" s="70"/>
      <c r="I493" s="46">
        <v>0</v>
      </c>
      <c r="J493" s="46">
        <v>0</v>
      </c>
      <c r="K493" s="47">
        <f t="shared" si="30"/>
        <v>0</v>
      </c>
      <c r="L493" s="48">
        <f t="shared" si="31"/>
        <v>0</v>
      </c>
    </row>
    <row r="494" spans="1:12" ht="33.75">
      <c r="A494" s="38">
        <v>300</v>
      </c>
      <c r="B494" s="39">
        <v>344</v>
      </c>
      <c r="C494" s="40">
        <v>20</v>
      </c>
      <c r="D494" s="41" t="s">
        <v>913</v>
      </c>
      <c r="E494" s="41" t="s">
        <v>914</v>
      </c>
      <c r="F494" s="104">
        <v>1</v>
      </c>
      <c r="G494" s="44" t="s">
        <v>72</v>
      </c>
      <c r="H494" s="70"/>
      <c r="I494" s="46">
        <v>0</v>
      </c>
      <c r="J494" s="46">
        <v>0</v>
      </c>
      <c r="K494" s="47">
        <f t="shared" si="30"/>
        <v>0</v>
      </c>
      <c r="L494" s="48">
        <f t="shared" si="31"/>
        <v>0</v>
      </c>
    </row>
    <row r="495" spans="1:12" ht="33.75">
      <c r="A495" s="38">
        <v>300</v>
      </c>
      <c r="B495" s="39">
        <v>344</v>
      </c>
      <c r="C495" s="40">
        <v>21</v>
      </c>
      <c r="D495" s="41" t="s">
        <v>915</v>
      </c>
      <c r="E495" s="41" t="s">
        <v>916</v>
      </c>
      <c r="F495" s="104">
        <v>2</v>
      </c>
      <c r="G495" s="44" t="s">
        <v>72</v>
      </c>
      <c r="H495" s="70"/>
      <c r="I495" s="46">
        <v>0</v>
      </c>
      <c r="J495" s="46">
        <v>0</v>
      </c>
      <c r="K495" s="47">
        <f t="shared" si="30"/>
        <v>0</v>
      </c>
      <c r="L495" s="48">
        <f t="shared" si="31"/>
        <v>0</v>
      </c>
    </row>
    <row r="496" spans="1:12" ht="51">
      <c r="A496" s="38">
        <v>300</v>
      </c>
      <c r="B496" s="39">
        <v>344</v>
      </c>
      <c r="C496" s="40"/>
      <c r="D496" s="88" t="s">
        <v>917</v>
      </c>
      <c r="E496" s="88" t="s">
        <v>918</v>
      </c>
      <c r="F496" s="104"/>
      <c r="G496" s="44"/>
      <c r="H496" s="70"/>
      <c r="I496" s="46"/>
      <c r="J496" s="46"/>
      <c r="K496" s="47"/>
      <c r="L496" s="48"/>
    </row>
    <row r="497" spans="1:12" ht="360">
      <c r="A497" s="38">
        <v>300</v>
      </c>
      <c r="B497" s="39">
        <v>344</v>
      </c>
      <c r="C497" s="40"/>
      <c r="D497" s="41" t="s">
        <v>919</v>
      </c>
      <c r="E497" s="41" t="s">
        <v>920</v>
      </c>
      <c r="F497" s="104"/>
      <c r="G497" s="44"/>
      <c r="H497" s="70"/>
      <c r="I497" s="46"/>
      <c r="J497" s="46"/>
      <c r="K497" s="47"/>
      <c r="L497" s="48"/>
    </row>
    <row r="498" spans="1:12" ht="33.75">
      <c r="A498" s="38">
        <v>300</v>
      </c>
      <c r="B498" s="39">
        <v>344</v>
      </c>
      <c r="C498" s="40">
        <v>23</v>
      </c>
      <c r="D498" s="41" t="s">
        <v>921</v>
      </c>
      <c r="E498" s="41" t="s">
        <v>922</v>
      </c>
      <c r="F498" s="104">
        <v>3</v>
      </c>
      <c r="G498" s="44" t="s">
        <v>72</v>
      </c>
      <c r="H498" s="70"/>
      <c r="I498" s="46">
        <v>0</v>
      </c>
      <c r="J498" s="46">
        <v>0</v>
      </c>
      <c r="K498" s="47">
        <f>I498+J498</f>
        <v>0</v>
      </c>
      <c r="L498" s="48">
        <f>K498*(F498+H498)</f>
        <v>0</v>
      </c>
    </row>
    <row r="499" spans="1:12" ht="51">
      <c r="A499" s="38">
        <v>300</v>
      </c>
      <c r="B499" s="39">
        <v>344</v>
      </c>
      <c r="C499" s="40"/>
      <c r="D499" s="88" t="s">
        <v>923</v>
      </c>
      <c r="E499" s="88" t="s">
        <v>924</v>
      </c>
      <c r="F499" s="104"/>
      <c r="G499" s="44"/>
      <c r="H499" s="70"/>
      <c r="I499" s="46"/>
      <c r="J499" s="46"/>
      <c r="K499" s="47"/>
      <c r="L499" s="48"/>
    </row>
    <row r="500" spans="1:12" ht="326.25">
      <c r="A500" s="38">
        <v>300</v>
      </c>
      <c r="B500" s="39">
        <v>344</v>
      </c>
      <c r="C500" s="40"/>
      <c r="D500" s="41" t="s">
        <v>925</v>
      </c>
      <c r="E500" s="41" t="s">
        <v>926</v>
      </c>
      <c r="F500" s="104"/>
      <c r="G500" s="44"/>
      <c r="H500" s="70"/>
      <c r="I500" s="46"/>
      <c r="J500" s="46"/>
      <c r="K500" s="47"/>
      <c r="L500" s="48"/>
    </row>
    <row r="501" spans="1:12" ht="101.25">
      <c r="A501" s="38">
        <v>300</v>
      </c>
      <c r="B501" s="39">
        <v>344</v>
      </c>
      <c r="C501" s="40"/>
      <c r="D501" s="41" t="s">
        <v>927</v>
      </c>
      <c r="E501" s="41" t="s">
        <v>889</v>
      </c>
      <c r="F501" s="104"/>
      <c r="G501" s="44"/>
      <c r="H501" s="70"/>
      <c r="I501" s="46"/>
      <c r="J501" s="46"/>
      <c r="K501" s="47"/>
      <c r="L501" s="48"/>
    </row>
    <row r="502" spans="1:12" ht="33.75">
      <c r="A502" s="38">
        <v>300</v>
      </c>
      <c r="B502" s="39">
        <v>344</v>
      </c>
      <c r="C502" s="40">
        <v>24</v>
      </c>
      <c r="D502" s="41" t="s">
        <v>892</v>
      </c>
      <c r="E502" s="41" t="s">
        <v>928</v>
      </c>
      <c r="F502" s="96">
        <v>4</v>
      </c>
      <c r="G502" s="44" t="s">
        <v>72</v>
      </c>
      <c r="H502" s="70"/>
      <c r="I502" s="46">
        <v>0</v>
      </c>
      <c r="J502" s="46">
        <v>0</v>
      </c>
      <c r="K502" s="47">
        <f>I502+J502</f>
        <v>0</v>
      </c>
      <c r="L502" s="48">
        <f>F502*K502</f>
        <v>0</v>
      </c>
    </row>
    <row r="503" spans="1:12" ht="33.75">
      <c r="A503" s="38">
        <v>300</v>
      </c>
      <c r="B503" s="39">
        <v>344</v>
      </c>
      <c r="C503" s="40">
        <v>25</v>
      </c>
      <c r="D503" s="41" t="s">
        <v>929</v>
      </c>
      <c r="E503" s="41" t="s">
        <v>930</v>
      </c>
      <c r="F503" s="96">
        <v>4</v>
      </c>
      <c r="G503" s="44" t="s">
        <v>72</v>
      </c>
      <c r="H503" s="70"/>
      <c r="I503" s="46">
        <v>0</v>
      </c>
      <c r="J503" s="46">
        <v>0</v>
      </c>
      <c r="K503" s="47">
        <f>I503+J503</f>
        <v>0</v>
      </c>
      <c r="L503" s="48">
        <f>F503*K503</f>
        <v>0</v>
      </c>
    </row>
    <row r="504" spans="1:12" ht="315">
      <c r="A504" s="38">
        <v>300</v>
      </c>
      <c r="B504" s="39">
        <v>344</v>
      </c>
      <c r="C504" s="40"/>
      <c r="D504" s="41" t="s">
        <v>931</v>
      </c>
      <c r="E504" s="41" t="s">
        <v>932</v>
      </c>
      <c r="F504" s="104"/>
      <c r="G504" s="44"/>
      <c r="H504" s="70"/>
      <c r="I504" s="46"/>
      <c r="J504" s="46"/>
      <c r="K504" s="47"/>
      <c r="L504" s="48"/>
    </row>
    <row r="505" spans="1:12" ht="101.25">
      <c r="A505" s="38">
        <v>300</v>
      </c>
      <c r="B505" s="39">
        <v>344</v>
      </c>
      <c r="C505" s="40"/>
      <c r="D505" s="41" t="s">
        <v>927</v>
      </c>
      <c r="E505" s="41" t="s">
        <v>889</v>
      </c>
      <c r="F505" s="104"/>
      <c r="G505" s="44"/>
      <c r="H505" s="70"/>
      <c r="I505" s="46"/>
      <c r="J505" s="46"/>
      <c r="K505" s="47"/>
      <c r="L505" s="48"/>
    </row>
    <row r="506" spans="1:12" ht="33.75">
      <c r="A506" s="38">
        <v>300</v>
      </c>
      <c r="B506" s="39">
        <v>344</v>
      </c>
      <c r="C506" s="40">
        <v>26</v>
      </c>
      <c r="D506" s="41" t="s">
        <v>909</v>
      </c>
      <c r="E506" s="41" t="s">
        <v>933</v>
      </c>
      <c r="F506" s="104">
        <v>8</v>
      </c>
      <c r="G506" s="44" t="s">
        <v>72</v>
      </c>
      <c r="H506" s="70"/>
      <c r="I506" s="46">
        <v>0</v>
      </c>
      <c r="J506" s="46">
        <v>0</v>
      </c>
      <c r="K506" s="47">
        <f t="shared" ref="K506:K511" si="32">I506+J506</f>
        <v>0</v>
      </c>
      <c r="L506" s="48">
        <f t="shared" ref="L506:L511" si="33">K506*(F506+H506)</f>
        <v>0</v>
      </c>
    </row>
    <row r="507" spans="1:12" ht="33.75">
      <c r="A507" s="38">
        <v>300</v>
      </c>
      <c r="B507" s="39">
        <v>344</v>
      </c>
      <c r="C507" s="40">
        <v>27</v>
      </c>
      <c r="D507" s="41" t="s">
        <v>934</v>
      </c>
      <c r="E507" s="41" t="s">
        <v>912</v>
      </c>
      <c r="F507" s="104">
        <v>1</v>
      </c>
      <c r="G507" s="44" t="s">
        <v>72</v>
      </c>
      <c r="H507" s="70"/>
      <c r="I507" s="46">
        <v>0</v>
      </c>
      <c r="J507" s="46">
        <v>0</v>
      </c>
      <c r="K507" s="47">
        <f t="shared" si="32"/>
        <v>0</v>
      </c>
      <c r="L507" s="48">
        <f t="shared" si="33"/>
        <v>0</v>
      </c>
    </row>
    <row r="508" spans="1:12" ht="33.75">
      <c r="A508" s="38">
        <v>300</v>
      </c>
      <c r="B508" s="39">
        <v>344</v>
      </c>
      <c r="C508" s="40">
        <v>28</v>
      </c>
      <c r="D508" s="41" t="s">
        <v>935</v>
      </c>
      <c r="E508" s="41" t="s">
        <v>922</v>
      </c>
      <c r="F508" s="104">
        <v>3</v>
      </c>
      <c r="G508" s="44" t="s">
        <v>72</v>
      </c>
      <c r="H508" s="70"/>
      <c r="I508" s="46">
        <v>0</v>
      </c>
      <c r="J508" s="46">
        <v>0</v>
      </c>
      <c r="K508" s="47">
        <f t="shared" si="32"/>
        <v>0</v>
      </c>
      <c r="L508" s="48">
        <f t="shared" si="33"/>
        <v>0</v>
      </c>
    </row>
    <row r="509" spans="1:12" ht="33.75">
      <c r="A509" s="38">
        <v>300</v>
      </c>
      <c r="B509" s="39">
        <v>344</v>
      </c>
      <c r="C509" s="40">
        <v>29</v>
      </c>
      <c r="D509" s="41" t="s">
        <v>913</v>
      </c>
      <c r="E509" s="41" t="s">
        <v>914</v>
      </c>
      <c r="F509" s="104">
        <v>1</v>
      </c>
      <c r="G509" s="44" t="s">
        <v>72</v>
      </c>
      <c r="H509" s="70"/>
      <c r="I509" s="46">
        <v>0</v>
      </c>
      <c r="J509" s="46">
        <v>0</v>
      </c>
      <c r="K509" s="47">
        <f t="shared" si="32"/>
        <v>0</v>
      </c>
      <c r="L509" s="48">
        <f t="shared" si="33"/>
        <v>0</v>
      </c>
    </row>
    <row r="510" spans="1:12" ht="33.75">
      <c r="A510" s="38">
        <v>300</v>
      </c>
      <c r="B510" s="39">
        <v>344</v>
      </c>
      <c r="C510" s="40">
        <v>30</v>
      </c>
      <c r="D510" s="41" t="s">
        <v>936</v>
      </c>
      <c r="E510" s="41" t="s">
        <v>937</v>
      </c>
      <c r="F510" s="104">
        <v>1</v>
      </c>
      <c r="G510" s="44" t="s">
        <v>72</v>
      </c>
      <c r="H510" s="70"/>
      <c r="I510" s="46">
        <v>0</v>
      </c>
      <c r="J510" s="46">
        <v>0</v>
      </c>
      <c r="K510" s="47">
        <f t="shared" si="32"/>
        <v>0</v>
      </c>
      <c r="L510" s="48">
        <f t="shared" si="33"/>
        <v>0</v>
      </c>
    </row>
    <row r="511" spans="1:12" ht="33.75">
      <c r="A511" s="38">
        <v>300</v>
      </c>
      <c r="B511" s="39">
        <v>344</v>
      </c>
      <c r="C511" s="40">
        <v>31</v>
      </c>
      <c r="D511" s="41" t="s">
        <v>915</v>
      </c>
      <c r="E511" s="41" t="s">
        <v>916</v>
      </c>
      <c r="F511" s="104">
        <v>1</v>
      </c>
      <c r="G511" s="44" t="s">
        <v>72</v>
      </c>
      <c r="H511" s="70"/>
      <c r="I511" s="46">
        <v>0</v>
      </c>
      <c r="J511" s="46">
        <v>0</v>
      </c>
      <c r="K511" s="47">
        <f t="shared" si="32"/>
        <v>0</v>
      </c>
      <c r="L511" s="48">
        <f t="shared" si="33"/>
        <v>0</v>
      </c>
    </row>
    <row r="512" spans="1:12" ht="51">
      <c r="A512" s="38">
        <v>300</v>
      </c>
      <c r="B512" s="39">
        <v>344</v>
      </c>
      <c r="C512" s="40"/>
      <c r="D512" s="88" t="s">
        <v>938</v>
      </c>
      <c r="E512" s="88" t="s">
        <v>939</v>
      </c>
      <c r="F512" s="104"/>
      <c r="G512" s="44"/>
      <c r="H512" s="70"/>
      <c r="I512" s="46"/>
      <c r="J512" s="46"/>
      <c r="K512" s="47"/>
      <c r="L512" s="48"/>
    </row>
    <row r="513" spans="1:12" ht="112.5">
      <c r="A513" s="38">
        <v>300</v>
      </c>
      <c r="B513" s="39">
        <v>344</v>
      </c>
      <c r="C513" s="40"/>
      <c r="D513" s="41" t="s">
        <v>940</v>
      </c>
      <c r="E513" s="41" t="s">
        <v>941</v>
      </c>
      <c r="F513" s="96"/>
      <c r="G513" s="44"/>
      <c r="H513" s="70"/>
      <c r="I513" s="46"/>
      <c r="J513" s="46"/>
      <c r="K513" s="47"/>
      <c r="L513" s="48"/>
    </row>
    <row r="514" spans="1:12" ht="67.5">
      <c r="A514" s="38">
        <v>300</v>
      </c>
      <c r="B514" s="39">
        <v>344</v>
      </c>
      <c r="C514" s="40"/>
      <c r="D514" s="41" t="s">
        <v>942</v>
      </c>
      <c r="E514" s="41" t="s">
        <v>943</v>
      </c>
      <c r="F514" s="96"/>
      <c r="G514" s="44"/>
      <c r="H514" s="70"/>
      <c r="I514" s="46"/>
      <c r="J514" s="46"/>
      <c r="K514" s="47"/>
      <c r="L514" s="48"/>
    </row>
    <row r="515" spans="1:12" ht="56.25">
      <c r="A515" s="38">
        <v>300</v>
      </c>
      <c r="B515" s="39">
        <v>344</v>
      </c>
      <c r="C515" s="40"/>
      <c r="D515" s="41" t="s">
        <v>944</v>
      </c>
      <c r="E515" s="41" t="s">
        <v>945</v>
      </c>
      <c r="F515" s="104"/>
      <c r="G515" s="44"/>
      <c r="H515" s="70"/>
      <c r="I515" s="46"/>
      <c r="J515" s="46"/>
      <c r="K515" s="47"/>
      <c r="L515" s="48"/>
    </row>
    <row r="516" spans="1:12" ht="112.5">
      <c r="A516" s="38">
        <v>300</v>
      </c>
      <c r="B516" s="39">
        <v>344</v>
      </c>
      <c r="C516" s="40"/>
      <c r="D516" s="41" t="s">
        <v>888</v>
      </c>
      <c r="E516" s="41" t="s">
        <v>889</v>
      </c>
      <c r="F516" s="104"/>
      <c r="G516" s="44"/>
      <c r="H516" s="70"/>
      <c r="I516" s="46"/>
      <c r="J516" s="46"/>
      <c r="K516" s="47"/>
      <c r="L516" s="48"/>
    </row>
    <row r="517" spans="1:12">
      <c r="A517" s="38">
        <v>300</v>
      </c>
      <c r="B517" s="39">
        <v>344</v>
      </c>
      <c r="C517" s="40"/>
      <c r="D517" s="41" t="s">
        <v>882</v>
      </c>
      <c r="E517" s="41" t="s">
        <v>883</v>
      </c>
      <c r="F517" s="104"/>
      <c r="G517" s="44"/>
      <c r="H517" s="70"/>
      <c r="I517" s="46"/>
      <c r="J517" s="46"/>
      <c r="K517" s="47"/>
      <c r="L517" s="48"/>
    </row>
    <row r="518" spans="1:12" ht="112.5">
      <c r="A518" s="38">
        <v>300</v>
      </c>
      <c r="B518" s="39">
        <v>344</v>
      </c>
      <c r="C518" s="40"/>
      <c r="D518" s="174" t="s">
        <v>946</v>
      </c>
      <c r="E518" s="174" t="s">
        <v>947</v>
      </c>
      <c r="F518" s="175"/>
      <c r="G518" s="44"/>
      <c r="H518" s="176"/>
      <c r="I518" s="46"/>
      <c r="J518" s="46"/>
      <c r="K518" s="47"/>
      <c r="L518" s="48"/>
    </row>
    <row r="519" spans="1:12">
      <c r="A519" s="38">
        <v>300</v>
      </c>
      <c r="B519" s="39">
        <v>344</v>
      </c>
      <c r="C519" s="40"/>
      <c r="D519" s="174" t="s">
        <v>886</v>
      </c>
      <c r="E519" s="174" t="s">
        <v>887</v>
      </c>
      <c r="F519" s="175"/>
      <c r="G519" s="44"/>
      <c r="H519" s="176"/>
      <c r="I519" s="46"/>
      <c r="J519" s="46"/>
      <c r="K519" s="47"/>
      <c r="L519" s="48"/>
    </row>
    <row r="520" spans="1:12" ht="33.75">
      <c r="A520" s="38">
        <v>300</v>
      </c>
      <c r="B520" s="39">
        <v>344</v>
      </c>
      <c r="C520" s="40">
        <v>32</v>
      </c>
      <c r="D520" s="41" t="s">
        <v>948</v>
      </c>
      <c r="E520" s="41" t="s">
        <v>949</v>
      </c>
      <c r="F520" s="104">
        <v>2</v>
      </c>
      <c r="G520" s="44" t="s">
        <v>72</v>
      </c>
      <c r="H520" s="70"/>
      <c r="I520" s="46">
        <v>0</v>
      </c>
      <c r="J520" s="46">
        <v>0</v>
      </c>
      <c r="K520" s="47">
        <f>I520+J520</f>
        <v>0</v>
      </c>
      <c r="L520" s="48">
        <f>K520*(F520+H520)</f>
        <v>0</v>
      </c>
    </row>
    <row r="521" spans="1:12" ht="33.75">
      <c r="A521" s="38">
        <v>300</v>
      </c>
      <c r="B521" s="39">
        <v>344</v>
      </c>
      <c r="C521" s="40">
        <v>33</v>
      </c>
      <c r="D521" s="41" t="s">
        <v>909</v>
      </c>
      <c r="E521" s="41" t="s">
        <v>933</v>
      </c>
      <c r="F521" s="104">
        <v>5</v>
      </c>
      <c r="G521" s="44" t="s">
        <v>72</v>
      </c>
      <c r="H521" s="70"/>
      <c r="I521" s="46">
        <v>0</v>
      </c>
      <c r="J521" s="46">
        <v>0</v>
      </c>
      <c r="K521" s="47">
        <f>I521+J521</f>
        <v>0</v>
      </c>
      <c r="L521" s="48">
        <f>K521*(F521+H521)</f>
        <v>0</v>
      </c>
    </row>
    <row r="522" spans="1:12" ht="33.75">
      <c r="A522" s="38">
        <v>300</v>
      </c>
      <c r="B522" s="39">
        <v>344</v>
      </c>
      <c r="C522" s="40">
        <v>34</v>
      </c>
      <c r="D522" s="41" t="s">
        <v>950</v>
      </c>
      <c r="E522" s="41" t="s">
        <v>951</v>
      </c>
      <c r="F522" s="104">
        <v>2</v>
      </c>
      <c r="G522" s="44" t="s">
        <v>72</v>
      </c>
      <c r="H522" s="70"/>
      <c r="I522" s="46">
        <v>0</v>
      </c>
      <c r="J522" s="46">
        <v>0</v>
      </c>
      <c r="K522" s="47">
        <f>I522+J522</f>
        <v>0</v>
      </c>
      <c r="L522" s="48">
        <f>K522*(F522+H522)</f>
        <v>0</v>
      </c>
    </row>
    <row r="523" spans="1:12" ht="33.75">
      <c r="A523" s="38">
        <v>300</v>
      </c>
      <c r="B523" s="39">
        <v>344</v>
      </c>
      <c r="C523" s="40">
        <v>35</v>
      </c>
      <c r="D523" s="41" t="s">
        <v>952</v>
      </c>
      <c r="E523" s="41" t="s">
        <v>953</v>
      </c>
      <c r="F523" s="104">
        <v>2</v>
      </c>
      <c r="G523" s="44" t="s">
        <v>72</v>
      </c>
      <c r="H523" s="70"/>
      <c r="I523" s="46">
        <v>0</v>
      </c>
      <c r="J523" s="46">
        <v>0</v>
      </c>
      <c r="K523" s="47">
        <f>I523+J523</f>
        <v>0</v>
      </c>
      <c r="L523" s="48">
        <f>K523*(F523+H523)</f>
        <v>0</v>
      </c>
    </row>
    <row r="524" spans="1:12" ht="90">
      <c r="A524" s="38">
        <v>300</v>
      </c>
      <c r="B524" s="39">
        <v>344</v>
      </c>
      <c r="C524" s="40">
        <v>36</v>
      </c>
      <c r="D524" s="41" t="s">
        <v>954</v>
      </c>
      <c r="E524" s="41" t="s">
        <v>955</v>
      </c>
      <c r="F524" s="104">
        <v>61</v>
      </c>
      <c r="G524" s="44" t="s">
        <v>72</v>
      </c>
      <c r="H524" s="70"/>
      <c r="I524" s="46">
        <v>0</v>
      </c>
      <c r="J524" s="46">
        <v>0</v>
      </c>
      <c r="K524" s="47">
        <f>I524+J524</f>
        <v>0</v>
      </c>
      <c r="L524" s="48">
        <f>K524*(F524+H524)</f>
        <v>0</v>
      </c>
    </row>
    <row r="525" spans="1:12" ht="51">
      <c r="A525" s="38">
        <v>300</v>
      </c>
      <c r="B525" s="39">
        <v>344</v>
      </c>
      <c r="C525" s="40"/>
      <c r="D525" s="88" t="s">
        <v>956</v>
      </c>
      <c r="E525" s="88" t="s">
        <v>957</v>
      </c>
      <c r="F525" s="104"/>
      <c r="G525" s="44"/>
      <c r="H525" s="70"/>
      <c r="I525" s="46"/>
      <c r="J525" s="46"/>
      <c r="K525" s="47"/>
      <c r="L525" s="48"/>
    </row>
    <row r="526" spans="1:12" ht="38.25">
      <c r="A526" s="38">
        <v>300</v>
      </c>
      <c r="B526" s="39">
        <v>344</v>
      </c>
      <c r="C526" s="40"/>
      <c r="D526" s="88" t="s">
        <v>958</v>
      </c>
      <c r="E526" s="88" t="s">
        <v>959</v>
      </c>
      <c r="F526" s="96"/>
      <c r="G526" s="44"/>
      <c r="H526" s="70"/>
      <c r="I526" s="46"/>
      <c r="J526" s="46"/>
      <c r="K526" s="47"/>
      <c r="L526" s="48"/>
    </row>
    <row r="527" spans="1:12" ht="22.5">
      <c r="A527" s="38">
        <v>300</v>
      </c>
      <c r="B527" s="39">
        <v>344</v>
      </c>
      <c r="C527" s="40"/>
      <c r="D527" s="41" t="s">
        <v>960</v>
      </c>
      <c r="E527" s="41" t="s">
        <v>960</v>
      </c>
      <c r="F527" s="96"/>
      <c r="G527" s="44"/>
      <c r="H527" s="70"/>
      <c r="I527" s="46"/>
      <c r="J527" s="46"/>
      <c r="K527" s="47"/>
      <c r="L527" s="48"/>
    </row>
    <row r="528" spans="1:12" ht="33.75">
      <c r="A528" s="38">
        <v>300</v>
      </c>
      <c r="B528" s="39">
        <v>344</v>
      </c>
      <c r="C528" s="40">
        <v>37</v>
      </c>
      <c r="D528" s="41" t="s">
        <v>961</v>
      </c>
      <c r="E528" s="41" t="s">
        <v>962</v>
      </c>
      <c r="F528" s="96">
        <v>1</v>
      </c>
      <c r="G528" s="44" t="s">
        <v>72</v>
      </c>
      <c r="H528" s="70"/>
      <c r="I528" s="46">
        <v>0</v>
      </c>
      <c r="J528" s="46">
        <v>0</v>
      </c>
      <c r="K528" s="47">
        <f>I528+J528</f>
        <v>0</v>
      </c>
      <c r="L528" s="48">
        <f>K528*(F528+H528)</f>
        <v>0</v>
      </c>
    </row>
    <row r="529" spans="1:12" ht="33.75">
      <c r="A529" s="38">
        <v>300</v>
      </c>
      <c r="B529" s="39">
        <v>344</v>
      </c>
      <c r="C529" s="40">
        <v>38</v>
      </c>
      <c r="D529" s="41" t="s">
        <v>553</v>
      </c>
      <c r="E529" s="41" t="s">
        <v>963</v>
      </c>
      <c r="F529" s="96">
        <v>6</v>
      </c>
      <c r="G529" s="44" t="s">
        <v>72</v>
      </c>
      <c r="H529" s="70"/>
      <c r="I529" s="46">
        <v>0</v>
      </c>
      <c r="J529" s="46">
        <v>0</v>
      </c>
      <c r="K529" s="47">
        <f>I529+J529</f>
        <v>0</v>
      </c>
      <c r="L529" s="48">
        <f>K529*(F529+H529)</f>
        <v>0</v>
      </c>
    </row>
    <row r="530" spans="1:12" ht="33.75">
      <c r="A530" s="38">
        <v>300</v>
      </c>
      <c r="B530" s="39">
        <v>344</v>
      </c>
      <c r="C530" s="40">
        <v>39</v>
      </c>
      <c r="D530" s="41" t="s">
        <v>964</v>
      </c>
      <c r="E530" s="41" t="s">
        <v>965</v>
      </c>
      <c r="F530" s="104">
        <v>2</v>
      </c>
      <c r="G530" s="44" t="s">
        <v>72</v>
      </c>
      <c r="H530" s="70"/>
      <c r="I530" s="46">
        <v>0</v>
      </c>
      <c r="J530" s="46">
        <v>0</v>
      </c>
      <c r="K530" s="47">
        <f>I530+J530</f>
        <v>0</v>
      </c>
      <c r="L530" s="48">
        <f>K530*(F530+H530)</f>
        <v>0</v>
      </c>
    </row>
    <row r="531" spans="1:12" ht="76.5">
      <c r="A531" s="38">
        <v>300</v>
      </c>
      <c r="B531" s="39">
        <v>344</v>
      </c>
      <c r="C531" s="40"/>
      <c r="D531" s="88" t="s">
        <v>966</v>
      </c>
      <c r="E531" s="88" t="s">
        <v>967</v>
      </c>
      <c r="F531" s="104"/>
      <c r="G531" s="44"/>
      <c r="H531" s="70"/>
      <c r="I531" s="46"/>
      <c r="J531" s="46"/>
      <c r="K531" s="47"/>
      <c r="L531" s="48"/>
    </row>
    <row r="532" spans="1:12" ht="33.75">
      <c r="A532" s="38">
        <v>300</v>
      </c>
      <c r="B532" s="39">
        <v>344</v>
      </c>
      <c r="C532" s="40"/>
      <c r="D532" s="41" t="s">
        <v>968</v>
      </c>
      <c r="E532" s="41" t="s">
        <v>968</v>
      </c>
      <c r="F532" s="96"/>
      <c r="G532" s="44"/>
      <c r="H532" s="70"/>
      <c r="I532" s="46"/>
      <c r="J532" s="46"/>
      <c r="K532" s="47"/>
      <c r="L532" s="48"/>
    </row>
    <row r="533" spans="1:12" ht="33.75">
      <c r="A533" s="38">
        <v>300</v>
      </c>
      <c r="B533" s="39">
        <v>344</v>
      </c>
      <c r="C533" s="40">
        <v>40</v>
      </c>
      <c r="D533" s="41" t="s">
        <v>961</v>
      </c>
      <c r="E533" s="41" t="s">
        <v>962</v>
      </c>
      <c r="F533" s="96">
        <v>1</v>
      </c>
      <c r="G533" s="44" t="s">
        <v>72</v>
      </c>
      <c r="H533" s="70"/>
      <c r="I533" s="46">
        <v>0</v>
      </c>
      <c r="J533" s="46">
        <v>0</v>
      </c>
      <c r="K533" s="47">
        <f>I533+J533</f>
        <v>0</v>
      </c>
      <c r="L533" s="48">
        <f>K533*(F533+H533)</f>
        <v>0</v>
      </c>
    </row>
    <row r="534" spans="1:12" ht="33.75">
      <c r="A534" s="38">
        <v>300</v>
      </c>
      <c r="B534" s="39">
        <v>344</v>
      </c>
      <c r="C534" s="40">
        <v>41</v>
      </c>
      <c r="D534" s="41" t="s">
        <v>553</v>
      </c>
      <c r="E534" s="41" t="s">
        <v>963</v>
      </c>
      <c r="F534" s="104">
        <v>6</v>
      </c>
      <c r="G534" s="44" t="s">
        <v>72</v>
      </c>
      <c r="H534" s="70"/>
      <c r="I534" s="46">
        <v>0</v>
      </c>
      <c r="J534" s="46">
        <v>0</v>
      </c>
      <c r="K534" s="47">
        <f>I534+J534</f>
        <v>0</v>
      </c>
      <c r="L534" s="48">
        <f>K534*(F534+H534)</f>
        <v>0</v>
      </c>
    </row>
    <row r="535" spans="1:12" ht="34.5" thickBot="1">
      <c r="A535" s="38">
        <v>300</v>
      </c>
      <c r="B535" s="39">
        <v>344</v>
      </c>
      <c r="C535" s="40">
        <v>42</v>
      </c>
      <c r="D535" s="41" t="s">
        <v>964</v>
      </c>
      <c r="E535" s="41" t="s">
        <v>965</v>
      </c>
      <c r="F535" s="96">
        <v>2</v>
      </c>
      <c r="G535" s="44" t="s">
        <v>72</v>
      </c>
      <c r="H535" s="70"/>
      <c r="I535" s="46">
        <v>0</v>
      </c>
      <c r="J535" s="46">
        <v>0</v>
      </c>
      <c r="K535" s="47">
        <f>I535+J535</f>
        <v>0</v>
      </c>
      <c r="L535" s="48">
        <f>K535*(F535+H535)</f>
        <v>0</v>
      </c>
    </row>
    <row r="536" spans="1:12" ht="57" thickBot="1">
      <c r="A536" s="51">
        <v>300</v>
      </c>
      <c r="B536" s="52">
        <v>344</v>
      </c>
      <c r="C536" s="11"/>
      <c r="D536" s="53" t="s">
        <v>969</v>
      </c>
      <c r="E536" s="53" t="s">
        <v>970</v>
      </c>
      <c r="F536" s="54"/>
      <c r="G536" s="55"/>
      <c r="H536" s="71"/>
      <c r="I536" s="16"/>
      <c r="J536" s="16"/>
      <c r="K536" s="57"/>
      <c r="L536" s="58">
        <f>SUM(L449:L535)</f>
        <v>0</v>
      </c>
    </row>
    <row r="537" spans="1:12" ht="60.75" thickBot="1">
      <c r="A537" s="9">
        <v>300</v>
      </c>
      <c r="B537" s="28">
        <v>345</v>
      </c>
      <c r="C537" s="29"/>
      <c r="D537" s="30" t="s">
        <v>971</v>
      </c>
      <c r="E537" s="30" t="s">
        <v>972</v>
      </c>
      <c r="F537" s="31"/>
      <c r="G537" s="32"/>
      <c r="H537" s="122"/>
      <c r="I537" s="34"/>
      <c r="J537" s="35"/>
      <c r="K537" s="123"/>
      <c r="L537" s="37"/>
    </row>
    <row r="538" spans="1:12" ht="22.5">
      <c r="A538" s="73"/>
      <c r="B538" s="74"/>
      <c r="C538" s="125"/>
      <c r="D538" s="41" t="s">
        <v>973</v>
      </c>
      <c r="E538" s="41" t="s">
        <v>974</v>
      </c>
      <c r="F538" s="107"/>
      <c r="G538" s="127"/>
      <c r="H538" s="128"/>
      <c r="I538" s="129"/>
      <c r="J538" s="130"/>
      <c r="K538" s="131"/>
      <c r="L538" s="132"/>
    </row>
    <row r="539" spans="1:12" ht="225">
      <c r="A539" s="38">
        <v>300</v>
      </c>
      <c r="B539" s="39">
        <v>345</v>
      </c>
      <c r="C539" s="40">
        <v>1</v>
      </c>
      <c r="D539" s="41" t="s">
        <v>975</v>
      </c>
      <c r="E539" s="41" t="s">
        <v>976</v>
      </c>
      <c r="F539" s="104">
        <f>720+245</f>
        <v>965</v>
      </c>
      <c r="G539" s="44" t="s">
        <v>117</v>
      </c>
      <c r="H539" s="70"/>
      <c r="I539" s="46">
        <v>0</v>
      </c>
      <c r="J539" s="46">
        <v>0</v>
      </c>
      <c r="K539" s="47">
        <f>I539+J539</f>
        <v>0</v>
      </c>
      <c r="L539" s="48">
        <f>K539*(F539+H539)</f>
        <v>0</v>
      </c>
    </row>
    <row r="540" spans="1:12" ht="312">
      <c r="A540" s="38">
        <v>300</v>
      </c>
      <c r="B540" s="39">
        <v>345</v>
      </c>
      <c r="C540" s="125"/>
      <c r="D540" s="177" t="s">
        <v>977</v>
      </c>
      <c r="E540" s="177" t="s">
        <v>978</v>
      </c>
      <c r="F540" s="101"/>
      <c r="G540" s="143"/>
      <c r="H540" s="144"/>
      <c r="I540" s="145"/>
      <c r="J540" s="146"/>
      <c r="K540" s="147"/>
      <c r="L540" s="148"/>
    </row>
    <row r="541" spans="1:12" ht="409.5">
      <c r="A541" s="38">
        <v>300</v>
      </c>
      <c r="B541" s="39">
        <v>345</v>
      </c>
      <c r="C541" s="40">
        <v>2</v>
      </c>
      <c r="D541" s="41" t="s">
        <v>979</v>
      </c>
      <c r="E541" s="41" t="s">
        <v>980</v>
      </c>
      <c r="F541" s="96">
        <f>19650</f>
        <v>19650</v>
      </c>
      <c r="G541" s="44" t="s">
        <v>117</v>
      </c>
      <c r="H541" s="70"/>
      <c r="I541" s="46">
        <v>0</v>
      </c>
      <c r="J541" s="46">
        <v>0</v>
      </c>
      <c r="K541" s="47">
        <f>I541+J541</f>
        <v>0</v>
      </c>
      <c r="L541" s="48">
        <f>K541*(F541+H541)</f>
        <v>0</v>
      </c>
    </row>
    <row r="542" spans="1:12" ht="51">
      <c r="A542" s="38">
        <v>300</v>
      </c>
      <c r="B542" s="39">
        <v>345</v>
      </c>
      <c r="C542" s="40"/>
      <c r="D542" s="178" t="s">
        <v>981</v>
      </c>
      <c r="E542" s="178" t="s">
        <v>982</v>
      </c>
      <c r="F542" s="104"/>
      <c r="G542" s="44"/>
      <c r="H542" s="70"/>
      <c r="I542" s="46"/>
      <c r="J542" s="46"/>
      <c r="K542" s="47"/>
      <c r="L542" s="48"/>
    </row>
    <row r="543" spans="1:12" ht="409.5">
      <c r="A543" s="38">
        <v>300</v>
      </c>
      <c r="B543" s="39">
        <v>345</v>
      </c>
      <c r="C543" s="40">
        <v>3</v>
      </c>
      <c r="D543" s="41" t="s">
        <v>983</v>
      </c>
      <c r="E543" s="41" t="s">
        <v>984</v>
      </c>
      <c r="F543" s="104">
        <v>3300</v>
      </c>
      <c r="G543" s="44" t="s">
        <v>117</v>
      </c>
      <c r="H543" s="70"/>
      <c r="I543" s="46">
        <v>0</v>
      </c>
      <c r="J543" s="46">
        <v>0</v>
      </c>
      <c r="K543" s="47">
        <f t="shared" ref="K543:K552" si="34">I543+J543</f>
        <v>0</v>
      </c>
      <c r="L543" s="48">
        <f t="shared" ref="L543:L552" si="35">K543*(F543+H543)</f>
        <v>0</v>
      </c>
    </row>
    <row r="544" spans="1:12" ht="67.5">
      <c r="A544" s="38">
        <v>300</v>
      </c>
      <c r="B544" s="39">
        <v>345</v>
      </c>
      <c r="C544" s="40">
        <v>4</v>
      </c>
      <c r="D544" s="179" t="s">
        <v>985</v>
      </c>
      <c r="E544" s="41" t="s">
        <v>986</v>
      </c>
      <c r="F544" s="104">
        <v>200</v>
      </c>
      <c r="G544" s="44" t="s">
        <v>117</v>
      </c>
      <c r="H544" s="70"/>
      <c r="I544" s="46">
        <v>0</v>
      </c>
      <c r="J544" s="46">
        <v>0</v>
      </c>
      <c r="K544" s="47">
        <f t="shared" si="34"/>
        <v>0</v>
      </c>
      <c r="L544" s="48">
        <f t="shared" si="35"/>
        <v>0</v>
      </c>
    </row>
    <row r="545" spans="1:12" ht="146.25">
      <c r="A545" s="38">
        <v>300</v>
      </c>
      <c r="B545" s="39">
        <v>345</v>
      </c>
      <c r="C545" s="40">
        <v>5</v>
      </c>
      <c r="D545" s="179" t="s">
        <v>987</v>
      </c>
      <c r="E545" s="41" t="s">
        <v>988</v>
      </c>
      <c r="F545" s="104">
        <v>180</v>
      </c>
      <c r="G545" s="44" t="s">
        <v>117</v>
      </c>
      <c r="H545" s="70"/>
      <c r="I545" s="46">
        <v>0</v>
      </c>
      <c r="J545" s="46">
        <v>0</v>
      </c>
      <c r="K545" s="47">
        <f t="shared" si="34"/>
        <v>0</v>
      </c>
      <c r="L545" s="48">
        <f t="shared" si="35"/>
        <v>0</v>
      </c>
    </row>
    <row r="546" spans="1:12" ht="101.25">
      <c r="A546" s="38">
        <v>300</v>
      </c>
      <c r="B546" s="39">
        <v>345</v>
      </c>
      <c r="C546" s="40">
        <v>6</v>
      </c>
      <c r="D546" s="179" t="s">
        <v>989</v>
      </c>
      <c r="E546" s="41" t="s">
        <v>990</v>
      </c>
      <c r="F546" s="96">
        <v>13900</v>
      </c>
      <c r="G546" s="44" t="s">
        <v>117</v>
      </c>
      <c r="H546" s="70"/>
      <c r="I546" s="46">
        <v>0</v>
      </c>
      <c r="J546" s="46">
        <v>0</v>
      </c>
      <c r="K546" s="47">
        <f t="shared" si="34"/>
        <v>0</v>
      </c>
      <c r="L546" s="48">
        <f t="shared" si="35"/>
        <v>0</v>
      </c>
    </row>
    <row r="547" spans="1:12" ht="168.75">
      <c r="A547" s="38">
        <v>300</v>
      </c>
      <c r="B547" s="39">
        <v>345</v>
      </c>
      <c r="C547" s="40">
        <v>7</v>
      </c>
      <c r="D547" s="42" t="s">
        <v>991</v>
      </c>
      <c r="E547" s="42" t="s">
        <v>992</v>
      </c>
      <c r="F547" s="96">
        <v>1500</v>
      </c>
      <c r="G547" s="44" t="s">
        <v>117</v>
      </c>
      <c r="H547" s="70"/>
      <c r="I547" s="46">
        <v>0</v>
      </c>
      <c r="J547" s="46">
        <v>0</v>
      </c>
      <c r="K547" s="47">
        <f t="shared" si="34"/>
        <v>0</v>
      </c>
      <c r="L547" s="48">
        <f t="shared" si="35"/>
        <v>0</v>
      </c>
    </row>
    <row r="548" spans="1:12" ht="168.75">
      <c r="A548" s="38">
        <v>300</v>
      </c>
      <c r="B548" s="39">
        <v>345</v>
      </c>
      <c r="C548" s="40"/>
      <c r="D548" s="42" t="s">
        <v>993</v>
      </c>
      <c r="E548" s="42" t="s">
        <v>994</v>
      </c>
      <c r="F548" s="96"/>
      <c r="G548" s="44"/>
      <c r="H548" s="70"/>
      <c r="I548" s="46"/>
      <c r="J548" s="46"/>
      <c r="K548" s="47"/>
      <c r="L548" s="48"/>
    </row>
    <row r="549" spans="1:12" ht="33.75">
      <c r="A549" s="38">
        <v>300</v>
      </c>
      <c r="B549" s="39">
        <v>345</v>
      </c>
      <c r="C549" s="40">
        <v>9</v>
      </c>
      <c r="D549" s="42" t="s">
        <v>995</v>
      </c>
      <c r="E549" s="42" t="s">
        <v>996</v>
      </c>
      <c r="F549" s="96">
        <v>100</v>
      </c>
      <c r="G549" s="171" t="s">
        <v>535</v>
      </c>
      <c r="H549" s="70"/>
      <c r="I549" s="46">
        <v>0</v>
      </c>
      <c r="J549" s="46">
        <v>0</v>
      </c>
      <c r="K549" s="47">
        <f t="shared" si="34"/>
        <v>0</v>
      </c>
      <c r="L549" s="48">
        <f t="shared" si="35"/>
        <v>0</v>
      </c>
    </row>
    <row r="550" spans="1:12" ht="33.75">
      <c r="A550" s="38">
        <v>300</v>
      </c>
      <c r="B550" s="39">
        <v>345</v>
      </c>
      <c r="C550" s="40">
        <v>10</v>
      </c>
      <c r="D550" s="42" t="s">
        <v>997</v>
      </c>
      <c r="E550" s="42" t="s">
        <v>998</v>
      </c>
      <c r="F550" s="96">
        <v>2</v>
      </c>
      <c r="G550" s="171" t="s">
        <v>535</v>
      </c>
      <c r="H550" s="70"/>
      <c r="I550" s="46">
        <v>0</v>
      </c>
      <c r="J550" s="46">
        <v>0</v>
      </c>
      <c r="K550" s="47">
        <f t="shared" si="34"/>
        <v>0</v>
      </c>
      <c r="L550" s="48">
        <f t="shared" si="35"/>
        <v>0</v>
      </c>
    </row>
    <row r="551" spans="1:12" ht="22.5">
      <c r="A551" s="38">
        <v>300</v>
      </c>
      <c r="B551" s="39">
        <v>345</v>
      </c>
      <c r="C551" s="40">
        <v>11</v>
      </c>
      <c r="D551" s="42" t="s">
        <v>999</v>
      </c>
      <c r="E551" s="42" t="s">
        <v>1000</v>
      </c>
      <c r="F551" s="104">
        <v>8</v>
      </c>
      <c r="G551" s="171" t="s">
        <v>535</v>
      </c>
      <c r="H551" s="70"/>
      <c r="I551" s="46">
        <v>0</v>
      </c>
      <c r="J551" s="46">
        <v>0</v>
      </c>
      <c r="K551" s="47">
        <f t="shared" si="34"/>
        <v>0</v>
      </c>
      <c r="L551" s="48">
        <f t="shared" si="35"/>
        <v>0</v>
      </c>
    </row>
    <row r="552" spans="1:12" ht="22.5">
      <c r="A552" s="38">
        <v>300</v>
      </c>
      <c r="B552" s="39">
        <v>345</v>
      </c>
      <c r="C552" s="40">
        <v>12</v>
      </c>
      <c r="D552" s="42" t="s">
        <v>1001</v>
      </c>
      <c r="E552" s="42" t="s">
        <v>1002</v>
      </c>
      <c r="F552" s="104">
        <v>32</v>
      </c>
      <c r="G552" s="171" t="s">
        <v>535</v>
      </c>
      <c r="H552" s="70"/>
      <c r="I552" s="46">
        <v>0</v>
      </c>
      <c r="J552" s="46">
        <v>0</v>
      </c>
      <c r="K552" s="47">
        <f t="shared" si="34"/>
        <v>0</v>
      </c>
      <c r="L552" s="48">
        <f t="shared" si="35"/>
        <v>0</v>
      </c>
    </row>
    <row r="553" spans="1:12" ht="25.5">
      <c r="A553" s="38">
        <v>300</v>
      </c>
      <c r="B553" s="39">
        <v>345</v>
      </c>
      <c r="C553" s="125"/>
      <c r="D553" s="178" t="s">
        <v>1003</v>
      </c>
      <c r="E553" s="178" t="s">
        <v>1004</v>
      </c>
      <c r="F553" s="101"/>
      <c r="G553" s="143"/>
      <c r="H553" s="144"/>
      <c r="I553" s="145"/>
      <c r="J553" s="146"/>
      <c r="K553" s="147"/>
      <c r="L553" s="148"/>
    </row>
    <row r="554" spans="1:12" ht="315">
      <c r="A554" s="38">
        <v>300</v>
      </c>
      <c r="B554" s="39">
        <v>345</v>
      </c>
      <c r="C554" s="40">
        <v>13</v>
      </c>
      <c r="D554" s="180" t="s">
        <v>1005</v>
      </c>
      <c r="E554" s="180" t="s">
        <v>1006</v>
      </c>
      <c r="F554" s="96">
        <v>840</v>
      </c>
      <c r="G554" s="44" t="s">
        <v>117</v>
      </c>
      <c r="H554" s="181"/>
      <c r="I554" s="46">
        <v>0</v>
      </c>
      <c r="J554" s="46">
        <v>0</v>
      </c>
      <c r="K554" s="47">
        <f>I554+J554</f>
        <v>0</v>
      </c>
      <c r="L554" s="48">
        <f>K554*(F554+H554)</f>
        <v>0</v>
      </c>
    </row>
    <row r="555" spans="1:12" ht="409.6" thickBot="1">
      <c r="A555" s="38">
        <v>300</v>
      </c>
      <c r="B555" s="39">
        <v>345</v>
      </c>
      <c r="C555" s="40">
        <v>14</v>
      </c>
      <c r="D555" s="182" t="s">
        <v>1007</v>
      </c>
      <c r="E555" s="183" t="s">
        <v>1008</v>
      </c>
      <c r="F555" s="96">
        <v>840</v>
      </c>
      <c r="G555" s="44" t="s">
        <v>117</v>
      </c>
      <c r="H555" s="181"/>
      <c r="I555" s="46">
        <v>0</v>
      </c>
      <c r="J555" s="46">
        <v>0</v>
      </c>
      <c r="K555" s="47">
        <f>I555+J555</f>
        <v>0</v>
      </c>
      <c r="L555" s="48">
        <f>K555*(F555+H555)</f>
        <v>0</v>
      </c>
    </row>
    <row r="556" spans="1:12" ht="45.75" thickBot="1">
      <c r="A556" s="51">
        <v>300</v>
      </c>
      <c r="B556" s="52">
        <v>345</v>
      </c>
      <c r="C556" s="11"/>
      <c r="D556" s="53" t="s">
        <v>1009</v>
      </c>
      <c r="E556" s="53" t="s">
        <v>1010</v>
      </c>
      <c r="F556" s="54"/>
      <c r="G556" s="55"/>
      <c r="H556" s="71"/>
      <c r="I556" s="16"/>
      <c r="J556" s="16"/>
      <c r="K556" s="57"/>
      <c r="L556" s="58">
        <f>SUM(L539:L555)</f>
        <v>0</v>
      </c>
    </row>
    <row r="557" spans="1:12" ht="60.75" thickBot="1">
      <c r="A557" s="9">
        <v>300</v>
      </c>
      <c r="B557" s="28">
        <v>324</v>
      </c>
      <c r="C557" s="29"/>
      <c r="D557" s="30" t="s">
        <v>1011</v>
      </c>
      <c r="E557" s="30" t="s">
        <v>1012</v>
      </c>
      <c r="F557" s="31"/>
      <c r="G557" s="32"/>
      <c r="H557" s="122"/>
      <c r="I557" s="34"/>
      <c r="J557" s="35"/>
      <c r="K557" s="123"/>
      <c r="L557" s="37"/>
    </row>
    <row r="558" spans="1:12" ht="114.75">
      <c r="A558" s="82"/>
      <c r="B558" s="87"/>
      <c r="C558" s="163"/>
      <c r="D558" s="184" t="s">
        <v>1013</v>
      </c>
      <c r="E558" s="185" t="s">
        <v>1014</v>
      </c>
      <c r="F558" s="101"/>
      <c r="G558" s="186"/>
      <c r="H558" s="90"/>
      <c r="I558" s="91"/>
      <c r="J558" s="91"/>
      <c r="K558" s="92"/>
      <c r="L558" s="93"/>
    </row>
    <row r="559" spans="1:12" ht="168.75">
      <c r="A559" s="82">
        <v>300</v>
      </c>
      <c r="B559" s="87">
        <v>324</v>
      </c>
      <c r="C559" s="40">
        <v>7</v>
      </c>
      <c r="D559" s="108" t="s">
        <v>1015</v>
      </c>
      <c r="E559" s="158" t="s">
        <v>1016</v>
      </c>
      <c r="F559" s="96">
        <v>420</v>
      </c>
      <c r="G559" s="159" t="s">
        <v>117</v>
      </c>
      <c r="H559" s="70"/>
      <c r="I559" s="46">
        <v>0</v>
      </c>
      <c r="J559" s="46">
        <v>0</v>
      </c>
      <c r="K559" s="47">
        <f>I559+J559</f>
        <v>0</v>
      </c>
      <c r="L559" s="48">
        <f>K559*(F559+H559)</f>
        <v>0</v>
      </c>
    </row>
    <row r="560" spans="1:12" ht="191.25">
      <c r="A560" s="82">
        <v>300</v>
      </c>
      <c r="B560" s="87">
        <v>324</v>
      </c>
      <c r="C560" s="163"/>
      <c r="D560" s="187" t="s">
        <v>1017</v>
      </c>
      <c r="E560" s="188" t="s">
        <v>1018</v>
      </c>
      <c r="F560" s="104"/>
      <c r="G560" s="159"/>
      <c r="H560" s="70"/>
      <c r="I560" s="161"/>
      <c r="J560" s="161"/>
      <c r="K560" s="162"/>
      <c r="L560" s="48"/>
    </row>
    <row r="561" spans="1:12" ht="33.75">
      <c r="A561" s="82">
        <v>300</v>
      </c>
      <c r="B561" s="87">
        <v>324</v>
      </c>
      <c r="C561" s="40">
        <v>8</v>
      </c>
      <c r="D561" s="109" t="s">
        <v>1019</v>
      </c>
      <c r="E561" s="158" t="s">
        <v>1020</v>
      </c>
      <c r="F561" s="104">
        <v>420</v>
      </c>
      <c r="G561" s="159" t="s">
        <v>117</v>
      </c>
      <c r="H561" s="70"/>
      <c r="I561" s="46">
        <v>0</v>
      </c>
      <c r="J561" s="46">
        <v>0</v>
      </c>
      <c r="K561" s="47">
        <f>I561+J561</f>
        <v>0</v>
      </c>
      <c r="L561" s="48">
        <f>K561*(F561+H561)</f>
        <v>0</v>
      </c>
    </row>
    <row r="562" spans="1:12" ht="146.25">
      <c r="A562" s="82">
        <v>300</v>
      </c>
      <c r="B562" s="87">
        <v>324</v>
      </c>
      <c r="C562" s="40">
        <v>9</v>
      </c>
      <c r="D562" s="108" t="s">
        <v>1021</v>
      </c>
      <c r="E562" s="158" t="s">
        <v>492</v>
      </c>
      <c r="F562" s="104">
        <v>420</v>
      </c>
      <c r="G562" s="159" t="s">
        <v>117</v>
      </c>
      <c r="H562" s="70"/>
      <c r="I562" s="46">
        <v>0</v>
      </c>
      <c r="J562" s="46">
        <v>0</v>
      </c>
      <c r="K562" s="47">
        <f>I562+J562</f>
        <v>0</v>
      </c>
      <c r="L562" s="48">
        <f>K562*(F562+H562)</f>
        <v>0</v>
      </c>
    </row>
    <row r="563" spans="1:12" ht="67.5">
      <c r="A563" s="82">
        <v>300</v>
      </c>
      <c r="B563" s="87">
        <v>324</v>
      </c>
      <c r="C563" s="163">
        <v>10</v>
      </c>
      <c r="D563" s="109" t="s">
        <v>489</v>
      </c>
      <c r="E563" s="158" t="s">
        <v>1022</v>
      </c>
      <c r="F563" s="104">
        <v>420</v>
      </c>
      <c r="G563" s="159" t="s">
        <v>117</v>
      </c>
      <c r="H563" s="70"/>
      <c r="I563" s="46">
        <v>0</v>
      </c>
      <c r="J563" s="46">
        <v>0</v>
      </c>
      <c r="K563" s="47">
        <f>I563+J563</f>
        <v>0</v>
      </c>
      <c r="L563" s="48">
        <f>F563*K563</f>
        <v>0</v>
      </c>
    </row>
    <row r="564" spans="1:12" ht="67.5">
      <c r="A564" s="82">
        <v>300</v>
      </c>
      <c r="B564" s="87">
        <v>324</v>
      </c>
      <c r="C564" s="163"/>
      <c r="D564" s="189" t="s">
        <v>1023</v>
      </c>
      <c r="E564" s="188" t="s">
        <v>1024</v>
      </c>
      <c r="F564" s="104"/>
      <c r="G564" s="159"/>
      <c r="H564" s="70"/>
      <c r="I564" s="161"/>
      <c r="J564" s="161"/>
      <c r="K564" s="162"/>
      <c r="L564" s="48"/>
    </row>
    <row r="565" spans="1:12" ht="101.25">
      <c r="A565" s="82">
        <v>300</v>
      </c>
      <c r="B565" s="87">
        <v>324</v>
      </c>
      <c r="C565" s="163"/>
      <c r="D565" s="189" t="s">
        <v>1025</v>
      </c>
      <c r="E565" s="188" t="s">
        <v>1026</v>
      </c>
      <c r="F565" s="104"/>
      <c r="G565" s="159"/>
      <c r="H565" s="70"/>
      <c r="I565" s="161"/>
      <c r="J565" s="161"/>
      <c r="K565" s="162"/>
      <c r="L565" s="48"/>
    </row>
    <row r="566" spans="1:12">
      <c r="A566" s="82">
        <v>300</v>
      </c>
      <c r="B566" s="87">
        <v>324</v>
      </c>
      <c r="C566" s="163"/>
      <c r="D566" s="189"/>
      <c r="E566" s="188"/>
      <c r="F566" s="104"/>
      <c r="G566" s="159"/>
      <c r="H566" s="70"/>
      <c r="I566" s="161"/>
      <c r="J566" s="161"/>
      <c r="K566" s="162"/>
      <c r="L566" s="48"/>
    </row>
    <row r="567" spans="1:12">
      <c r="A567" s="82">
        <v>300</v>
      </c>
      <c r="B567" s="87">
        <v>324</v>
      </c>
      <c r="C567" s="163"/>
      <c r="D567" s="185" t="s">
        <v>1027</v>
      </c>
      <c r="E567" s="185" t="s">
        <v>1028</v>
      </c>
      <c r="F567" s="104"/>
      <c r="G567" s="159"/>
      <c r="H567" s="70"/>
      <c r="I567" s="161"/>
      <c r="J567" s="161"/>
      <c r="K567" s="162"/>
      <c r="L567" s="48"/>
    </row>
    <row r="568" spans="1:12" ht="180">
      <c r="A568" s="82">
        <v>300</v>
      </c>
      <c r="B568" s="87">
        <v>324</v>
      </c>
      <c r="C568" s="40">
        <v>11</v>
      </c>
      <c r="D568" s="108" t="s">
        <v>1029</v>
      </c>
      <c r="E568" s="158" t="s">
        <v>1030</v>
      </c>
      <c r="F568" s="104">
        <v>30520</v>
      </c>
      <c r="G568" s="159" t="s">
        <v>117</v>
      </c>
      <c r="H568" s="70"/>
      <c r="I568" s="46">
        <v>0</v>
      </c>
      <c r="J568" s="46">
        <v>0</v>
      </c>
      <c r="K568" s="47">
        <f>I568+J568</f>
        <v>0</v>
      </c>
      <c r="L568" s="48">
        <f>K568*(F568+H568)</f>
        <v>0</v>
      </c>
    </row>
    <row r="569" spans="1:12" ht="191.25">
      <c r="A569" s="82">
        <v>300</v>
      </c>
      <c r="B569" s="87">
        <v>324</v>
      </c>
      <c r="C569" s="163"/>
      <c r="D569" s="187" t="s">
        <v>1031</v>
      </c>
      <c r="E569" s="188" t="s">
        <v>1032</v>
      </c>
      <c r="F569" s="104"/>
      <c r="G569" s="159"/>
      <c r="H569" s="70"/>
      <c r="I569" s="161"/>
      <c r="J569" s="161"/>
      <c r="K569" s="162"/>
      <c r="L569" s="48"/>
    </row>
    <row r="570" spans="1:12" ht="45">
      <c r="A570" s="82">
        <v>300</v>
      </c>
      <c r="B570" s="87">
        <v>324</v>
      </c>
      <c r="C570" s="40">
        <v>12</v>
      </c>
      <c r="D570" s="109" t="s">
        <v>1033</v>
      </c>
      <c r="E570" s="158" t="s">
        <v>1034</v>
      </c>
      <c r="F570" s="104">
        <v>30520</v>
      </c>
      <c r="G570" s="159" t="s">
        <v>117</v>
      </c>
      <c r="H570" s="70"/>
      <c r="I570" s="46">
        <v>0</v>
      </c>
      <c r="J570" s="46">
        <v>0</v>
      </c>
      <c r="K570" s="47">
        <f>I570+J570</f>
        <v>0</v>
      </c>
      <c r="L570" s="48">
        <f>K570*(F570+H570)</f>
        <v>0</v>
      </c>
    </row>
    <row r="571" spans="1:12" ht="101.25">
      <c r="A571" s="82">
        <v>300</v>
      </c>
      <c r="B571" s="87">
        <v>324</v>
      </c>
      <c r="C571" s="163"/>
      <c r="D571" s="189" t="s">
        <v>1035</v>
      </c>
      <c r="E571" s="188" t="s">
        <v>1026</v>
      </c>
      <c r="F571" s="104"/>
      <c r="G571" s="159"/>
      <c r="H571" s="70"/>
      <c r="I571" s="161"/>
      <c r="J571" s="161"/>
      <c r="K571" s="162"/>
      <c r="L571" s="48"/>
    </row>
    <row r="572" spans="1:12" ht="127.5">
      <c r="A572" s="38">
        <v>300</v>
      </c>
      <c r="B572" s="39">
        <v>324</v>
      </c>
      <c r="C572" s="163"/>
      <c r="D572" s="190" t="s">
        <v>1036</v>
      </c>
      <c r="E572" s="190" t="s">
        <v>1037</v>
      </c>
      <c r="F572" s="104"/>
      <c r="G572" s="159"/>
      <c r="H572" s="70"/>
      <c r="I572" s="161"/>
      <c r="J572" s="161"/>
      <c r="K572" s="162"/>
      <c r="L572" s="48"/>
    </row>
    <row r="573" spans="1:12" ht="225">
      <c r="A573" s="82">
        <v>300</v>
      </c>
      <c r="B573" s="87">
        <v>324</v>
      </c>
      <c r="C573" s="40">
        <v>13</v>
      </c>
      <c r="D573" s="158" t="s">
        <v>1038</v>
      </c>
      <c r="E573" s="158" t="s">
        <v>1039</v>
      </c>
      <c r="F573" s="96">
        <v>1505</v>
      </c>
      <c r="G573" s="159" t="s">
        <v>117</v>
      </c>
      <c r="H573" s="70"/>
      <c r="I573" s="46">
        <v>0</v>
      </c>
      <c r="J573" s="46">
        <v>0</v>
      </c>
      <c r="K573" s="47">
        <f>I573+J573</f>
        <v>0</v>
      </c>
      <c r="L573" s="48">
        <f>K573*(F573+H573)</f>
        <v>0</v>
      </c>
    </row>
    <row r="574" spans="1:12" ht="191.25">
      <c r="A574" s="82"/>
      <c r="B574" s="87"/>
      <c r="C574" s="40"/>
      <c r="D574" s="187" t="s">
        <v>1031</v>
      </c>
      <c r="E574" s="188" t="s">
        <v>1032</v>
      </c>
      <c r="F574" s="96"/>
      <c r="G574" s="159"/>
      <c r="H574" s="70"/>
      <c r="I574" s="46"/>
      <c r="J574" s="46"/>
      <c r="K574" s="47"/>
      <c r="L574" s="48"/>
    </row>
    <row r="575" spans="1:12" ht="45">
      <c r="A575" s="82">
        <v>300</v>
      </c>
      <c r="B575" s="87">
        <v>324</v>
      </c>
      <c r="C575" s="40">
        <v>14</v>
      </c>
      <c r="D575" s="109" t="s">
        <v>1033</v>
      </c>
      <c r="E575" s="158" t="s">
        <v>1034</v>
      </c>
      <c r="F575" s="96">
        <v>1050</v>
      </c>
      <c r="G575" s="159" t="s">
        <v>117</v>
      </c>
      <c r="H575" s="70"/>
      <c r="I575" s="46">
        <v>0</v>
      </c>
      <c r="J575" s="46">
        <v>0</v>
      </c>
      <c r="K575" s="47">
        <f>I575+J575</f>
        <v>0</v>
      </c>
      <c r="L575" s="48">
        <f>K575*(F575+H575)</f>
        <v>0</v>
      </c>
    </row>
    <row r="576" spans="1:12" ht="101.25">
      <c r="A576" s="82"/>
      <c r="B576" s="87"/>
      <c r="C576" s="40"/>
      <c r="D576" s="189" t="s">
        <v>1035</v>
      </c>
      <c r="E576" s="188" t="s">
        <v>1026</v>
      </c>
      <c r="F576" s="104"/>
      <c r="G576" s="159"/>
      <c r="H576" s="70"/>
      <c r="I576" s="46"/>
      <c r="J576" s="46"/>
      <c r="K576" s="47"/>
      <c r="L576" s="48"/>
    </row>
    <row r="577" spans="1:12" ht="165.75">
      <c r="A577" s="82">
        <v>300</v>
      </c>
      <c r="B577" s="87">
        <v>324</v>
      </c>
      <c r="C577" s="163"/>
      <c r="D577" s="190" t="s">
        <v>1040</v>
      </c>
      <c r="E577" s="190" t="s">
        <v>1041</v>
      </c>
      <c r="F577" s="104"/>
      <c r="G577" s="159"/>
      <c r="H577" s="70"/>
      <c r="I577" s="161"/>
      <c r="J577" s="161"/>
      <c r="K577" s="162"/>
      <c r="L577" s="48"/>
    </row>
    <row r="578" spans="1:12" ht="146.25">
      <c r="A578" s="82">
        <v>300</v>
      </c>
      <c r="B578" s="87">
        <v>324</v>
      </c>
      <c r="C578" s="40">
        <v>15</v>
      </c>
      <c r="D578" s="179" t="s">
        <v>1042</v>
      </c>
      <c r="E578" s="158" t="s">
        <v>1043</v>
      </c>
      <c r="F578" s="104">
        <v>180</v>
      </c>
      <c r="G578" s="159" t="s">
        <v>117</v>
      </c>
      <c r="H578" s="70"/>
      <c r="I578" s="46">
        <v>0</v>
      </c>
      <c r="J578" s="46">
        <v>0</v>
      </c>
      <c r="K578" s="47">
        <f>I578+J578</f>
        <v>0</v>
      </c>
      <c r="L578" s="48">
        <f>K578*(F578+H578)</f>
        <v>0</v>
      </c>
    </row>
    <row r="579" spans="1:12" ht="204">
      <c r="A579" s="82">
        <v>300</v>
      </c>
      <c r="B579" s="87">
        <v>324</v>
      </c>
      <c r="C579" s="163"/>
      <c r="D579" s="190" t="s">
        <v>1044</v>
      </c>
      <c r="E579" s="190" t="s">
        <v>1045</v>
      </c>
      <c r="F579" s="104"/>
      <c r="G579" s="159"/>
      <c r="H579" s="70"/>
      <c r="I579" s="161"/>
      <c r="J579" s="161"/>
      <c r="K579" s="162"/>
      <c r="L579" s="48"/>
    </row>
    <row r="580" spans="1:12" ht="146.25">
      <c r="A580" s="82">
        <v>300</v>
      </c>
      <c r="B580" s="87">
        <v>324</v>
      </c>
      <c r="C580" s="40">
        <v>16</v>
      </c>
      <c r="D580" s="179" t="s">
        <v>1046</v>
      </c>
      <c r="E580" s="191" t="s">
        <v>1047</v>
      </c>
      <c r="F580" s="104">
        <v>67</v>
      </c>
      <c r="G580" s="159" t="s">
        <v>117</v>
      </c>
      <c r="H580" s="70"/>
      <c r="I580" s="46">
        <v>0</v>
      </c>
      <c r="J580" s="46">
        <v>0</v>
      </c>
      <c r="K580" s="47">
        <f>I580+J580</f>
        <v>0</v>
      </c>
      <c r="L580" s="48">
        <f>K580*(F580+H580)</f>
        <v>0</v>
      </c>
    </row>
    <row r="581" spans="1:12" ht="191.25">
      <c r="A581" s="38">
        <v>300</v>
      </c>
      <c r="B581" s="87">
        <v>324</v>
      </c>
      <c r="C581" s="163"/>
      <c r="D581" s="190" t="s">
        <v>1048</v>
      </c>
      <c r="E581" s="190" t="s">
        <v>1049</v>
      </c>
      <c r="F581" s="101"/>
      <c r="G581" s="186"/>
      <c r="H581" s="90"/>
      <c r="I581" s="192"/>
      <c r="J581" s="192"/>
      <c r="K581" s="193"/>
      <c r="L581" s="93"/>
    </row>
    <row r="582" spans="1:12" ht="409.5">
      <c r="A582" s="38">
        <v>300</v>
      </c>
      <c r="B582" s="87">
        <v>324</v>
      </c>
      <c r="C582" s="40">
        <v>17</v>
      </c>
      <c r="D582" s="108" t="s">
        <v>1050</v>
      </c>
      <c r="E582" s="41" t="s">
        <v>1051</v>
      </c>
      <c r="F582" s="96">
        <v>103</v>
      </c>
      <c r="G582" s="159" t="s">
        <v>117</v>
      </c>
      <c r="H582" s="70"/>
      <c r="I582" s="46">
        <v>0</v>
      </c>
      <c r="J582" s="46">
        <v>0</v>
      </c>
      <c r="K582" s="47">
        <f t="shared" ref="K582:K588" si="36">I582+J582</f>
        <v>0</v>
      </c>
      <c r="L582" s="48">
        <f t="shared" ref="L582:L588" si="37">K582*(F582+H582)</f>
        <v>0</v>
      </c>
    </row>
    <row r="583" spans="1:12" ht="112.5">
      <c r="A583" s="38">
        <v>300</v>
      </c>
      <c r="B583" s="87">
        <v>324</v>
      </c>
      <c r="C583" s="40">
        <v>18</v>
      </c>
      <c r="D583" s="109" t="s">
        <v>1052</v>
      </c>
      <c r="E583" s="158" t="s">
        <v>1053</v>
      </c>
      <c r="F583" s="96">
        <v>103</v>
      </c>
      <c r="G583" s="159" t="s">
        <v>117</v>
      </c>
      <c r="H583" s="70"/>
      <c r="I583" s="46">
        <v>0</v>
      </c>
      <c r="J583" s="46">
        <v>0</v>
      </c>
      <c r="K583" s="47">
        <f t="shared" si="36"/>
        <v>0</v>
      </c>
      <c r="L583" s="48">
        <f t="shared" si="37"/>
        <v>0</v>
      </c>
    </row>
    <row r="584" spans="1:12" ht="146.25">
      <c r="A584" s="38">
        <v>300</v>
      </c>
      <c r="B584" s="87">
        <v>324</v>
      </c>
      <c r="C584" s="40">
        <v>19</v>
      </c>
      <c r="D584" s="108" t="s">
        <v>1054</v>
      </c>
      <c r="E584" s="158" t="s">
        <v>1055</v>
      </c>
      <c r="F584" s="104">
        <v>103</v>
      </c>
      <c r="G584" s="159" t="s">
        <v>117</v>
      </c>
      <c r="H584" s="70"/>
      <c r="I584" s="46">
        <v>0</v>
      </c>
      <c r="J584" s="46">
        <v>0</v>
      </c>
      <c r="K584" s="47">
        <f t="shared" si="36"/>
        <v>0</v>
      </c>
      <c r="L584" s="48">
        <f t="shared" si="37"/>
        <v>0</v>
      </c>
    </row>
    <row r="585" spans="1:12" ht="45">
      <c r="A585" s="38">
        <v>300</v>
      </c>
      <c r="B585" s="87">
        <v>324</v>
      </c>
      <c r="C585" s="40">
        <v>20</v>
      </c>
      <c r="D585" s="109" t="s">
        <v>1033</v>
      </c>
      <c r="E585" s="158" t="s">
        <v>1056</v>
      </c>
      <c r="F585" s="104">
        <v>103</v>
      </c>
      <c r="G585" s="159" t="s">
        <v>117</v>
      </c>
      <c r="H585" s="70"/>
      <c r="I585" s="46">
        <v>0</v>
      </c>
      <c r="J585" s="46">
        <v>0</v>
      </c>
      <c r="K585" s="47">
        <f t="shared" si="36"/>
        <v>0</v>
      </c>
      <c r="L585" s="48">
        <f t="shared" si="37"/>
        <v>0</v>
      </c>
    </row>
    <row r="586" spans="1:12" ht="90">
      <c r="A586" s="38">
        <v>300</v>
      </c>
      <c r="B586" s="87">
        <v>324</v>
      </c>
      <c r="C586" s="40">
        <v>21</v>
      </c>
      <c r="D586" s="109" t="s">
        <v>1057</v>
      </c>
      <c r="E586" s="158" t="s">
        <v>1058</v>
      </c>
      <c r="F586" s="104">
        <v>103</v>
      </c>
      <c r="G586" s="159" t="s">
        <v>117</v>
      </c>
      <c r="H586" s="70"/>
      <c r="I586" s="46">
        <v>0</v>
      </c>
      <c r="J586" s="46">
        <v>0</v>
      </c>
      <c r="K586" s="47">
        <f t="shared" si="36"/>
        <v>0</v>
      </c>
      <c r="L586" s="48">
        <f t="shared" si="37"/>
        <v>0</v>
      </c>
    </row>
    <row r="587" spans="1:12" ht="146.25">
      <c r="A587" s="38">
        <v>300</v>
      </c>
      <c r="B587" s="87">
        <v>324</v>
      </c>
      <c r="C587" s="40">
        <v>22</v>
      </c>
      <c r="D587" s="108" t="s">
        <v>1059</v>
      </c>
      <c r="E587" s="158" t="s">
        <v>1060</v>
      </c>
      <c r="F587" s="104">
        <v>103</v>
      </c>
      <c r="G587" s="159" t="s">
        <v>117</v>
      </c>
      <c r="H587" s="70"/>
      <c r="I587" s="46">
        <v>0</v>
      </c>
      <c r="J587" s="46">
        <v>0</v>
      </c>
      <c r="K587" s="47">
        <f t="shared" si="36"/>
        <v>0</v>
      </c>
      <c r="L587" s="48">
        <f t="shared" si="37"/>
        <v>0</v>
      </c>
    </row>
    <row r="588" spans="1:12" ht="67.5">
      <c r="A588" s="38">
        <v>300</v>
      </c>
      <c r="B588" s="87">
        <v>324</v>
      </c>
      <c r="C588" s="40">
        <v>23</v>
      </c>
      <c r="D588" s="109" t="s">
        <v>489</v>
      </c>
      <c r="E588" s="158" t="s">
        <v>1022</v>
      </c>
      <c r="F588" s="104">
        <v>104</v>
      </c>
      <c r="G588" s="159" t="s">
        <v>18</v>
      </c>
      <c r="H588" s="70"/>
      <c r="I588" s="46">
        <v>0</v>
      </c>
      <c r="J588" s="46">
        <v>0</v>
      </c>
      <c r="K588" s="47">
        <f t="shared" si="36"/>
        <v>0</v>
      </c>
      <c r="L588" s="48">
        <f t="shared" si="37"/>
        <v>0</v>
      </c>
    </row>
    <row r="589" spans="1:12" ht="146.25">
      <c r="A589" s="38">
        <v>300</v>
      </c>
      <c r="B589" s="87">
        <v>324</v>
      </c>
      <c r="C589" s="40"/>
      <c r="D589" s="187" t="s">
        <v>1061</v>
      </c>
      <c r="E589" s="188" t="s">
        <v>1062</v>
      </c>
      <c r="F589" s="104"/>
      <c r="G589" s="159"/>
      <c r="H589" s="70"/>
      <c r="I589" s="161"/>
      <c r="J589" s="161"/>
      <c r="K589" s="162"/>
      <c r="L589" s="48"/>
    </row>
    <row r="590" spans="1:12" ht="67.5">
      <c r="A590" s="38">
        <v>300</v>
      </c>
      <c r="B590" s="87">
        <v>324</v>
      </c>
      <c r="C590" s="40"/>
      <c r="D590" s="189" t="s">
        <v>1023</v>
      </c>
      <c r="E590" s="188" t="s">
        <v>1024</v>
      </c>
      <c r="F590" s="104"/>
      <c r="G590" s="159"/>
      <c r="H590" s="70"/>
      <c r="I590" s="161"/>
      <c r="J590" s="161"/>
      <c r="K590" s="162"/>
      <c r="L590" s="48"/>
    </row>
    <row r="591" spans="1:12" ht="101.25">
      <c r="A591" s="38">
        <v>300</v>
      </c>
      <c r="B591" s="87">
        <v>324</v>
      </c>
      <c r="C591" s="40"/>
      <c r="D591" s="189" t="s">
        <v>1025</v>
      </c>
      <c r="E591" s="188" t="s">
        <v>1026</v>
      </c>
      <c r="F591" s="104"/>
      <c r="G591" s="159"/>
      <c r="H591" s="70"/>
      <c r="I591" s="161"/>
      <c r="J591" s="161"/>
      <c r="K591" s="162"/>
      <c r="L591" s="48"/>
    </row>
    <row r="592" spans="1:12" ht="102">
      <c r="A592" s="38">
        <v>300</v>
      </c>
      <c r="B592" s="87">
        <v>324</v>
      </c>
      <c r="C592" s="40"/>
      <c r="D592" s="194" t="s">
        <v>1063</v>
      </c>
      <c r="E592" s="195" t="s">
        <v>1064</v>
      </c>
      <c r="F592" s="112"/>
      <c r="G592" s="186"/>
      <c r="H592" s="90"/>
      <c r="I592" s="46"/>
      <c r="J592" s="46"/>
      <c r="K592" s="47"/>
      <c r="L592" s="48"/>
    </row>
    <row r="593" spans="1:12" ht="101.25">
      <c r="A593" s="38">
        <v>300</v>
      </c>
      <c r="B593" s="87">
        <v>324</v>
      </c>
      <c r="C593" s="40">
        <v>24</v>
      </c>
      <c r="D593" s="179" t="s">
        <v>1065</v>
      </c>
      <c r="E593" s="113" t="s">
        <v>1066</v>
      </c>
      <c r="F593" s="104">
        <v>22</v>
      </c>
      <c r="G593" s="159" t="s">
        <v>117</v>
      </c>
      <c r="H593" s="70"/>
      <c r="I593" s="46">
        <v>0</v>
      </c>
      <c r="J593" s="46">
        <v>0</v>
      </c>
      <c r="K593" s="47">
        <f>I593+J593</f>
        <v>0</v>
      </c>
      <c r="L593" s="48">
        <f>K593*(F593+H593)</f>
        <v>0</v>
      </c>
    </row>
    <row r="594" spans="1:12">
      <c r="A594" s="38">
        <v>300</v>
      </c>
      <c r="B594" s="87">
        <v>324</v>
      </c>
      <c r="C594" s="40"/>
      <c r="D594" s="179"/>
      <c r="E594" s="113"/>
      <c r="F594" s="104"/>
      <c r="G594" s="159"/>
      <c r="H594" s="70"/>
      <c r="I594" s="161"/>
      <c r="J594" s="161"/>
      <c r="K594" s="162"/>
      <c r="L594" s="48"/>
    </row>
    <row r="595" spans="1:12">
      <c r="A595" s="38">
        <v>300</v>
      </c>
      <c r="B595" s="87">
        <v>324</v>
      </c>
      <c r="C595" s="40"/>
      <c r="D595" s="185" t="s">
        <v>1067</v>
      </c>
      <c r="E595" s="185" t="s">
        <v>1068</v>
      </c>
      <c r="F595" s="112"/>
      <c r="G595" s="186"/>
      <c r="H595" s="90"/>
      <c r="I595" s="192"/>
      <c r="J595" s="192"/>
      <c r="K595" s="193"/>
      <c r="L595" s="93"/>
    </row>
    <row r="596" spans="1:12" ht="409.5">
      <c r="A596" s="38">
        <v>300</v>
      </c>
      <c r="B596" s="87">
        <v>324</v>
      </c>
      <c r="C596" s="40">
        <v>25</v>
      </c>
      <c r="D596" s="108" t="s">
        <v>1069</v>
      </c>
      <c r="E596" s="41" t="s">
        <v>1070</v>
      </c>
      <c r="F596" s="104">
        <v>580</v>
      </c>
      <c r="G596" s="196" t="s">
        <v>117</v>
      </c>
      <c r="H596" s="70"/>
      <c r="I596" s="46">
        <v>0</v>
      </c>
      <c r="J596" s="46">
        <v>0</v>
      </c>
      <c r="K596" s="47">
        <f t="shared" ref="K596:K601" si="38">I596+J596</f>
        <v>0</v>
      </c>
      <c r="L596" s="48">
        <f t="shared" ref="L596:L601" si="39">K596*(F596+H596)</f>
        <v>0</v>
      </c>
    </row>
    <row r="597" spans="1:12" ht="146.25">
      <c r="A597" s="38">
        <v>300</v>
      </c>
      <c r="B597" s="87">
        <v>324</v>
      </c>
      <c r="C597" s="40">
        <v>26</v>
      </c>
      <c r="D597" s="109" t="s">
        <v>1054</v>
      </c>
      <c r="E597" s="158" t="s">
        <v>1055</v>
      </c>
      <c r="F597" s="104">
        <v>580</v>
      </c>
      <c r="G597" s="196" t="s">
        <v>117</v>
      </c>
      <c r="H597" s="70"/>
      <c r="I597" s="46">
        <v>0</v>
      </c>
      <c r="J597" s="46">
        <v>0</v>
      </c>
      <c r="K597" s="47">
        <f t="shared" si="38"/>
        <v>0</v>
      </c>
      <c r="L597" s="48">
        <f t="shared" si="39"/>
        <v>0</v>
      </c>
    </row>
    <row r="598" spans="1:12" ht="45">
      <c r="A598" s="38">
        <v>300</v>
      </c>
      <c r="B598" s="87">
        <v>324</v>
      </c>
      <c r="C598" s="40">
        <v>27</v>
      </c>
      <c r="D598" s="109" t="s">
        <v>1033</v>
      </c>
      <c r="E598" s="158" t="s">
        <v>1056</v>
      </c>
      <c r="F598" s="104">
        <v>580</v>
      </c>
      <c r="G598" s="196" t="s">
        <v>117</v>
      </c>
      <c r="H598" s="70"/>
      <c r="I598" s="46">
        <v>0</v>
      </c>
      <c r="J598" s="46">
        <v>0</v>
      </c>
      <c r="K598" s="47">
        <f t="shared" si="38"/>
        <v>0</v>
      </c>
      <c r="L598" s="48">
        <f t="shared" si="39"/>
        <v>0</v>
      </c>
    </row>
    <row r="599" spans="1:12" ht="90">
      <c r="A599" s="38">
        <v>300</v>
      </c>
      <c r="B599" s="87">
        <v>324</v>
      </c>
      <c r="C599" s="40">
        <v>28</v>
      </c>
      <c r="D599" s="109" t="s">
        <v>1071</v>
      </c>
      <c r="E599" s="158" t="s">
        <v>1058</v>
      </c>
      <c r="F599" s="104">
        <v>580</v>
      </c>
      <c r="G599" s="196" t="s">
        <v>117</v>
      </c>
      <c r="H599" s="70"/>
      <c r="I599" s="46">
        <v>0</v>
      </c>
      <c r="J599" s="46">
        <v>0</v>
      </c>
      <c r="K599" s="47">
        <f t="shared" si="38"/>
        <v>0</v>
      </c>
      <c r="L599" s="48">
        <f t="shared" si="39"/>
        <v>0</v>
      </c>
    </row>
    <row r="600" spans="1:12" ht="146.25">
      <c r="A600" s="38">
        <v>300</v>
      </c>
      <c r="B600" s="87">
        <v>324</v>
      </c>
      <c r="C600" s="40">
        <v>29</v>
      </c>
      <c r="D600" s="108" t="s">
        <v>1059</v>
      </c>
      <c r="E600" s="158" t="s">
        <v>1072</v>
      </c>
      <c r="F600" s="104">
        <v>580</v>
      </c>
      <c r="G600" s="196" t="s">
        <v>117</v>
      </c>
      <c r="H600" s="70"/>
      <c r="I600" s="46">
        <v>0</v>
      </c>
      <c r="J600" s="46">
        <v>0</v>
      </c>
      <c r="K600" s="47">
        <f t="shared" si="38"/>
        <v>0</v>
      </c>
      <c r="L600" s="48">
        <f t="shared" si="39"/>
        <v>0</v>
      </c>
    </row>
    <row r="601" spans="1:12" ht="67.5">
      <c r="A601" s="38">
        <v>300</v>
      </c>
      <c r="B601" s="87">
        <v>324</v>
      </c>
      <c r="C601" s="40">
        <v>30</v>
      </c>
      <c r="D601" s="109" t="s">
        <v>489</v>
      </c>
      <c r="E601" s="158" t="s">
        <v>1022</v>
      </c>
      <c r="F601" s="104">
        <v>580</v>
      </c>
      <c r="G601" s="196" t="s">
        <v>117</v>
      </c>
      <c r="H601" s="70"/>
      <c r="I601" s="46">
        <v>0</v>
      </c>
      <c r="J601" s="46">
        <v>0</v>
      </c>
      <c r="K601" s="47">
        <f t="shared" si="38"/>
        <v>0</v>
      </c>
      <c r="L601" s="48">
        <f t="shared" si="39"/>
        <v>0</v>
      </c>
    </row>
    <row r="602" spans="1:12" ht="146.25">
      <c r="A602" s="38">
        <v>300</v>
      </c>
      <c r="B602" s="87">
        <v>324</v>
      </c>
      <c r="C602" s="40"/>
      <c r="D602" s="187" t="s">
        <v>1061</v>
      </c>
      <c r="E602" s="188" t="s">
        <v>1062</v>
      </c>
      <c r="F602" s="104"/>
      <c r="G602" s="159"/>
      <c r="H602" s="70"/>
      <c r="I602" s="161"/>
      <c r="J602" s="161"/>
      <c r="K602" s="162"/>
      <c r="L602" s="48"/>
    </row>
    <row r="603" spans="1:12" ht="67.5">
      <c r="A603" s="38">
        <v>300</v>
      </c>
      <c r="B603" s="87">
        <v>324</v>
      </c>
      <c r="C603" s="40"/>
      <c r="D603" s="189" t="s">
        <v>1023</v>
      </c>
      <c r="E603" s="188" t="s">
        <v>1024</v>
      </c>
      <c r="F603" s="104"/>
      <c r="G603" s="159"/>
      <c r="H603" s="70"/>
      <c r="I603" s="161"/>
      <c r="J603" s="161"/>
      <c r="K603" s="162"/>
      <c r="L603" s="48"/>
    </row>
    <row r="604" spans="1:12" ht="101.25">
      <c r="A604" s="38">
        <v>300</v>
      </c>
      <c r="B604" s="87">
        <v>324</v>
      </c>
      <c r="C604" s="40"/>
      <c r="D604" s="189" t="s">
        <v>1025</v>
      </c>
      <c r="E604" s="188" t="s">
        <v>1026</v>
      </c>
      <c r="F604" s="104"/>
      <c r="G604" s="159"/>
      <c r="H604" s="70"/>
      <c r="I604" s="161"/>
      <c r="J604" s="161"/>
      <c r="K604" s="162"/>
      <c r="L604" s="48"/>
    </row>
    <row r="605" spans="1:12" ht="127.5">
      <c r="A605" s="38">
        <v>300</v>
      </c>
      <c r="B605" s="87">
        <v>324</v>
      </c>
      <c r="C605" s="40"/>
      <c r="D605" s="190" t="s">
        <v>1073</v>
      </c>
      <c r="E605" s="190" t="s">
        <v>1074</v>
      </c>
      <c r="F605" s="112"/>
      <c r="G605" s="186"/>
      <c r="H605" s="90"/>
      <c r="I605" s="91"/>
      <c r="J605" s="91"/>
      <c r="K605" s="92"/>
      <c r="L605" s="93"/>
    </row>
    <row r="606" spans="1:12" ht="409.5">
      <c r="A606" s="38">
        <v>300</v>
      </c>
      <c r="B606" s="87">
        <v>324</v>
      </c>
      <c r="C606" s="40">
        <v>31</v>
      </c>
      <c r="D606" s="41" t="s">
        <v>1075</v>
      </c>
      <c r="E606" s="41" t="s">
        <v>1076</v>
      </c>
      <c r="F606" s="104">
        <v>860</v>
      </c>
      <c r="G606" s="196" t="s">
        <v>117</v>
      </c>
      <c r="H606" s="70"/>
      <c r="I606" s="46">
        <v>0</v>
      </c>
      <c r="J606" s="46">
        <v>0</v>
      </c>
      <c r="K606" s="47">
        <f t="shared" ref="K606:K611" si="40">I606+J606</f>
        <v>0</v>
      </c>
      <c r="L606" s="48">
        <f t="shared" ref="L606:L611" si="41">K606*(F606+H606)</f>
        <v>0</v>
      </c>
    </row>
    <row r="607" spans="1:12" ht="112.5">
      <c r="A607" s="38">
        <v>300</v>
      </c>
      <c r="B607" s="87">
        <v>324</v>
      </c>
      <c r="C607" s="40">
        <v>32</v>
      </c>
      <c r="D607" s="109" t="s">
        <v>1077</v>
      </c>
      <c r="E607" s="158" t="s">
        <v>1078</v>
      </c>
      <c r="F607" s="104">
        <v>860</v>
      </c>
      <c r="G607" s="196" t="s">
        <v>117</v>
      </c>
      <c r="H607" s="70"/>
      <c r="I607" s="46">
        <v>0</v>
      </c>
      <c r="J607" s="46">
        <v>0</v>
      </c>
      <c r="K607" s="47">
        <f t="shared" si="40"/>
        <v>0</v>
      </c>
      <c r="L607" s="48">
        <f t="shared" si="41"/>
        <v>0</v>
      </c>
    </row>
    <row r="608" spans="1:12" ht="45">
      <c r="A608" s="38">
        <v>300</v>
      </c>
      <c r="B608" s="87">
        <v>324</v>
      </c>
      <c r="C608" s="40">
        <v>33</v>
      </c>
      <c r="D608" s="109" t="s">
        <v>1033</v>
      </c>
      <c r="E608" s="158" t="s">
        <v>1056</v>
      </c>
      <c r="F608" s="104">
        <v>860</v>
      </c>
      <c r="G608" s="196" t="s">
        <v>117</v>
      </c>
      <c r="H608" s="70"/>
      <c r="I608" s="46">
        <v>0</v>
      </c>
      <c r="J608" s="46">
        <v>0</v>
      </c>
      <c r="K608" s="47">
        <f t="shared" si="40"/>
        <v>0</v>
      </c>
      <c r="L608" s="48">
        <f t="shared" si="41"/>
        <v>0</v>
      </c>
    </row>
    <row r="609" spans="1:12" ht="90">
      <c r="A609" s="38">
        <v>300</v>
      </c>
      <c r="B609" s="87">
        <v>324</v>
      </c>
      <c r="C609" s="40">
        <v>34</v>
      </c>
      <c r="D609" s="109" t="s">
        <v>1071</v>
      </c>
      <c r="E609" s="158" t="s">
        <v>1058</v>
      </c>
      <c r="F609" s="104">
        <v>860</v>
      </c>
      <c r="G609" s="196" t="s">
        <v>117</v>
      </c>
      <c r="H609" s="70"/>
      <c r="I609" s="46">
        <v>0</v>
      </c>
      <c r="J609" s="46">
        <v>0</v>
      </c>
      <c r="K609" s="47">
        <f t="shared" si="40"/>
        <v>0</v>
      </c>
      <c r="L609" s="48">
        <f t="shared" si="41"/>
        <v>0</v>
      </c>
    </row>
    <row r="610" spans="1:12" ht="146.25">
      <c r="A610" s="38">
        <v>300</v>
      </c>
      <c r="B610" s="87">
        <v>324</v>
      </c>
      <c r="C610" s="40">
        <v>35</v>
      </c>
      <c r="D610" s="108" t="s">
        <v>1059</v>
      </c>
      <c r="E610" s="158" t="s">
        <v>1072</v>
      </c>
      <c r="F610" s="104">
        <v>860</v>
      </c>
      <c r="G610" s="196" t="s">
        <v>117</v>
      </c>
      <c r="H610" s="70"/>
      <c r="I610" s="46">
        <v>0</v>
      </c>
      <c r="J610" s="46">
        <v>0</v>
      </c>
      <c r="K610" s="47">
        <f t="shared" si="40"/>
        <v>0</v>
      </c>
      <c r="L610" s="48">
        <f t="shared" si="41"/>
        <v>0</v>
      </c>
    </row>
    <row r="611" spans="1:12" ht="67.5">
      <c r="A611" s="38">
        <v>300</v>
      </c>
      <c r="B611" s="87">
        <v>324</v>
      </c>
      <c r="C611" s="40">
        <v>36</v>
      </c>
      <c r="D611" s="109" t="s">
        <v>489</v>
      </c>
      <c r="E611" s="158" t="s">
        <v>1022</v>
      </c>
      <c r="F611" s="104">
        <v>860</v>
      </c>
      <c r="G611" s="196" t="s">
        <v>117</v>
      </c>
      <c r="H611" s="70"/>
      <c r="I611" s="46">
        <v>0</v>
      </c>
      <c r="J611" s="46">
        <v>0</v>
      </c>
      <c r="K611" s="47">
        <f t="shared" si="40"/>
        <v>0</v>
      </c>
      <c r="L611" s="48">
        <f t="shared" si="41"/>
        <v>0</v>
      </c>
    </row>
    <row r="612" spans="1:12" ht="146.25">
      <c r="A612" s="38">
        <v>300</v>
      </c>
      <c r="B612" s="87">
        <v>324</v>
      </c>
      <c r="C612" s="40"/>
      <c r="D612" s="187" t="s">
        <v>1061</v>
      </c>
      <c r="E612" s="188" t="s">
        <v>1062</v>
      </c>
      <c r="F612" s="96"/>
      <c r="G612" s="159"/>
      <c r="H612" s="70"/>
      <c r="I612" s="161"/>
      <c r="J612" s="161"/>
      <c r="K612" s="162"/>
      <c r="L612" s="48"/>
    </row>
    <row r="613" spans="1:12" ht="67.5">
      <c r="A613" s="38">
        <v>300</v>
      </c>
      <c r="B613" s="87">
        <v>324</v>
      </c>
      <c r="C613" s="40"/>
      <c r="D613" s="189" t="s">
        <v>1023</v>
      </c>
      <c r="E613" s="188" t="s">
        <v>1024</v>
      </c>
      <c r="F613" s="96"/>
      <c r="G613" s="159"/>
      <c r="H613" s="70"/>
      <c r="I613" s="161"/>
      <c r="J613" s="161"/>
      <c r="K613" s="162"/>
      <c r="L613" s="48"/>
    </row>
    <row r="614" spans="1:12" ht="102" thickBot="1">
      <c r="A614" s="38">
        <v>300</v>
      </c>
      <c r="B614" s="87">
        <v>324</v>
      </c>
      <c r="C614" s="40"/>
      <c r="D614" s="189" t="s">
        <v>1025</v>
      </c>
      <c r="E614" s="188" t="s">
        <v>1026</v>
      </c>
      <c r="F614" s="96"/>
      <c r="G614" s="159"/>
      <c r="H614" s="70"/>
      <c r="I614" s="161"/>
      <c r="J614" s="161"/>
      <c r="K614" s="162"/>
      <c r="L614" s="48"/>
    </row>
    <row r="615" spans="1:12" ht="57" thickBot="1">
      <c r="A615" s="51">
        <v>300</v>
      </c>
      <c r="B615" s="197">
        <v>324</v>
      </c>
      <c r="C615" s="198"/>
      <c r="D615" s="199" t="s">
        <v>1079</v>
      </c>
      <c r="E615" s="53" t="s">
        <v>1080</v>
      </c>
      <c r="F615" s="54"/>
      <c r="G615" s="55"/>
      <c r="H615" s="71"/>
      <c r="I615" s="200"/>
      <c r="J615" s="200"/>
      <c r="K615" s="201"/>
      <c r="L615" s="58">
        <f>SUM(L558:L611)</f>
        <v>0</v>
      </c>
    </row>
    <row r="616" spans="1:12" ht="45.75" thickBot="1">
      <c r="A616" s="9">
        <v>300</v>
      </c>
      <c r="B616" s="202">
        <v>354</v>
      </c>
      <c r="C616" s="29"/>
      <c r="D616" s="30" t="s">
        <v>1081</v>
      </c>
      <c r="E616" s="30" t="s">
        <v>1082</v>
      </c>
      <c r="F616" s="31"/>
      <c r="G616" s="32"/>
      <c r="H616" s="122"/>
      <c r="I616" s="34"/>
      <c r="J616" s="35"/>
      <c r="K616" s="123"/>
      <c r="L616" s="37"/>
    </row>
    <row r="617" spans="1:12" ht="210">
      <c r="A617" s="38">
        <v>300</v>
      </c>
      <c r="B617" s="87">
        <v>354</v>
      </c>
      <c r="C617" s="125"/>
      <c r="D617" s="203" t="s">
        <v>1083</v>
      </c>
      <c r="E617" s="203" t="s">
        <v>1084</v>
      </c>
      <c r="F617" s="107"/>
      <c r="G617" s="127"/>
      <c r="H617" s="128"/>
      <c r="I617" s="129"/>
      <c r="J617" s="130"/>
      <c r="K617" s="131"/>
      <c r="L617" s="132"/>
    </row>
    <row r="618" spans="1:12" ht="67.5">
      <c r="A618" s="38">
        <v>300</v>
      </c>
      <c r="B618" s="87">
        <v>354</v>
      </c>
      <c r="C618" s="40">
        <v>1</v>
      </c>
      <c r="D618" s="41" t="s">
        <v>1085</v>
      </c>
      <c r="E618" s="41" t="s">
        <v>1086</v>
      </c>
      <c r="F618" s="104">
        <v>40</v>
      </c>
      <c r="G618" s="196" t="s">
        <v>117</v>
      </c>
      <c r="H618" s="70"/>
      <c r="I618" s="46">
        <v>0</v>
      </c>
      <c r="J618" s="46">
        <v>0</v>
      </c>
      <c r="K618" s="47">
        <f>I618+J618</f>
        <v>0</v>
      </c>
      <c r="L618" s="48">
        <f>K618*(F618+H618)</f>
        <v>0</v>
      </c>
    </row>
    <row r="619" spans="1:12" ht="45">
      <c r="A619" s="38">
        <v>300</v>
      </c>
      <c r="B619" s="87">
        <v>354</v>
      </c>
      <c r="C619" s="40">
        <v>2</v>
      </c>
      <c r="D619" s="41" t="s">
        <v>1087</v>
      </c>
      <c r="E619" s="41" t="s">
        <v>1088</v>
      </c>
      <c r="F619" s="104">
        <v>40</v>
      </c>
      <c r="G619" s="196" t="s">
        <v>117</v>
      </c>
      <c r="H619" s="70"/>
      <c r="I619" s="46">
        <v>0</v>
      </c>
      <c r="J619" s="46">
        <v>0</v>
      </c>
      <c r="K619" s="47">
        <f>I619+J619</f>
        <v>0</v>
      </c>
      <c r="L619" s="48">
        <f>K619*(F619+H619)</f>
        <v>0</v>
      </c>
    </row>
    <row r="620" spans="1:12" ht="90">
      <c r="A620" s="38">
        <v>300</v>
      </c>
      <c r="B620" s="87">
        <v>354</v>
      </c>
      <c r="C620" s="149"/>
      <c r="D620" s="134" t="s">
        <v>1089</v>
      </c>
      <c r="E620" s="134" t="s">
        <v>1090</v>
      </c>
      <c r="F620" s="104"/>
      <c r="G620" s="44"/>
      <c r="H620" s="70"/>
      <c r="I620" s="46"/>
      <c r="J620" s="46"/>
      <c r="K620" s="47"/>
      <c r="L620" s="48"/>
    </row>
    <row r="621" spans="1:12" ht="165.75">
      <c r="A621" s="38">
        <v>300</v>
      </c>
      <c r="B621" s="87">
        <v>354</v>
      </c>
      <c r="C621" s="149"/>
      <c r="D621" s="133" t="s">
        <v>1091</v>
      </c>
      <c r="E621" s="133" t="s">
        <v>1092</v>
      </c>
      <c r="F621" s="104"/>
      <c r="G621" s="44"/>
      <c r="H621" s="70"/>
      <c r="I621" s="46"/>
      <c r="J621" s="46"/>
      <c r="K621" s="47"/>
      <c r="L621" s="48"/>
    </row>
    <row r="622" spans="1:12" ht="90">
      <c r="A622" s="38">
        <v>300</v>
      </c>
      <c r="B622" s="87">
        <v>354</v>
      </c>
      <c r="C622" s="40">
        <v>3</v>
      </c>
      <c r="D622" s="41" t="s">
        <v>1093</v>
      </c>
      <c r="E622" s="41" t="s">
        <v>1094</v>
      </c>
      <c r="F622" s="104">
        <v>30</v>
      </c>
      <c r="G622" s="196" t="s">
        <v>117</v>
      </c>
      <c r="H622" s="70"/>
      <c r="I622" s="46">
        <v>0</v>
      </c>
      <c r="J622" s="46">
        <v>0</v>
      </c>
      <c r="K622" s="47">
        <f>I622+J622</f>
        <v>0</v>
      </c>
      <c r="L622" s="48">
        <f>K622*(F622+H622)</f>
        <v>0</v>
      </c>
    </row>
    <row r="623" spans="1:12" ht="112.5">
      <c r="A623" s="38">
        <v>300</v>
      </c>
      <c r="B623" s="87">
        <v>354</v>
      </c>
      <c r="C623" s="40">
        <v>4</v>
      </c>
      <c r="D623" s="41" t="s">
        <v>1095</v>
      </c>
      <c r="E623" s="41" t="s">
        <v>1053</v>
      </c>
      <c r="F623" s="104">
        <v>30</v>
      </c>
      <c r="G623" s="196" t="s">
        <v>117</v>
      </c>
      <c r="H623" s="70"/>
      <c r="I623" s="46">
        <v>0</v>
      </c>
      <c r="J623" s="46">
        <v>0</v>
      </c>
      <c r="K623" s="47">
        <f>I623+J623</f>
        <v>0</v>
      </c>
      <c r="L623" s="48">
        <f>K623*(F623+H623)</f>
        <v>0</v>
      </c>
    </row>
    <row r="624" spans="1:12" ht="146.25">
      <c r="A624" s="38">
        <v>300</v>
      </c>
      <c r="B624" s="87">
        <v>354</v>
      </c>
      <c r="C624" s="40">
        <v>5</v>
      </c>
      <c r="D624" s="41" t="s">
        <v>1054</v>
      </c>
      <c r="E624" s="41" t="s">
        <v>1096</v>
      </c>
      <c r="F624" s="104">
        <v>30</v>
      </c>
      <c r="G624" s="196" t="s">
        <v>117</v>
      </c>
      <c r="H624" s="70"/>
      <c r="I624" s="46">
        <v>0</v>
      </c>
      <c r="J624" s="46">
        <v>0</v>
      </c>
      <c r="K624" s="47">
        <f>I624+J624</f>
        <v>0</v>
      </c>
      <c r="L624" s="48">
        <f>K624*(F624+H624)</f>
        <v>0</v>
      </c>
    </row>
    <row r="625" spans="1:12" ht="56.25">
      <c r="A625" s="38">
        <v>300</v>
      </c>
      <c r="B625" s="87">
        <v>354</v>
      </c>
      <c r="C625" s="40">
        <v>6</v>
      </c>
      <c r="D625" s="41" t="s">
        <v>1033</v>
      </c>
      <c r="E625" s="116" t="s">
        <v>1056</v>
      </c>
      <c r="F625" s="104">
        <v>30</v>
      </c>
      <c r="G625" s="196" t="s">
        <v>117</v>
      </c>
      <c r="H625" s="70"/>
      <c r="I625" s="46">
        <v>0</v>
      </c>
      <c r="J625" s="46">
        <v>0</v>
      </c>
      <c r="K625" s="47">
        <f>I625+J625</f>
        <v>0</v>
      </c>
      <c r="L625" s="48">
        <f>K625*(F625+H625)</f>
        <v>0</v>
      </c>
    </row>
    <row r="626" spans="1:12" ht="90">
      <c r="A626" s="38">
        <v>300</v>
      </c>
      <c r="B626" s="87">
        <v>354</v>
      </c>
      <c r="C626" s="40">
        <v>7</v>
      </c>
      <c r="D626" s="116" t="s">
        <v>1097</v>
      </c>
      <c r="E626" s="41" t="s">
        <v>1098</v>
      </c>
      <c r="F626" s="104">
        <v>30</v>
      </c>
      <c r="G626" s="196" t="s">
        <v>117</v>
      </c>
      <c r="H626" s="70"/>
      <c r="I626" s="46">
        <v>0</v>
      </c>
      <c r="J626" s="46">
        <v>0</v>
      </c>
      <c r="K626" s="47">
        <f t="shared" ref="K626" si="42">I626+J626</f>
        <v>0</v>
      </c>
      <c r="L626" s="48">
        <f t="shared" ref="L626" si="43">K626*(F626+H626)</f>
        <v>0</v>
      </c>
    </row>
    <row r="627" spans="1:12" ht="90">
      <c r="A627" s="38">
        <v>300</v>
      </c>
      <c r="B627" s="87">
        <v>354</v>
      </c>
      <c r="C627" s="40"/>
      <c r="D627" s="41" t="s">
        <v>1099</v>
      </c>
      <c r="E627" s="41" t="s">
        <v>1100</v>
      </c>
      <c r="F627" s="96"/>
      <c r="G627" s="44"/>
      <c r="H627" s="70"/>
      <c r="I627" s="46"/>
      <c r="J627" s="46"/>
      <c r="K627" s="47"/>
      <c r="L627" s="48"/>
    </row>
    <row r="628" spans="1:12" ht="140.25">
      <c r="A628" s="38">
        <v>300</v>
      </c>
      <c r="B628" s="87">
        <v>354</v>
      </c>
      <c r="C628" s="40"/>
      <c r="D628" s="133" t="s">
        <v>1101</v>
      </c>
      <c r="E628" s="133" t="s">
        <v>1102</v>
      </c>
      <c r="F628" s="96"/>
      <c r="G628" s="44"/>
      <c r="H628" s="70"/>
      <c r="I628" s="46"/>
      <c r="J628" s="46"/>
      <c r="K628" s="47"/>
      <c r="L628" s="48"/>
    </row>
    <row r="629" spans="1:12" ht="101.25">
      <c r="A629" s="38">
        <v>300</v>
      </c>
      <c r="B629" s="87">
        <v>354</v>
      </c>
      <c r="C629" s="40">
        <v>8</v>
      </c>
      <c r="D629" s="41" t="s">
        <v>1103</v>
      </c>
      <c r="E629" s="41" t="s">
        <v>1104</v>
      </c>
      <c r="F629" s="104">
        <v>220</v>
      </c>
      <c r="G629" s="196" t="s">
        <v>117</v>
      </c>
      <c r="H629" s="70"/>
      <c r="I629" s="46">
        <v>0</v>
      </c>
      <c r="J629" s="46">
        <v>0</v>
      </c>
      <c r="K629" s="47">
        <f>I629+J629</f>
        <v>0</v>
      </c>
      <c r="L629" s="48">
        <f>K629*(F629+H629)</f>
        <v>0</v>
      </c>
    </row>
    <row r="630" spans="1:12" ht="146.25">
      <c r="A630" s="38">
        <v>300</v>
      </c>
      <c r="B630" s="87">
        <v>354</v>
      </c>
      <c r="C630" s="40">
        <v>9</v>
      </c>
      <c r="D630" s="41" t="s">
        <v>1054</v>
      </c>
      <c r="E630" s="41" t="s">
        <v>1096</v>
      </c>
      <c r="F630" s="104">
        <v>220</v>
      </c>
      <c r="G630" s="196" t="s">
        <v>117</v>
      </c>
      <c r="H630" s="70"/>
      <c r="I630" s="46">
        <v>0</v>
      </c>
      <c r="J630" s="46">
        <v>0</v>
      </c>
      <c r="K630" s="47">
        <f>I630+J630</f>
        <v>0</v>
      </c>
      <c r="L630" s="48">
        <f>K630*(F630+H630)</f>
        <v>0</v>
      </c>
    </row>
    <row r="631" spans="1:12" ht="56.25">
      <c r="A631" s="38">
        <v>300</v>
      </c>
      <c r="B631" s="87">
        <v>354</v>
      </c>
      <c r="C631" s="40">
        <v>10</v>
      </c>
      <c r="D631" s="41" t="s">
        <v>1105</v>
      </c>
      <c r="E631" s="116" t="s">
        <v>1056</v>
      </c>
      <c r="F631" s="104">
        <v>220</v>
      </c>
      <c r="G631" s="196" t="s">
        <v>117</v>
      </c>
      <c r="H631" s="70"/>
      <c r="I631" s="46">
        <v>0</v>
      </c>
      <c r="J631" s="46">
        <v>0</v>
      </c>
      <c r="K631" s="47">
        <f>I631+J631</f>
        <v>0</v>
      </c>
      <c r="L631" s="48">
        <f>K631*(F631+H631)</f>
        <v>0</v>
      </c>
    </row>
    <row r="632" spans="1:12" ht="78.75">
      <c r="A632" s="38">
        <v>300</v>
      </c>
      <c r="B632" s="87">
        <v>354</v>
      </c>
      <c r="C632" s="40">
        <v>11</v>
      </c>
      <c r="D632" s="41" t="s">
        <v>1097</v>
      </c>
      <c r="E632" s="41" t="s">
        <v>1098</v>
      </c>
      <c r="F632" s="104">
        <v>220</v>
      </c>
      <c r="G632" s="196" t="s">
        <v>117</v>
      </c>
      <c r="H632" s="70"/>
      <c r="I632" s="46">
        <v>0</v>
      </c>
      <c r="J632" s="46">
        <v>0</v>
      </c>
      <c r="K632" s="47">
        <f>I632+J632</f>
        <v>0</v>
      </c>
      <c r="L632" s="48">
        <f>K632*(F632+H632)</f>
        <v>0</v>
      </c>
    </row>
    <row r="633" spans="1:12" ht="90">
      <c r="A633" s="38">
        <v>300</v>
      </c>
      <c r="B633" s="87">
        <v>354</v>
      </c>
      <c r="C633" s="40"/>
      <c r="D633" s="41" t="s">
        <v>1099</v>
      </c>
      <c r="E633" s="41" t="s">
        <v>1100</v>
      </c>
      <c r="F633" s="104"/>
      <c r="G633" s="44"/>
      <c r="H633" s="70"/>
      <c r="I633" s="46"/>
      <c r="J633" s="46"/>
      <c r="K633" s="47"/>
      <c r="L633" s="48"/>
    </row>
    <row r="634" spans="1:12" ht="102">
      <c r="A634" s="38">
        <v>300</v>
      </c>
      <c r="B634" s="87">
        <v>354</v>
      </c>
      <c r="C634" s="40"/>
      <c r="D634" s="88" t="s">
        <v>1106</v>
      </c>
      <c r="E634" s="88" t="s">
        <v>1107</v>
      </c>
      <c r="F634" s="104"/>
      <c r="G634" s="196"/>
      <c r="H634" s="70"/>
      <c r="I634" s="46"/>
      <c r="J634" s="46"/>
      <c r="K634" s="47"/>
      <c r="L634" s="48"/>
    </row>
    <row r="635" spans="1:12" ht="146.25">
      <c r="A635" s="38">
        <v>300</v>
      </c>
      <c r="B635" s="87">
        <v>354</v>
      </c>
      <c r="C635" s="40">
        <v>12</v>
      </c>
      <c r="D635" s="41" t="s">
        <v>1108</v>
      </c>
      <c r="E635" s="41" t="s">
        <v>1109</v>
      </c>
      <c r="F635" s="104">
        <v>1240</v>
      </c>
      <c r="G635" s="196" t="s">
        <v>117</v>
      </c>
      <c r="H635" s="70"/>
      <c r="I635" s="46">
        <v>0</v>
      </c>
      <c r="J635" s="46">
        <v>0</v>
      </c>
      <c r="K635" s="47">
        <f>I635+J635</f>
        <v>0</v>
      </c>
      <c r="L635" s="48">
        <f>K635*(F635+H635)</f>
        <v>0</v>
      </c>
    </row>
    <row r="636" spans="1:12" ht="45">
      <c r="A636" s="38">
        <v>300</v>
      </c>
      <c r="B636" s="87">
        <v>354</v>
      </c>
      <c r="C636" s="40">
        <v>13</v>
      </c>
      <c r="D636" s="41" t="s">
        <v>1110</v>
      </c>
      <c r="E636" s="41" t="s">
        <v>1111</v>
      </c>
      <c r="F636" s="104">
        <v>1240</v>
      </c>
      <c r="G636" s="196" t="s">
        <v>117</v>
      </c>
      <c r="H636" s="70"/>
      <c r="I636" s="46">
        <v>0</v>
      </c>
      <c r="J636" s="46">
        <v>0</v>
      </c>
      <c r="K636" s="47">
        <f>I636+J636</f>
        <v>0</v>
      </c>
      <c r="L636" s="48">
        <f>K636*(F636+H636)</f>
        <v>0</v>
      </c>
    </row>
    <row r="637" spans="1:12" ht="146.25">
      <c r="A637" s="38">
        <v>300</v>
      </c>
      <c r="B637" s="87">
        <v>354</v>
      </c>
      <c r="C637" s="40">
        <v>14</v>
      </c>
      <c r="D637" s="41" t="s">
        <v>1112</v>
      </c>
      <c r="E637" s="41" t="s">
        <v>1113</v>
      </c>
      <c r="F637" s="104">
        <v>1240</v>
      </c>
      <c r="G637" s="196" t="s">
        <v>117</v>
      </c>
      <c r="H637" s="70"/>
      <c r="I637" s="46">
        <v>0</v>
      </c>
      <c r="J637" s="46">
        <v>0</v>
      </c>
      <c r="K637" s="47">
        <f>I637+J637</f>
        <v>0</v>
      </c>
      <c r="L637" s="48">
        <f>K637*(F637+H637)</f>
        <v>0</v>
      </c>
    </row>
    <row r="638" spans="1:12" ht="45">
      <c r="A638" s="38">
        <v>300</v>
      </c>
      <c r="B638" s="87">
        <v>354</v>
      </c>
      <c r="C638" s="40">
        <v>15</v>
      </c>
      <c r="D638" s="41" t="s">
        <v>1105</v>
      </c>
      <c r="E638" s="41" t="s">
        <v>1056</v>
      </c>
      <c r="F638" s="104">
        <v>1240</v>
      </c>
      <c r="G638" s="196" t="s">
        <v>117</v>
      </c>
      <c r="H638" s="70"/>
      <c r="I638" s="46">
        <v>0</v>
      </c>
      <c r="J638" s="46">
        <v>0</v>
      </c>
      <c r="K638" s="47">
        <f>I638+J638</f>
        <v>0</v>
      </c>
      <c r="L638" s="48">
        <f>K638*(F638+H638)</f>
        <v>0</v>
      </c>
    </row>
    <row r="639" spans="1:12" ht="78.75">
      <c r="A639" s="38">
        <v>300</v>
      </c>
      <c r="B639" s="87">
        <v>354</v>
      </c>
      <c r="C639" s="40">
        <v>16</v>
      </c>
      <c r="D639" s="41" t="s">
        <v>1097</v>
      </c>
      <c r="E639" s="41" t="s">
        <v>1098</v>
      </c>
      <c r="F639" s="104">
        <v>1240</v>
      </c>
      <c r="G639" s="196" t="s">
        <v>117</v>
      </c>
      <c r="H639" s="70"/>
      <c r="I639" s="46">
        <v>0</v>
      </c>
      <c r="J639" s="46">
        <v>0</v>
      </c>
      <c r="K639" s="47">
        <f>I639+J639</f>
        <v>0</v>
      </c>
      <c r="L639" s="48">
        <f>K639*(F639+H639)</f>
        <v>0</v>
      </c>
    </row>
    <row r="640" spans="1:12" ht="90">
      <c r="A640" s="38">
        <v>300</v>
      </c>
      <c r="B640" s="87">
        <v>354</v>
      </c>
      <c r="C640" s="40"/>
      <c r="D640" s="136" t="s">
        <v>1099</v>
      </c>
      <c r="E640" s="136" t="s">
        <v>1100</v>
      </c>
      <c r="F640" s="104"/>
      <c r="G640" s="44"/>
      <c r="H640" s="70"/>
      <c r="I640" s="46"/>
      <c r="J640" s="46"/>
      <c r="K640" s="47"/>
      <c r="L640" s="48"/>
    </row>
    <row r="641" spans="1:12" ht="38.25">
      <c r="A641" s="82"/>
      <c r="B641" s="87"/>
      <c r="C641" s="40"/>
      <c r="D641" s="88" t="s">
        <v>1114</v>
      </c>
      <c r="E641" s="88" t="s">
        <v>1115</v>
      </c>
      <c r="F641" s="112"/>
      <c r="G641" s="89"/>
      <c r="H641" s="90"/>
      <c r="I641" s="91"/>
      <c r="J641" s="91"/>
      <c r="K641" s="92"/>
      <c r="L641" s="93"/>
    </row>
    <row r="642" spans="1:12" ht="112.5">
      <c r="A642" s="38">
        <v>300</v>
      </c>
      <c r="B642" s="87">
        <v>354</v>
      </c>
      <c r="C642" s="40">
        <v>17</v>
      </c>
      <c r="D642" s="182" t="s">
        <v>1116</v>
      </c>
      <c r="E642" s="182" t="s">
        <v>1117</v>
      </c>
      <c r="F642" s="104">
        <v>230</v>
      </c>
      <c r="G642" s="196" t="s">
        <v>117</v>
      </c>
      <c r="H642" s="70"/>
      <c r="I642" s="46">
        <v>0</v>
      </c>
      <c r="J642" s="46">
        <v>0</v>
      </c>
      <c r="K642" s="47">
        <f>I642+J642</f>
        <v>0</v>
      </c>
      <c r="L642" s="48">
        <f>K642*(F642+H642)</f>
        <v>0</v>
      </c>
    </row>
    <row r="643" spans="1:12" ht="135">
      <c r="A643" s="38">
        <v>300</v>
      </c>
      <c r="B643" s="87">
        <v>354</v>
      </c>
      <c r="C643" s="40">
        <v>18</v>
      </c>
      <c r="D643" s="182" t="s">
        <v>1118</v>
      </c>
      <c r="E643" s="182" t="s">
        <v>1119</v>
      </c>
      <c r="F643" s="104">
        <v>25</v>
      </c>
      <c r="G643" s="196" t="s">
        <v>117</v>
      </c>
      <c r="H643" s="70"/>
      <c r="I643" s="46">
        <v>0</v>
      </c>
      <c r="J643" s="46">
        <v>0</v>
      </c>
      <c r="K643" s="47">
        <f>I643+J643</f>
        <v>0</v>
      </c>
      <c r="L643" s="48">
        <f>K643*(F643+H643)</f>
        <v>0</v>
      </c>
    </row>
    <row r="644" spans="1:12" ht="113.25" thickBot="1">
      <c r="A644" s="38">
        <v>300</v>
      </c>
      <c r="B644" s="87">
        <v>354</v>
      </c>
      <c r="C644" s="40">
        <v>19</v>
      </c>
      <c r="D644" s="182" t="s">
        <v>1120</v>
      </c>
      <c r="E644" s="182" t="s">
        <v>1121</v>
      </c>
      <c r="F644" s="96">
        <v>45</v>
      </c>
      <c r="G644" s="196" t="s">
        <v>117</v>
      </c>
      <c r="H644" s="70"/>
      <c r="I644" s="46">
        <v>0</v>
      </c>
      <c r="J644" s="46">
        <v>0</v>
      </c>
      <c r="K644" s="47">
        <f>I644+J644</f>
        <v>0</v>
      </c>
      <c r="L644" s="48">
        <f>K644*(F644+H644)</f>
        <v>0</v>
      </c>
    </row>
    <row r="645" spans="1:12" ht="45.75" thickBot="1">
      <c r="A645" s="51">
        <v>300</v>
      </c>
      <c r="B645" s="197">
        <v>354</v>
      </c>
      <c r="C645" s="11"/>
      <c r="D645" s="53" t="s">
        <v>1122</v>
      </c>
      <c r="E645" s="53" t="s">
        <v>1123</v>
      </c>
      <c r="F645" s="54"/>
      <c r="G645" s="55"/>
      <c r="H645" s="71"/>
      <c r="I645" s="16"/>
      <c r="J645" s="16"/>
      <c r="K645" s="57"/>
      <c r="L645" s="58">
        <f>SUM(L617:L644)</f>
        <v>0</v>
      </c>
    </row>
    <row r="646" spans="1:12" ht="60.75" thickBot="1">
      <c r="A646" s="9">
        <v>300</v>
      </c>
      <c r="B646" s="202">
        <v>354</v>
      </c>
      <c r="C646" s="29"/>
      <c r="D646" s="30" t="s">
        <v>1124</v>
      </c>
      <c r="E646" s="30" t="s">
        <v>1125</v>
      </c>
      <c r="F646" s="31"/>
      <c r="G646" s="32"/>
      <c r="H646" s="122"/>
      <c r="I646" s="34"/>
      <c r="J646" s="35"/>
      <c r="K646" s="123"/>
      <c r="L646" s="37"/>
    </row>
    <row r="647" spans="1:12" ht="405">
      <c r="A647" s="38">
        <v>300</v>
      </c>
      <c r="B647" s="87">
        <v>354</v>
      </c>
      <c r="C647" s="40">
        <v>20</v>
      </c>
      <c r="D647" s="179" t="s">
        <v>1126</v>
      </c>
      <c r="E647" s="179" t="s">
        <v>1127</v>
      </c>
      <c r="F647" s="104">
        <v>12.7</v>
      </c>
      <c r="G647" s="44" t="s">
        <v>532</v>
      </c>
      <c r="H647" s="70"/>
      <c r="I647" s="46">
        <v>0</v>
      </c>
      <c r="J647" s="46">
        <v>0</v>
      </c>
      <c r="K647" s="47">
        <f t="shared" ref="K647:K672" si="44">I647+J647</f>
        <v>0</v>
      </c>
      <c r="L647" s="48">
        <f t="shared" ref="L647:L672" si="45">K647*(F647+H647)</f>
        <v>0</v>
      </c>
    </row>
    <row r="648" spans="1:12" ht="371.25">
      <c r="A648" s="38">
        <v>300</v>
      </c>
      <c r="B648" s="87">
        <v>354</v>
      </c>
      <c r="C648" s="40">
        <v>21</v>
      </c>
      <c r="D648" s="179" t="s">
        <v>1128</v>
      </c>
      <c r="E648" s="179" t="s">
        <v>1129</v>
      </c>
      <c r="F648" s="104">
        <v>19.8</v>
      </c>
      <c r="G648" s="44" t="s">
        <v>532</v>
      </c>
      <c r="H648" s="70"/>
      <c r="I648" s="46">
        <v>0</v>
      </c>
      <c r="J648" s="46">
        <v>0</v>
      </c>
      <c r="K648" s="47">
        <f t="shared" si="44"/>
        <v>0</v>
      </c>
      <c r="L648" s="48">
        <f t="shared" si="45"/>
        <v>0</v>
      </c>
    </row>
    <row r="649" spans="1:12" ht="292.5">
      <c r="A649" s="38">
        <v>300</v>
      </c>
      <c r="B649" s="87">
        <v>354</v>
      </c>
      <c r="C649" s="40">
        <v>22</v>
      </c>
      <c r="D649" s="179" t="s">
        <v>1130</v>
      </c>
      <c r="E649" s="182" t="s">
        <v>1131</v>
      </c>
      <c r="F649" s="104">
        <v>0</v>
      </c>
      <c r="G649" s="44" t="s">
        <v>532</v>
      </c>
      <c r="H649" s="70"/>
      <c r="I649" s="46">
        <v>0</v>
      </c>
      <c r="J649" s="46">
        <v>0</v>
      </c>
      <c r="K649" s="47">
        <f t="shared" si="44"/>
        <v>0</v>
      </c>
      <c r="L649" s="48">
        <f t="shared" si="45"/>
        <v>0</v>
      </c>
    </row>
    <row r="650" spans="1:12" ht="393.75">
      <c r="A650" s="38">
        <v>300</v>
      </c>
      <c r="B650" s="87">
        <v>354</v>
      </c>
      <c r="C650" s="40">
        <v>23</v>
      </c>
      <c r="D650" s="179" t="s">
        <v>1132</v>
      </c>
      <c r="E650" s="182" t="s">
        <v>1133</v>
      </c>
      <c r="F650" s="104">
        <v>9.9</v>
      </c>
      <c r="G650" s="44" t="s">
        <v>532</v>
      </c>
      <c r="H650" s="70"/>
      <c r="I650" s="46">
        <v>0</v>
      </c>
      <c r="J650" s="46">
        <v>0</v>
      </c>
      <c r="K650" s="47">
        <f t="shared" si="44"/>
        <v>0</v>
      </c>
      <c r="L650" s="48">
        <f t="shared" si="45"/>
        <v>0</v>
      </c>
    </row>
    <row r="651" spans="1:12" ht="213.75">
      <c r="A651" s="38">
        <v>300</v>
      </c>
      <c r="B651" s="87">
        <v>354</v>
      </c>
      <c r="C651" s="40">
        <v>24</v>
      </c>
      <c r="D651" s="179" t="s">
        <v>1134</v>
      </c>
      <c r="E651" s="182" t="s">
        <v>1135</v>
      </c>
      <c r="F651" s="104">
        <v>11.8</v>
      </c>
      <c r="G651" s="44" t="s">
        <v>532</v>
      </c>
      <c r="H651" s="70"/>
      <c r="I651" s="46">
        <v>0</v>
      </c>
      <c r="J651" s="46">
        <v>0</v>
      </c>
      <c r="K651" s="47">
        <f t="shared" si="44"/>
        <v>0</v>
      </c>
      <c r="L651" s="48">
        <f t="shared" si="45"/>
        <v>0</v>
      </c>
    </row>
    <row r="652" spans="1:12" ht="326.25">
      <c r="A652" s="38">
        <v>300</v>
      </c>
      <c r="B652" s="87">
        <v>354</v>
      </c>
      <c r="C652" s="40">
        <v>25</v>
      </c>
      <c r="D652" s="179" t="s">
        <v>1136</v>
      </c>
      <c r="E652" s="182" t="s">
        <v>1137</v>
      </c>
      <c r="F652" s="104">
        <v>5</v>
      </c>
      <c r="G652" s="44" t="s">
        <v>532</v>
      </c>
      <c r="H652" s="70"/>
      <c r="I652" s="46">
        <v>0</v>
      </c>
      <c r="J652" s="46">
        <v>0</v>
      </c>
      <c r="K652" s="47">
        <f t="shared" si="44"/>
        <v>0</v>
      </c>
      <c r="L652" s="48">
        <f t="shared" si="45"/>
        <v>0</v>
      </c>
    </row>
    <row r="653" spans="1:12" ht="202.5">
      <c r="A653" s="38">
        <v>300</v>
      </c>
      <c r="B653" s="87">
        <v>354</v>
      </c>
      <c r="C653" s="40">
        <v>26</v>
      </c>
      <c r="D653" s="179" t="s">
        <v>1138</v>
      </c>
      <c r="E653" s="182" t="s">
        <v>1139</v>
      </c>
      <c r="F653" s="104">
        <v>10</v>
      </c>
      <c r="G653" s="44" t="s">
        <v>117</v>
      </c>
      <c r="H653" s="70"/>
      <c r="I653" s="46">
        <v>0</v>
      </c>
      <c r="J653" s="46">
        <v>0</v>
      </c>
      <c r="K653" s="47">
        <f t="shared" si="44"/>
        <v>0</v>
      </c>
      <c r="L653" s="48">
        <f t="shared" si="45"/>
        <v>0</v>
      </c>
    </row>
    <row r="654" spans="1:12" ht="337.5">
      <c r="A654" s="38">
        <v>300</v>
      </c>
      <c r="B654" s="87">
        <v>354</v>
      </c>
      <c r="C654" s="40">
        <v>27</v>
      </c>
      <c r="D654" s="179" t="s">
        <v>1140</v>
      </c>
      <c r="E654" s="179" t="s">
        <v>1141</v>
      </c>
      <c r="F654" s="104">
        <v>8.5</v>
      </c>
      <c r="G654" s="44" t="s">
        <v>532</v>
      </c>
      <c r="H654" s="70"/>
      <c r="I654" s="46">
        <v>0</v>
      </c>
      <c r="J654" s="46">
        <v>0</v>
      </c>
      <c r="K654" s="47">
        <f t="shared" si="44"/>
        <v>0</v>
      </c>
      <c r="L654" s="48">
        <f t="shared" si="45"/>
        <v>0</v>
      </c>
    </row>
    <row r="655" spans="1:12" ht="213.75">
      <c r="A655" s="38">
        <v>300</v>
      </c>
      <c r="B655" s="87">
        <v>354</v>
      </c>
      <c r="C655" s="40">
        <v>28</v>
      </c>
      <c r="D655" s="179" t="s">
        <v>1142</v>
      </c>
      <c r="E655" s="42" t="s">
        <v>1143</v>
      </c>
      <c r="F655" s="104">
        <v>5.2</v>
      </c>
      <c r="G655" s="44" t="s">
        <v>117</v>
      </c>
      <c r="H655" s="70"/>
      <c r="I655" s="46">
        <v>0</v>
      </c>
      <c r="J655" s="46">
        <v>0</v>
      </c>
      <c r="K655" s="47">
        <f t="shared" si="44"/>
        <v>0</v>
      </c>
      <c r="L655" s="48">
        <f t="shared" si="45"/>
        <v>0</v>
      </c>
    </row>
    <row r="656" spans="1:12" ht="303.75">
      <c r="A656" s="38">
        <v>300</v>
      </c>
      <c r="B656" s="87">
        <v>354</v>
      </c>
      <c r="C656" s="40">
        <v>29</v>
      </c>
      <c r="D656" s="179" t="s">
        <v>1144</v>
      </c>
      <c r="E656" s="182" t="s">
        <v>1145</v>
      </c>
      <c r="F656" s="104">
        <v>5.7</v>
      </c>
      <c r="G656" s="44" t="s">
        <v>532</v>
      </c>
      <c r="H656" s="70"/>
      <c r="I656" s="46">
        <v>0</v>
      </c>
      <c r="J656" s="46">
        <v>0</v>
      </c>
      <c r="K656" s="47">
        <f t="shared" si="44"/>
        <v>0</v>
      </c>
      <c r="L656" s="48">
        <f t="shared" si="45"/>
        <v>0</v>
      </c>
    </row>
    <row r="657" spans="1:12" ht="225">
      <c r="A657" s="38">
        <v>300</v>
      </c>
      <c r="B657" s="87">
        <v>354</v>
      </c>
      <c r="C657" s="40">
        <v>30</v>
      </c>
      <c r="D657" s="179" t="s">
        <v>1146</v>
      </c>
      <c r="E657" s="182" t="s">
        <v>1147</v>
      </c>
      <c r="F657" s="104">
        <v>6.7</v>
      </c>
      <c r="G657" s="44" t="s">
        <v>117</v>
      </c>
      <c r="H657" s="70"/>
      <c r="I657" s="46">
        <v>0</v>
      </c>
      <c r="J657" s="46">
        <v>0</v>
      </c>
      <c r="K657" s="47">
        <f t="shared" si="44"/>
        <v>0</v>
      </c>
      <c r="L657" s="48">
        <f t="shared" si="45"/>
        <v>0</v>
      </c>
    </row>
    <row r="658" spans="1:12" ht="326.25">
      <c r="A658" s="38">
        <v>300</v>
      </c>
      <c r="B658" s="87">
        <v>354</v>
      </c>
      <c r="C658" s="40">
        <v>31</v>
      </c>
      <c r="D658" s="179" t="s">
        <v>1148</v>
      </c>
      <c r="E658" s="182" t="s">
        <v>1149</v>
      </c>
      <c r="F658" s="104">
        <v>23</v>
      </c>
      <c r="G658" s="44" t="s">
        <v>532</v>
      </c>
      <c r="H658" s="70"/>
      <c r="I658" s="46">
        <v>0</v>
      </c>
      <c r="J658" s="46">
        <v>0</v>
      </c>
      <c r="K658" s="47">
        <f t="shared" si="44"/>
        <v>0</v>
      </c>
      <c r="L658" s="48">
        <f t="shared" si="45"/>
        <v>0</v>
      </c>
    </row>
    <row r="659" spans="1:12" ht="213.75">
      <c r="A659" s="38">
        <v>300</v>
      </c>
      <c r="B659" s="87">
        <v>354</v>
      </c>
      <c r="C659" s="40">
        <v>32</v>
      </c>
      <c r="D659" s="179" t="s">
        <v>1150</v>
      </c>
      <c r="E659" s="182" t="s">
        <v>1151</v>
      </c>
      <c r="F659" s="104">
        <v>43.5</v>
      </c>
      <c r="G659" s="44" t="s">
        <v>117</v>
      </c>
      <c r="H659" s="70"/>
      <c r="I659" s="46">
        <v>0</v>
      </c>
      <c r="J659" s="46">
        <v>0</v>
      </c>
      <c r="K659" s="47">
        <f t="shared" si="44"/>
        <v>0</v>
      </c>
      <c r="L659" s="48">
        <f t="shared" si="45"/>
        <v>0</v>
      </c>
    </row>
    <row r="660" spans="1:12" ht="348.75">
      <c r="A660" s="38">
        <v>300</v>
      </c>
      <c r="B660" s="87">
        <v>354</v>
      </c>
      <c r="C660" s="40">
        <v>33</v>
      </c>
      <c r="D660" s="179" t="s">
        <v>1152</v>
      </c>
      <c r="E660" s="182" t="s">
        <v>1153</v>
      </c>
      <c r="F660" s="104">
        <v>209.4</v>
      </c>
      <c r="G660" s="44" t="s">
        <v>532</v>
      </c>
      <c r="H660" s="70"/>
      <c r="I660" s="46">
        <v>0</v>
      </c>
      <c r="J660" s="46">
        <v>0</v>
      </c>
      <c r="K660" s="47">
        <f t="shared" si="44"/>
        <v>0</v>
      </c>
      <c r="L660" s="48">
        <f t="shared" si="45"/>
        <v>0</v>
      </c>
    </row>
    <row r="661" spans="1:12" ht="157.5">
      <c r="A661" s="38">
        <v>300</v>
      </c>
      <c r="B661" s="87">
        <v>354</v>
      </c>
      <c r="C661" s="40">
        <v>34</v>
      </c>
      <c r="D661" s="179" t="s">
        <v>1154</v>
      </c>
      <c r="E661" s="179" t="s">
        <v>1155</v>
      </c>
      <c r="F661" s="104">
        <v>3</v>
      </c>
      <c r="G661" s="171" t="s">
        <v>535</v>
      </c>
      <c r="H661" s="70"/>
      <c r="I661" s="46">
        <v>0</v>
      </c>
      <c r="J661" s="46">
        <v>0</v>
      </c>
      <c r="K661" s="47">
        <f t="shared" si="44"/>
        <v>0</v>
      </c>
      <c r="L661" s="48">
        <f t="shared" si="45"/>
        <v>0</v>
      </c>
    </row>
    <row r="662" spans="1:12" ht="157.5">
      <c r="A662" s="38">
        <v>300</v>
      </c>
      <c r="B662" s="87">
        <v>354</v>
      </c>
      <c r="C662" s="40">
        <v>35</v>
      </c>
      <c r="D662" s="179" t="s">
        <v>1156</v>
      </c>
      <c r="E662" s="179" t="s">
        <v>1157</v>
      </c>
      <c r="F662" s="104">
        <v>1</v>
      </c>
      <c r="G662" s="171" t="s">
        <v>535</v>
      </c>
      <c r="H662" s="70"/>
      <c r="I662" s="46">
        <v>0</v>
      </c>
      <c r="J662" s="46">
        <v>0</v>
      </c>
      <c r="K662" s="47">
        <f t="shared" si="44"/>
        <v>0</v>
      </c>
      <c r="L662" s="48">
        <f t="shared" si="45"/>
        <v>0</v>
      </c>
    </row>
    <row r="663" spans="1:12" ht="180">
      <c r="A663" s="38">
        <v>300</v>
      </c>
      <c r="B663" s="87">
        <v>354</v>
      </c>
      <c r="C663" s="40">
        <v>36</v>
      </c>
      <c r="D663" s="179" t="s">
        <v>1158</v>
      </c>
      <c r="E663" s="179" t="s">
        <v>1159</v>
      </c>
      <c r="F663" s="104">
        <v>2</v>
      </c>
      <c r="G663" s="171" t="s">
        <v>535</v>
      </c>
      <c r="H663" s="70"/>
      <c r="I663" s="46">
        <v>0</v>
      </c>
      <c r="J663" s="46">
        <v>0</v>
      </c>
      <c r="K663" s="47">
        <f t="shared" si="44"/>
        <v>0</v>
      </c>
      <c r="L663" s="48">
        <f t="shared" si="45"/>
        <v>0</v>
      </c>
    </row>
    <row r="664" spans="1:12" ht="213.75">
      <c r="A664" s="38">
        <v>300</v>
      </c>
      <c r="B664" s="87">
        <v>354</v>
      </c>
      <c r="C664" s="40">
        <v>37</v>
      </c>
      <c r="D664" s="179" t="s">
        <v>1160</v>
      </c>
      <c r="E664" s="179" t="s">
        <v>1161</v>
      </c>
      <c r="F664" s="104">
        <v>4</v>
      </c>
      <c r="G664" s="171" t="s">
        <v>535</v>
      </c>
      <c r="H664" s="70"/>
      <c r="I664" s="46">
        <v>0</v>
      </c>
      <c r="J664" s="46">
        <v>0</v>
      </c>
      <c r="K664" s="47">
        <f t="shared" si="44"/>
        <v>0</v>
      </c>
      <c r="L664" s="48">
        <f t="shared" si="45"/>
        <v>0</v>
      </c>
    </row>
    <row r="665" spans="1:12" ht="202.5">
      <c r="A665" s="38">
        <v>300</v>
      </c>
      <c r="B665" s="87">
        <v>354</v>
      </c>
      <c r="C665" s="40">
        <v>38</v>
      </c>
      <c r="D665" s="179" t="s">
        <v>1162</v>
      </c>
      <c r="E665" s="179" t="s">
        <v>1163</v>
      </c>
      <c r="F665" s="104">
        <v>2</v>
      </c>
      <c r="G665" s="171" t="s">
        <v>535</v>
      </c>
      <c r="H665" s="70"/>
      <c r="I665" s="46">
        <v>0</v>
      </c>
      <c r="J665" s="46">
        <v>0</v>
      </c>
      <c r="K665" s="47">
        <f t="shared" si="44"/>
        <v>0</v>
      </c>
      <c r="L665" s="48">
        <f t="shared" si="45"/>
        <v>0</v>
      </c>
    </row>
    <row r="666" spans="1:12" ht="225">
      <c r="A666" s="38">
        <v>300</v>
      </c>
      <c r="B666" s="87">
        <v>354</v>
      </c>
      <c r="C666" s="40">
        <v>39</v>
      </c>
      <c r="D666" s="179" t="s">
        <v>1164</v>
      </c>
      <c r="E666" s="179" t="s">
        <v>1165</v>
      </c>
      <c r="F666" s="104">
        <v>17.399999999999999</v>
      </c>
      <c r="G666" s="44" t="s">
        <v>117</v>
      </c>
      <c r="H666" s="70"/>
      <c r="I666" s="46">
        <v>0</v>
      </c>
      <c r="J666" s="46">
        <v>0</v>
      </c>
      <c r="K666" s="47">
        <f t="shared" si="44"/>
        <v>0</v>
      </c>
      <c r="L666" s="48">
        <f t="shared" si="45"/>
        <v>0</v>
      </c>
    </row>
    <row r="667" spans="1:12" ht="326.25">
      <c r="A667" s="38">
        <v>300</v>
      </c>
      <c r="B667" s="87">
        <v>354</v>
      </c>
      <c r="C667" s="40">
        <v>40</v>
      </c>
      <c r="D667" s="179" t="s">
        <v>1166</v>
      </c>
      <c r="E667" s="179" t="s">
        <v>1167</v>
      </c>
      <c r="F667" s="104">
        <v>27.2</v>
      </c>
      <c r="G667" s="44" t="s">
        <v>532</v>
      </c>
      <c r="H667" s="70"/>
      <c r="I667" s="46">
        <v>0</v>
      </c>
      <c r="J667" s="46">
        <v>0</v>
      </c>
      <c r="K667" s="47">
        <f t="shared" si="44"/>
        <v>0</v>
      </c>
      <c r="L667" s="48">
        <f t="shared" si="45"/>
        <v>0</v>
      </c>
    </row>
    <row r="668" spans="1:12" ht="337.5">
      <c r="A668" s="38">
        <v>300</v>
      </c>
      <c r="B668" s="87">
        <v>354</v>
      </c>
      <c r="C668" s="40">
        <v>41</v>
      </c>
      <c r="D668" s="179" t="s">
        <v>1168</v>
      </c>
      <c r="E668" s="179" t="s">
        <v>1169</v>
      </c>
      <c r="F668" s="104">
        <v>74.400000000000006</v>
      </c>
      <c r="G668" s="44" t="s">
        <v>532</v>
      </c>
      <c r="H668" s="70"/>
      <c r="I668" s="46">
        <v>0</v>
      </c>
      <c r="J668" s="46">
        <v>0</v>
      </c>
      <c r="K668" s="47">
        <f t="shared" si="44"/>
        <v>0</v>
      </c>
      <c r="L668" s="48">
        <f t="shared" si="45"/>
        <v>0</v>
      </c>
    </row>
    <row r="669" spans="1:12" ht="236.25">
      <c r="A669" s="38">
        <v>300</v>
      </c>
      <c r="B669" s="87">
        <v>354</v>
      </c>
      <c r="C669" s="40">
        <v>42</v>
      </c>
      <c r="D669" s="179" t="s">
        <v>1170</v>
      </c>
      <c r="E669" s="179" t="s">
        <v>1171</v>
      </c>
      <c r="F669" s="104">
        <v>11</v>
      </c>
      <c r="G669" s="171" t="s">
        <v>535</v>
      </c>
      <c r="H669" s="70"/>
      <c r="I669" s="46">
        <v>0</v>
      </c>
      <c r="J669" s="46">
        <v>0</v>
      </c>
      <c r="K669" s="47">
        <f t="shared" si="44"/>
        <v>0</v>
      </c>
      <c r="L669" s="48">
        <f t="shared" si="45"/>
        <v>0</v>
      </c>
    </row>
    <row r="670" spans="1:12" ht="225">
      <c r="A670" s="38">
        <v>300</v>
      </c>
      <c r="B670" s="87">
        <v>354</v>
      </c>
      <c r="C670" s="40">
        <v>43</v>
      </c>
      <c r="D670" s="179" t="s">
        <v>1172</v>
      </c>
      <c r="E670" s="179" t="s">
        <v>1173</v>
      </c>
      <c r="F670" s="104">
        <v>104</v>
      </c>
      <c r="G670" s="171" t="s">
        <v>535</v>
      </c>
      <c r="H670" s="70"/>
      <c r="I670" s="46">
        <v>0</v>
      </c>
      <c r="J670" s="46">
        <v>0</v>
      </c>
      <c r="K670" s="47">
        <f t="shared" si="44"/>
        <v>0</v>
      </c>
      <c r="L670" s="48">
        <f t="shared" si="45"/>
        <v>0</v>
      </c>
    </row>
    <row r="671" spans="1:12" ht="281.25">
      <c r="A671" s="38">
        <v>300</v>
      </c>
      <c r="B671" s="87">
        <v>354</v>
      </c>
      <c r="C671" s="40">
        <v>44</v>
      </c>
      <c r="D671" s="179" t="s">
        <v>1174</v>
      </c>
      <c r="E671" s="179" t="s">
        <v>1175</v>
      </c>
      <c r="F671" s="104">
        <v>46</v>
      </c>
      <c r="G671" s="44" t="s">
        <v>532</v>
      </c>
      <c r="H671" s="70"/>
      <c r="I671" s="46">
        <v>0</v>
      </c>
      <c r="J671" s="46">
        <v>0</v>
      </c>
      <c r="K671" s="47">
        <f t="shared" si="44"/>
        <v>0</v>
      </c>
      <c r="L671" s="48">
        <f t="shared" si="45"/>
        <v>0</v>
      </c>
    </row>
    <row r="672" spans="1:12" ht="79.5" thickBot="1">
      <c r="A672" s="38">
        <v>300</v>
      </c>
      <c r="B672" s="87">
        <v>354</v>
      </c>
      <c r="C672" s="40">
        <v>45</v>
      </c>
      <c r="D672" s="41" t="s">
        <v>1176</v>
      </c>
      <c r="E672" s="41" t="s">
        <v>1177</v>
      </c>
      <c r="F672" s="96">
        <v>1</v>
      </c>
      <c r="G672" s="44" t="s">
        <v>535</v>
      </c>
      <c r="H672" s="70"/>
      <c r="I672" s="46">
        <v>0</v>
      </c>
      <c r="J672" s="46">
        <v>0</v>
      </c>
      <c r="K672" s="47">
        <f t="shared" si="44"/>
        <v>0</v>
      </c>
      <c r="L672" s="48">
        <f t="shared" si="45"/>
        <v>0</v>
      </c>
    </row>
    <row r="673" spans="1:12" ht="45.75" thickBot="1">
      <c r="A673" s="51">
        <v>300</v>
      </c>
      <c r="B673" s="197">
        <v>354</v>
      </c>
      <c r="C673" s="11"/>
      <c r="D673" s="53" t="s">
        <v>1178</v>
      </c>
      <c r="E673" s="53" t="s">
        <v>1179</v>
      </c>
      <c r="F673" s="54"/>
      <c r="G673" s="55"/>
      <c r="H673" s="71"/>
      <c r="I673" s="16"/>
      <c r="J673" s="16"/>
      <c r="K673" s="57"/>
      <c r="L673" s="58">
        <f>SUM(L647:L672)</f>
        <v>0</v>
      </c>
    </row>
    <row r="674" spans="1:12" ht="60.75" thickBot="1">
      <c r="A674" s="9">
        <v>300</v>
      </c>
      <c r="B674" s="202">
        <v>359</v>
      </c>
      <c r="C674" s="29"/>
      <c r="D674" s="30" t="s">
        <v>1180</v>
      </c>
      <c r="E674" s="30" t="s">
        <v>1181</v>
      </c>
      <c r="F674" s="31"/>
      <c r="G674" s="32"/>
      <c r="H674" s="122"/>
      <c r="I674" s="34"/>
      <c r="J674" s="35"/>
      <c r="K674" s="123"/>
      <c r="L674" s="37"/>
    </row>
    <row r="675" spans="1:12" ht="38.25">
      <c r="A675" s="38">
        <v>300</v>
      </c>
      <c r="B675" s="87">
        <v>359</v>
      </c>
      <c r="C675" s="149"/>
      <c r="D675" s="204" t="s">
        <v>1182</v>
      </c>
      <c r="E675" s="204" t="s">
        <v>1183</v>
      </c>
      <c r="F675" s="112"/>
      <c r="G675" s="89"/>
      <c r="H675" s="90"/>
      <c r="I675" s="91"/>
      <c r="J675" s="91"/>
      <c r="K675" s="92"/>
      <c r="L675" s="93"/>
    </row>
    <row r="676" spans="1:12" ht="33.75">
      <c r="A676" s="38">
        <v>300</v>
      </c>
      <c r="B676" s="87">
        <v>359</v>
      </c>
      <c r="C676" s="40">
        <v>1</v>
      </c>
      <c r="D676" s="182" t="s">
        <v>1184</v>
      </c>
      <c r="E676" s="182" t="s">
        <v>1185</v>
      </c>
      <c r="F676" s="104">
        <v>1</v>
      </c>
      <c r="G676" s="171" t="s">
        <v>535</v>
      </c>
      <c r="H676" s="70"/>
      <c r="I676" s="46">
        <v>0</v>
      </c>
      <c r="J676" s="46">
        <v>0</v>
      </c>
      <c r="K676" s="47">
        <f>I676+J676</f>
        <v>0</v>
      </c>
      <c r="L676" s="48">
        <f>K676*(F676+H676)</f>
        <v>0</v>
      </c>
    </row>
    <row r="677" spans="1:12" ht="33.75">
      <c r="A677" s="38">
        <v>300</v>
      </c>
      <c r="B677" s="87">
        <v>359</v>
      </c>
      <c r="C677" s="40">
        <v>2</v>
      </c>
      <c r="D677" s="182" t="s">
        <v>1186</v>
      </c>
      <c r="E677" s="182" t="s">
        <v>1187</v>
      </c>
      <c r="F677" s="104">
        <v>2</v>
      </c>
      <c r="G677" s="171" t="s">
        <v>535</v>
      </c>
      <c r="H677" s="70"/>
      <c r="I677" s="46">
        <v>0</v>
      </c>
      <c r="J677" s="46">
        <v>0</v>
      </c>
      <c r="K677" s="47">
        <f>I677+J677</f>
        <v>0</v>
      </c>
      <c r="L677" s="48">
        <f>K677*(F677+H677)</f>
        <v>0</v>
      </c>
    </row>
    <row r="678" spans="1:12" ht="33.75">
      <c r="A678" s="38">
        <v>300</v>
      </c>
      <c r="B678" s="87">
        <v>359</v>
      </c>
      <c r="C678" s="40">
        <v>3</v>
      </c>
      <c r="D678" s="182" t="s">
        <v>1188</v>
      </c>
      <c r="E678" s="182" t="s">
        <v>1189</v>
      </c>
      <c r="F678" s="104">
        <v>2</v>
      </c>
      <c r="G678" s="171" t="s">
        <v>535</v>
      </c>
      <c r="H678" s="70"/>
      <c r="I678" s="46">
        <v>0</v>
      </c>
      <c r="J678" s="46">
        <v>0</v>
      </c>
      <c r="K678" s="47">
        <f>I678+J678</f>
        <v>0</v>
      </c>
      <c r="L678" s="48">
        <f>K678*(F678+H678)</f>
        <v>0</v>
      </c>
    </row>
    <row r="679" spans="1:12" ht="409.5">
      <c r="A679" s="38">
        <v>300</v>
      </c>
      <c r="B679" s="87">
        <v>359</v>
      </c>
      <c r="C679" s="40"/>
      <c r="D679" s="205" t="s">
        <v>1190</v>
      </c>
      <c r="E679" s="88" t="s">
        <v>1191</v>
      </c>
      <c r="F679" s="112"/>
      <c r="G679" s="89"/>
      <c r="H679" s="90"/>
      <c r="I679" s="91"/>
      <c r="J679" s="91"/>
      <c r="K679" s="92"/>
      <c r="L679" s="93"/>
    </row>
    <row r="680" spans="1:12" ht="22.5">
      <c r="A680" s="38">
        <v>300</v>
      </c>
      <c r="B680" s="87">
        <v>359</v>
      </c>
      <c r="C680" s="40">
        <v>4</v>
      </c>
      <c r="D680" s="42" t="s">
        <v>1192</v>
      </c>
      <c r="E680" s="42" t="s">
        <v>1193</v>
      </c>
      <c r="F680" s="104">
        <v>5</v>
      </c>
      <c r="G680" s="171" t="s">
        <v>535</v>
      </c>
      <c r="H680" s="70"/>
      <c r="I680" s="46">
        <v>0</v>
      </c>
      <c r="J680" s="46">
        <v>0</v>
      </c>
      <c r="K680" s="47">
        <f>I680+J680</f>
        <v>0</v>
      </c>
      <c r="L680" s="48">
        <f>F680*K680</f>
        <v>0</v>
      </c>
    </row>
    <row r="681" spans="1:12" ht="22.5">
      <c r="A681" s="38">
        <v>300</v>
      </c>
      <c r="B681" s="87">
        <v>359</v>
      </c>
      <c r="C681" s="40">
        <v>5</v>
      </c>
      <c r="D681" s="42" t="s">
        <v>1194</v>
      </c>
      <c r="E681" s="42" t="s">
        <v>1195</v>
      </c>
      <c r="F681" s="104">
        <v>8</v>
      </c>
      <c r="G681" s="171" t="s">
        <v>535</v>
      </c>
      <c r="H681" s="70"/>
      <c r="I681" s="46">
        <v>0</v>
      </c>
      <c r="J681" s="46">
        <v>0</v>
      </c>
      <c r="K681" s="47">
        <f>I681+J681</f>
        <v>0</v>
      </c>
      <c r="L681" s="48">
        <f>K681*(F681+H681)</f>
        <v>0</v>
      </c>
    </row>
    <row r="682" spans="1:12" ht="22.5">
      <c r="A682" s="38">
        <v>300</v>
      </c>
      <c r="B682" s="87">
        <v>359</v>
      </c>
      <c r="C682" s="40">
        <v>6</v>
      </c>
      <c r="D682" s="42" t="s">
        <v>1196</v>
      </c>
      <c r="E682" s="42" t="s">
        <v>1197</v>
      </c>
      <c r="F682" s="104">
        <v>11</v>
      </c>
      <c r="G682" s="171" t="s">
        <v>535</v>
      </c>
      <c r="H682" s="70"/>
      <c r="I682" s="46">
        <v>0</v>
      </c>
      <c r="J682" s="46">
        <v>0</v>
      </c>
      <c r="K682" s="47">
        <f>I682+J682</f>
        <v>0</v>
      </c>
      <c r="L682" s="48">
        <f>K682*(F682+H682)</f>
        <v>0</v>
      </c>
    </row>
    <row r="683" spans="1:12" ht="22.5">
      <c r="A683" s="38">
        <v>300</v>
      </c>
      <c r="B683" s="87">
        <v>359</v>
      </c>
      <c r="C683" s="40">
        <v>7</v>
      </c>
      <c r="D683" s="42" t="s">
        <v>1198</v>
      </c>
      <c r="E683" s="42" t="s">
        <v>1199</v>
      </c>
      <c r="F683" s="104">
        <v>2</v>
      </c>
      <c r="G683" s="171" t="s">
        <v>535</v>
      </c>
      <c r="H683" s="70"/>
      <c r="I683" s="46">
        <v>0</v>
      </c>
      <c r="J683" s="46">
        <v>0</v>
      </c>
      <c r="K683" s="47">
        <f>I683+J683</f>
        <v>0</v>
      </c>
      <c r="L683" s="48">
        <f>K683*(F683+H683)</f>
        <v>0</v>
      </c>
    </row>
    <row r="684" spans="1:12" ht="22.5">
      <c r="A684" s="38">
        <v>300</v>
      </c>
      <c r="B684" s="87">
        <v>359</v>
      </c>
      <c r="C684" s="40">
        <v>8</v>
      </c>
      <c r="D684" s="42" t="s">
        <v>1200</v>
      </c>
      <c r="E684" s="42" t="s">
        <v>1201</v>
      </c>
      <c r="F684" s="104">
        <v>2</v>
      </c>
      <c r="G684" s="171" t="s">
        <v>535</v>
      </c>
      <c r="H684" s="70"/>
      <c r="I684" s="46">
        <v>0</v>
      </c>
      <c r="J684" s="46">
        <v>0</v>
      </c>
      <c r="K684" s="47">
        <f>I684+J684</f>
        <v>0</v>
      </c>
      <c r="L684" s="48">
        <f>K684*(F684+H684)</f>
        <v>0</v>
      </c>
    </row>
    <row r="685" spans="1:12" ht="63.75">
      <c r="A685" s="38">
        <v>300</v>
      </c>
      <c r="B685" s="87">
        <v>359</v>
      </c>
      <c r="C685" s="40"/>
      <c r="D685" s="133" t="s">
        <v>1202</v>
      </c>
      <c r="E685" s="133" t="s">
        <v>1203</v>
      </c>
      <c r="F685" s="104"/>
      <c r="G685" s="44"/>
      <c r="H685" s="70"/>
      <c r="I685" s="46"/>
      <c r="J685" s="46"/>
      <c r="K685" s="47"/>
      <c r="L685" s="48"/>
    </row>
    <row r="686" spans="1:12" ht="409.5">
      <c r="A686" s="38">
        <v>300</v>
      </c>
      <c r="B686" s="87">
        <v>359</v>
      </c>
      <c r="C686" s="40">
        <v>9</v>
      </c>
      <c r="D686" s="41" t="s">
        <v>1204</v>
      </c>
      <c r="E686" s="41" t="s">
        <v>1205</v>
      </c>
      <c r="F686" s="104">
        <v>1</v>
      </c>
      <c r="G686" s="171" t="s">
        <v>667</v>
      </c>
      <c r="H686" s="70"/>
      <c r="I686" s="46">
        <v>0</v>
      </c>
      <c r="J686" s="46">
        <v>0</v>
      </c>
      <c r="K686" s="47">
        <f>I686+J686</f>
        <v>0</v>
      </c>
      <c r="L686" s="48">
        <f>F686*K686</f>
        <v>0</v>
      </c>
    </row>
    <row r="687" spans="1:12" ht="124.5" thickBot="1">
      <c r="A687" s="38">
        <v>300</v>
      </c>
      <c r="B687" s="87">
        <v>359</v>
      </c>
      <c r="C687" s="40">
        <v>10</v>
      </c>
      <c r="D687" s="182" t="s">
        <v>1206</v>
      </c>
      <c r="E687" s="182" t="s">
        <v>1207</v>
      </c>
      <c r="F687" s="96">
        <v>1</v>
      </c>
      <c r="G687" s="171" t="s">
        <v>667</v>
      </c>
      <c r="H687" s="70"/>
      <c r="I687" s="46">
        <v>0</v>
      </c>
      <c r="J687" s="46">
        <v>0</v>
      </c>
      <c r="K687" s="47">
        <f>I687+J687</f>
        <v>0</v>
      </c>
      <c r="L687" s="48">
        <f>F687*K687</f>
        <v>0</v>
      </c>
    </row>
    <row r="688" spans="1:12" ht="34.5" thickBot="1">
      <c r="A688" s="51">
        <v>300</v>
      </c>
      <c r="B688" s="197">
        <v>359</v>
      </c>
      <c r="C688" s="11"/>
      <c r="D688" s="206" t="s">
        <v>1180</v>
      </c>
      <c r="E688" s="206" t="s">
        <v>1181</v>
      </c>
      <c r="F688" s="54"/>
      <c r="G688" s="55"/>
      <c r="H688" s="71"/>
      <c r="I688" s="16"/>
      <c r="J688" s="16"/>
      <c r="K688" s="57"/>
      <c r="L688" s="58">
        <f>SUM(L675:L687)</f>
        <v>0</v>
      </c>
    </row>
    <row r="689" spans="1:12" ht="116.25" thickBot="1">
      <c r="A689" s="9">
        <v>300</v>
      </c>
      <c r="B689" s="10">
        <v>370</v>
      </c>
      <c r="C689" s="11"/>
      <c r="D689" s="12" t="s">
        <v>1208</v>
      </c>
      <c r="E689" s="12" t="s">
        <v>1209</v>
      </c>
      <c r="F689" s="13"/>
      <c r="G689" s="14"/>
      <c r="H689" s="15"/>
      <c r="I689" s="16"/>
      <c r="J689" s="16"/>
      <c r="K689" s="16"/>
      <c r="L689" s="17">
        <f>SUMIF(C691:C729,"&gt;0",L691:L729)</f>
        <v>0</v>
      </c>
    </row>
    <row r="690" spans="1:12" ht="26.25" thickBot="1">
      <c r="A690" s="18"/>
      <c r="B690" s="19"/>
      <c r="C690" s="20"/>
      <c r="D690" s="21" t="s">
        <v>13</v>
      </c>
      <c r="E690" s="22" t="s">
        <v>14</v>
      </c>
      <c r="F690" s="23"/>
      <c r="G690" s="24"/>
      <c r="H690" s="25"/>
      <c r="I690" s="26"/>
      <c r="J690" s="26"/>
      <c r="K690" s="106"/>
      <c r="L690" s="27"/>
    </row>
    <row r="691" spans="1:12" ht="45.75" thickBot="1">
      <c r="A691" s="9">
        <v>370</v>
      </c>
      <c r="B691" s="10">
        <v>371</v>
      </c>
      <c r="C691" s="29"/>
      <c r="D691" s="30" t="s">
        <v>1210</v>
      </c>
      <c r="E691" s="30" t="s">
        <v>1211</v>
      </c>
      <c r="F691" s="31"/>
      <c r="G691" s="32"/>
      <c r="H691" s="33"/>
      <c r="I691" s="34"/>
      <c r="J691" s="35"/>
      <c r="K691" s="123"/>
      <c r="L691" s="37"/>
    </row>
    <row r="692" spans="1:12">
      <c r="A692" s="38">
        <v>370</v>
      </c>
      <c r="B692" s="87">
        <v>371</v>
      </c>
      <c r="C692" s="40"/>
      <c r="D692" s="126" t="s">
        <v>1212</v>
      </c>
      <c r="E692" s="126" t="s">
        <v>1213</v>
      </c>
      <c r="F692" s="112"/>
      <c r="G692" s="89"/>
      <c r="H692" s="102"/>
      <c r="I692" s="91"/>
      <c r="J692" s="91"/>
      <c r="K692" s="92"/>
      <c r="L692" s="93"/>
    </row>
    <row r="693" spans="1:12">
      <c r="A693" s="38">
        <v>370</v>
      </c>
      <c r="B693" s="87">
        <v>371</v>
      </c>
      <c r="C693" s="40">
        <v>1</v>
      </c>
      <c r="D693" s="49" t="s">
        <v>1214</v>
      </c>
      <c r="E693" s="49" t="s">
        <v>1215</v>
      </c>
      <c r="F693" s="104">
        <v>1</v>
      </c>
      <c r="G693" s="44" t="s">
        <v>72</v>
      </c>
      <c r="H693" s="50"/>
      <c r="I693" s="46">
        <v>0</v>
      </c>
      <c r="J693" s="46">
        <v>0</v>
      </c>
      <c r="K693" s="47">
        <f>I693+J693</f>
        <v>0</v>
      </c>
      <c r="L693" s="48">
        <f>K693*(F693+H693)</f>
        <v>0</v>
      </c>
    </row>
    <row r="694" spans="1:12">
      <c r="A694" s="38">
        <v>370</v>
      </c>
      <c r="B694" s="87">
        <v>371</v>
      </c>
      <c r="C694" s="40">
        <v>2</v>
      </c>
      <c r="D694" s="49" t="s">
        <v>1216</v>
      </c>
      <c r="E694" s="49" t="s">
        <v>1217</v>
      </c>
      <c r="F694" s="104">
        <v>1</v>
      </c>
      <c r="G694" s="44" t="s">
        <v>72</v>
      </c>
      <c r="H694" s="50"/>
      <c r="I694" s="46">
        <v>0</v>
      </c>
      <c r="J694" s="46">
        <v>0</v>
      </c>
      <c r="K694" s="47">
        <f>I694+J694</f>
        <v>0</v>
      </c>
      <c r="L694" s="48">
        <f>K694*(F694+H694)</f>
        <v>0</v>
      </c>
    </row>
    <row r="695" spans="1:12">
      <c r="A695" s="38">
        <v>370</v>
      </c>
      <c r="B695" s="87">
        <v>371</v>
      </c>
      <c r="C695" s="40"/>
      <c r="D695" s="126" t="s">
        <v>1218</v>
      </c>
      <c r="E695" s="126" t="s">
        <v>1219</v>
      </c>
      <c r="F695" s="104"/>
      <c r="G695" s="44"/>
      <c r="H695" s="50"/>
      <c r="I695" s="46"/>
      <c r="J695" s="46"/>
      <c r="K695" s="47"/>
      <c r="L695" s="48"/>
    </row>
    <row r="696" spans="1:12" ht="409.5">
      <c r="A696" s="38">
        <v>370</v>
      </c>
      <c r="B696" s="87">
        <v>371</v>
      </c>
      <c r="C696" s="40"/>
      <c r="D696" s="42" t="s">
        <v>1220</v>
      </c>
      <c r="E696" s="42" t="s">
        <v>1221</v>
      </c>
      <c r="F696" s="104"/>
      <c r="G696" s="44"/>
      <c r="H696" s="50"/>
      <c r="I696" s="46"/>
      <c r="J696" s="46"/>
      <c r="K696" s="47"/>
      <c r="L696" s="48"/>
    </row>
    <row r="697" spans="1:12">
      <c r="A697" s="38">
        <v>370</v>
      </c>
      <c r="B697" s="87">
        <v>371</v>
      </c>
      <c r="C697" s="40">
        <v>4</v>
      </c>
      <c r="D697" s="49" t="s">
        <v>1222</v>
      </c>
      <c r="E697" s="49" t="s">
        <v>1223</v>
      </c>
      <c r="F697" s="104">
        <v>1</v>
      </c>
      <c r="G697" s="44" t="s">
        <v>1224</v>
      </c>
      <c r="H697" s="50"/>
      <c r="I697" s="46">
        <v>0</v>
      </c>
      <c r="J697" s="46">
        <v>0</v>
      </c>
      <c r="K697" s="47">
        <f>I697+J697</f>
        <v>0</v>
      </c>
      <c r="L697" s="48">
        <f>F697*K697</f>
        <v>0</v>
      </c>
    </row>
    <row r="698" spans="1:12">
      <c r="A698" s="38">
        <v>370</v>
      </c>
      <c r="B698" s="87">
        <v>371</v>
      </c>
      <c r="C698" s="40">
        <v>5</v>
      </c>
      <c r="D698" s="49" t="s">
        <v>1225</v>
      </c>
      <c r="E698" s="49" t="s">
        <v>1226</v>
      </c>
      <c r="F698" s="104">
        <v>1</v>
      </c>
      <c r="G698" s="44" t="s">
        <v>1224</v>
      </c>
      <c r="H698" s="50"/>
      <c r="I698" s="46">
        <v>0</v>
      </c>
      <c r="J698" s="46">
        <v>0</v>
      </c>
      <c r="K698" s="47">
        <f>I698+J698</f>
        <v>0</v>
      </c>
      <c r="L698" s="48">
        <f>F698*K698</f>
        <v>0</v>
      </c>
    </row>
    <row r="699" spans="1:12">
      <c r="A699" s="38">
        <v>370</v>
      </c>
      <c r="B699" s="87">
        <v>371</v>
      </c>
      <c r="C699" s="40">
        <v>6</v>
      </c>
      <c r="D699" s="49" t="s">
        <v>1227</v>
      </c>
      <c r="E699" s="49" t="s">
        <v>1228</v>
      </c>
      <c r="F699" s="104">
        <v>1</v>
      </c>
      <c r="G699" s="44" t="s">
        <v>1224</v>
      </c>
      <c r="H699" s="50"/>
      <c r="I699" s="46">
        <v>0</v>
      </c>
      <c r="J699" s="46">
        <v>0</v>
      </c>
      <c r="K699" s="47">
        <f>I699+J699</f>
        <v>0</v>
      </c>
      <c r="L699" s="48">
        <f>K699*(F699+H699)</f>
        <v>0</v>
      </c>
    </row>
    <row r="700" spans="1:12">
      <c r="A700" s="38">
        <v>370</v>
      </c>
      <c r="B700" s="87">
        <v>371</v>
      </c>
      <c r="C700" s="40"/>
      <c r="D700" s="126" t="s">
        <v>1229</v>
      </c>
      <c r="E700" s="126" t="s">
        <v>1230</v>
      </c>
      <c r="F700" s="104"/>
      <c r="G700" s="44"/>
      <c r="H700" s="50"/>
      <c r="I700" s="46"/>
      <c r="J700" s="46"/>
      <c r="K700" s="47"/>
      <c r="L700" s="48"/>
    </row>
    <row r="701" spans="1:12" ht="123.75">
      <c r="A701" s="38">
        <v>370</v>
      </c>
      <c r="B701" s="87">
        <v>371</v>
      </c>
      <c r="C701" s="40">
        <v>7</v>
      </c>
      <c r="D701" s="42" t="s">
        <v>1231</v>
      </c>
      <c r="E701" s="41" t="s">
        <v>1232</v>
      </c>
      <c r="F701" s="104">
        <v>8</v>
      </c>
      <c r="G701" s="44" t="s">
        <v>72</v>
      </c>
      <c r="H701" s="50"/>
      <c r="I701" s="46">
        <v>0</v>
      </c>
      <c r="J701" s="46">
        <v>0</v>
      </c>
      <c r="K701" s="47">
        <f>I701+J701</f>
        <v>0</v>
      </c>
      <c r="L701" s="48">
        <f>K701*(F701+H701)</f>
        <v>0</v>
      </c>
    </row>
    <row r="702" spans="1:12" ht="123.75">
      <c r="A702" s="38">
        <v>370</v>
      </c>
      <c r="B702" s="87">
        <v>371</v>
      </c>
      <c r="C702" s="40">
        <v>8</v>
      </c>
      <c r="D702" s="42" t="s">
        <v>1233</v>
      </c>
      <c r="E702" s="41" t="s">
        <v>1234</v>
      </c>
      <c r="F702" s="104">
        <v>11</v>
      </c>
      <c r="G702" s="44" t="s">
        <v>72</v>
      </c>
      <c r="H702" s="50"/>
      <c r="I702" s="46">
        <v>0</v>
      </c>
      <c r="J702" s="46">
        <v>0</v>
      </c>
      <c r="K702" s="47">
        <f>I702+J702</f>
        <v>0</v>
      </c>
      <c r="L702" s="48">
        <f>K702*(F702+H702)</f>
        <v>0</v>
      </c>
    </row>
    <row r="703" spans="1:12" ht="123.75">
      <c r="A703" s="82"/>
      <c r="B703" s="87"/>
      <c r="C703" s="40">
        <v>9</v>
      </c>
      <c r="D703" s="42" t="s">
        <v>1235</v>
      </c>
      <c r="E703" s="41" t="s">
        <v>1236</v>
      </c>
      <c r="F703" s="104">
        <v>2</v>
      </c>
      <c r="G703" s="44" t="s">
        <v>72</v>
      </c>
      <c r="H703" s="50"/>
      <c r="I703" s="46">
        <v>0</v>
      </c>
      <c r="J703" s="46">
        <v>0</v>
      </c>
      <c r="K703" s="47">
        <f>I703+J703</f>
        <v>0</v>
      </c>
      <c r="L703" s="48">
        <f>K703*(F703+H703)</f>
        <v>0</v>
      </c>
    </row>
    <row r="704" spans="1:12" ht="123.75">
      <c r="A704" s="38">
        <v>370</v>
      </c>
      <c r="B704" s="87">
        <v>371</v>
      </c>
      <c r="C704" s="40">
        <v>10</v>
      </c>
      <c r="D704" s="42" t="s">
        <v>1237</v>
      </c>
      <c r="E704" s="41" t="s">
        <v>1238</v>
      </c>
      <c r="F704" s="104">
        <v>2</v>
      </c>
      <c r="G704" s="44" t="s">
        <v>72</v>
      </c>
      <c r="H704" s="50"/>
      <c r="I704" s="46">
        <v>0</v>
      </c>
      <c r="J704" s="46">
        <v>0</v>
      </c>
      <c r="K704" s="47">
        <f>I704+J704</f>
        <v>0</v>
      </c>
      <c r="L704" s="48">
        <f>K704*(F704+H704)</f>
        <v>0</v>
      </c>
    </row>
    <row r="705" spans="1:12" ht="123.75">
      <c r="A705" s="38">
        <v>370</v>
      </c>
      <c r="B705" s="87">
        <v>371</v>
      </c>
      <c r="C705" s="40">
        <v>11</v>
      </c>
      <c r="D705" s="42" t="s">
        <v>1239</v>
      </c>
      <c r="E705" s="41" t="s">
        <v>1240</v>
      </c>
      <c r="F705" s="104">
        <v>1</v>
      </c>
      <c r="G705" s="44" t="s">
        <v>72</v>
      </c>
      <c r="H705" s="50"/>
      <c r="I705" s="46">
        <v>0</v>
      </c>
      <c r="J705" s="46">
        <v>0</v>
      </c>
      <c r="K705" s="47">
        <f>I705+J705</f>
        <v>0</v>
      </c>
      <c r="L705" s="48">
        <f>K705*(F705+H705)</f>
        <v>0</v>
      </c>
    </row>
    <row r="706" spans="1:12" ht="72">
      <c r="A706" s="207"/>
      <c r="B706" s="208"/>
      <c r="C706" s="40"/>
      <c r="D706" s="133" t="s">
        <v>1241</v>
      </c>
      <c r="E706" s="88" t="s">
        <v>1242</v>
      </c>
      <c r="F706" s="112"/>
      <c r="G706" s="89"/>
      <c r="H706" s="209"/>
      <c r="I706" s="192"/>
      <c r="J706" s="192"/>
      <c r="K706" s="193"/>
      <c r="L706" s="210"/>
    </row>
    <row r="707" spans="1:12" ht="22.5">
      <c r="A707" s="38">
        <v>370</v>
      </c>
      <c r="B707" s="87">
        <v>371</v>
      </c>
      <c r="C707" s="40">
        <v>12</v>
      </c>
      <c r="D707" s="41" t="s">
        <v>1243</v>
      </c>
      <c r="E707" s="41" t="s">
        <v>1244</v>
      </c>
      <c r="F707" s="104">
        <v>6</v>
      </c>
      <c r="G707" s="44" t="s">
        <v>72</v>
      </c>
      <c r="H707" s="50"/>
      <c r="I707" s="46">
        <v>0</v>
      </c>
      <c r="J707" s="46">
        <v>0</v>
      </c>
      <c r="K707" s="47">
        <f>I707+J707</f>
        <v>0</v>
      </c>
      <c r="L707" s="48">
        <f>K707*(F707+H707)</f>
        <v>0</v>
      </c>
    </row>
    <row r="708" spans="1:12" ht="33.75">
      <c r="A708" s="38">
        <v>370</v>
      </c>
      <c r="B708" s="87">
        <v>371</v>
      </c>
      <c r="C708" s="40">
        <v>13</v>
      </c>
      <c r="D708" s="41" t="s">
        <v>1245</v>
      </c>
      <c r="E708" s="41" t="s">
        <v>1246</v>
      </c>
      <c r="F708" s="104">
        <v>4</v>
      </c>
      <c r="G708" s="44" t="s">
        <v>72</v>
      </c>
      <c r="H708" s="50"/>
      <c r="I708" s="46">
        <v>0</v>
      </c>
      <c r="J708" s="46">
        <v>0</v>
      </c>
      <c r="K708" s="47">
        <f>I708+J708</f>
        <v>0</v>
      </c>
      <c r="L708" s="48">
        <f>K708*(F708+H708)</f>
        <v>0</v>
      </c>
    </row>
    <row r="709" spans="1:12" ht="51">
      <c r="A709" s="82"/>
      <c r="B709" s="87"/>
      <c r="C709" s="40"/>
      <c r="D709" s="88" t="s">
        <v>1247</v>
      </c>
      <c r="E709" s="88" t="s">
        <v>1248</v>
      </c>
      <c r="F709" s="101"/>
      <c r="G709" s="89"/>
      <c r="H709" s="102"/>
      <c r="I709" s="91"/>
      <c r="J709" s="91"/>
      <c r="K709" s="92"/>
      <c r="L709" s="93"/>
    </row>
    <row r="710" spans="1:12" ht="348.75">
      <c r="A710" s="38">
        <v>370</v>
      </c>
      <c r="B710" s="87">
        <v>371</v>
      </c>
      <c r="C710" s="40">
        <v>14</v>
      </c>
      <c r="D710" s="42" t="s">
        <v>1249</v>
      </c>
      <c r="E710" s="42" t="s">
        <v>1250</v>
      </c>
      <c r="F710" s="96">
        <v>38</v>
      </c>
      <c r="G710" s="44"/>
      <c r="H710" s="50"/>
      <c r="I710" s="46">
        <v>0</v>
      </c>
      <c r="J710" s="46">
        <v>0</v>
      </c>
      <c r="K710" s="47">
        <f t="shared" ref="K710:K721" si="46">I710+J710</f>
        <v>0</v>
      </c>
      <c r="L710" s="48">
        <f t="shared" ref="L710:L721" si="47">K710*(F710+H710)</f>
        <v>0</v>
      </c>
    </row>
    <row r="711" spans="1:12" ht="270">
      <c r="A711" s="38">
        <v>370</v>
      </c>
      <c r="B711" s="87">
        <v>371</v>
      </c>
      <c r="C711" s="40">
        <v>15</v>
      </c>
      <c r="D711" s="42" t="s">
        <v>1251</v>
      </c>
      <c r="E711" s="42" t="s">
        <v>1252</v>
      </c>
      <c r="F711" s="96">
        <v>38</v>
      </c>
      <c r="G711" s="44"/>
      <c r="H711" s="50"/>
      <c r="I711" s="46">
        <v>0</v>
      </c>
      <c r="J711" s="46">
        <v>0</v>
      </c>
      <c r="K711" s="47">
        <f t="shared" si="46"/>
        <v>0</v>
      </c>
      <c r="L711" s="48">
        <f t="shared" si="47"/>
        <v>0</v>
      </c>
    </row>
    <row r="712" spans="1:12" ht="371.25">
      <c r="A712" s="38">
        <v>370</v>
      </c>
      <c r="B712" s="87">
        <v>371</v>
      </c>
      <c r="C712" s="40">
        <v>16</v>
      </c>
      <c r="D712" s="42" t="s">
        <v>1253</v>
      </c>
      <c r="E712" s="42" t="s">
        <v>1254</v>
      </c>
      <c r="F712" s="96">
        <v>36</v>
      </c>
      <c r="G712" s="44"/>
      <c r="H712" s="50"/>
      <c r="I712" s="46">
        <v>0</v>
      </c>
      <c r="J712" s="46">
        <v>0</v>
      </c>
      <c r="K712" s="47">
        <f t="shared" si="46"/>
        <v>0</v>
      </c>
      <c r="L712" s="48">
        <f t="shared" si="47"/>
        <v>0</v>
      </c>
    </row>
    <row r="713" spans="1:12" ht="112.5">
      <c r="A713" s="38">
        <v>370</v>
      </c>
      <c r="B713" s="87">
        <v>371</v>
      </c>
      <c r="C713" s="40">
        <v>17</v>
      </c>
      <c r="D713" s="42" t="s">
        <v>1255</v>
      </c>
      <c r="E713" s="42" t="s">
        <v>1256</v>
      </c>
      <c r="F713" s="96">
        <v>20</v>
      </c>
      <c r="G713" s="44"/>
      <c r="H713" s="50"/>
      <c r="I713" s="46">
        <v>0</v>
      </c>
      <c r="J713" s="46">
        <v>0</v>
      </c>
      <c r="K713" s="47">
        <f t="shared" si="46"/>
        <v>0</v>
      </c>
      <c r="L713" s="48">
        <f t="shared" si="47"/>
        <v>0</v>
      </c>
    </row>
    <row r="714" spans="1:12" ht="360">
      <c r="A714" s="38">
        <v>370</v>
      </c>
      <c r="B714" s="87">
        <v>371</v>
      </c>
      <c r="C714" s="40">
        <v>18</v>
      </c>
      <c r="D714" s="42" t="s">
        <v>1257</v>
      </c>
      <c r="E714" s="42" t="s">
        <v>1258</v>
      </c>
      <c r="F714" s="104">
        <v>20</v>
      </c>
      <c r="G714" s="44"/>
      <c r="H714" s="50"/>
      <c r="I714" s="46">
        <v>0</v>
      </c>
      <c r="J714" s="46">
        <v>0</v>
      </c>
      <c r="K714" s="47">
        <f t="shared" si="46"/>
        <v>0</v>
      </c>
      <c r="L714" s="48">
        <f t="shared" si="47"/>
        <v>0</v>
      </c>
    </row>
    <row r="715" spans="1:12" ht="180">
      <c r="A715" s="38">
        <v>370</v>
      </c>
      <c r="B715" s="87">
        <v>371</v>
      </c>
      <c r="C715" s="40">
        <v>19</v>
      </c>
      <c r="D715" s="42" t="s">
        <v>1259</v>
      </c>
      <c r="E715" s="42" t="s">
        <v>1260</v>
      </c>
      <c r="F715" s="104">
        <v>36</v>
      </c>
      <c r="G715" s="44"/>
      <c r="H715" s="50"/>
      <c r="I715" s="46">
        <v>0</v>
      </c>
      <c r="J715" s="46">
        <v>0</v>
      </c>
      <c r="K715" s="47">
        <f t="shared" si="46"/>
        <v>0</v>
      </c>
      <c r="L715" s="48">
        <f t="shared" si="47"/>
        <v>0</v>
      </c>
    </row>
    <row r="716" spans="1:12" ht="168.75">
      <c r="A716" s="38">
        <v>370</v>
      </c>
      <c r="B716" s="87">
        <v>371</v>
      </c>
      <c r="C716" s="40">
        <v>20</v>
      </c>
      <c r="D716" s="42" t="s">
        <v>1261</v>
      </c>
      <c r="E716" s="42" t="s">
        <v>1262</v>
      </c>
      <c r="F716" s="104">
        <v>13</v>
      </c>
      <c r="G716" s="44"/>
      <c r="H716" s="50"/>
      <c r="I716" s="46">
        <v>0</v>
      </c>
      <c r="J716" s="46">
        <v>0</v>
      </c>
      <c r="K716" s="47">
        <f t="shared" si="46"/>
        <v>0</v>
      </c>
      <c r="L716" s="48">
        <f t="shared" si="47"/>
        <v>0</v>
      </c>
    </row>
    <row r="717" spans="1:12" ht="326.25">
      <c r="A717" s="38">
        <v>370</v>
      </c>
      <c r="B717" s="87">
        <v>371</v>
      </c>
      <c r="C717" s="40">
        <v>21</v>
      </c>
      <c r="D717" s="42" t="s">
        <v>1263</v>
      </c>
      <c r="E717" s="42" t="s">
        <v>1264</v>
      </c>
      <c r="F717" s="104">
        <v>38</v>
      </c>
      <c r="G717" s="44"/>
      <c r="H717" s="50"/>
      <c r="I717" s="46">
        <v>0</v>
      </c>
      <c r="J717" s="46">
        <v>0</v>
      </c>
      <c r="K717" s="47">
        <f t="shared" si="46"/>
        <v>0</v>
      </c>
      <c r="L717" s="48">
        <f t="shared" si="47"/>
        <v>0</v>
      </c>
    </row>
    <row r="718" spans="1:12" ht="112.5">
      <c r="A718" s="38">
        <v>370</v>
      </c>
      <c r="B718" s="87">
        <v>371</v>
      </c>
      <c r="C718" s="40">
        <v>22</v>
      </c>
      <c r="D718" s="42" t="s">
        <v>1265</v>
      </c>
      <c r="E718" s="42" t="s">
        <v>1266</v>
      </c>
      <c r="F718" s="104">
        <v>33</v>
      </c>
      <c r="G718" s="44"/>
      <c r="H718" s="50"/>
      <c r="I718" s="46">
        <v>0</v>
      </c>
      <c r="J718" s="46">
        <v>0</v>
      </c>
      <c r="K718" s="47">
        <f t="shared" si="46"/>
        <v>0</v>
      </c>
      <c r="L718" s="48">
        <f t="shared" si="47"/>
        <v>0</v>
      </c>
    </row>
    <row r="719" spans="1:12" ht="409.5">
      <c r="A719" s="38">
        <v>370</v>
      </c>
      <c r="B719" s="87">
        <v>371</v>
      </c>
      <c r="C719" s="40">
        <v>23</v>
      </c>
      <c r="D719" s="42" t="s">
        <v>1267</v>
      </c>
      <c r="E719" s="42" t="s">
        <v>1268</v>
      </c>
      <c r="F719" s="104">
        <v>11</v>
      </c>
      <c r="G719" s="44"/>
      <c r="H719" s="50"/>
      <c r="I719" s="46">
        <v>0</v>
      </c>
      <c r="J719" s="46">
        <v>0</v>
      </c>
      <c r="K719" s="47">
        <f t="shared" si="46"/>
        <v>0</v>
      </c>
      <c r="L719" s="48">
        <f t="shared" si="47"/>
        <v>0</v>
      </c>
    </row>
    <row r="720" spans="1:12" ht="225">
      <c r="A720" s="38">
        <v>370</v>
      </c>
      <c r="B720" s="87">
        <v>371</v>
      </c>
      <c r="C720" s="40">
        <v>24</v>
      </c>
      <c r="D720" s="42" t="s">
        <v>1269</v>
      </c>
      <c r="E720" s="42" t="s">
        <v>1270</v>
      </c>
      <c r="F720" s="104">
        <v>37</v>
      </c>
      <c r="G720" s="44"/>
      <c r="H720" s="50"/>
      <c r="I720" s="46">
        <v>0</v>
      </c>
      <c r="J720" s="46">
        <v>0</v>
      </c>
      <c r="K720" s="47">
        <f t="shared" si="46"/>
        <v>0</v>
      </c>
      <c r="L720" s="48">
        <f t="shared" si="47"/>
        <v>0</v>
      </c>
    </row>
    <row r="721" spans="1:12" ht="282" thickBot="1">
      <c r="A721" s="38">
        <v>370</v>
      </c>
      <c r="B721" s="87">
        <v>371</v>
      </c>
      <c r="C721" s="40">
        <v>25</v>
      </c>
      <c r="D721" s="42" t="s">
        <v>1271</v>
      </c>
      <c r="E721" s="42" t="s">
        <v>1272</v>
      </c>
      <c r="F721" s="96">
        <v>37</v>
      </c>
      <c r="G721" s="44"/>
      <c r="H721" s="50"/>
      <c r="I721" s="46">
        <v>0</v>
      </c>
      <c r="J721" s="46">
        <v>0</v>
      </c>
      <c r="K721" s="47">
        <f t="shared" si="46"/>
        <v>0</v>
      </c>
      <c r="L721" s="48">
        <f t="shared" si="47"/>
        <v>0</v>
      </c>
    </row>
    <row r="722" spans="1:12" ht="34.5" thickBot="1">
      <c r="A722" s="51">
        <v>370</v>
      </c>
      <c r="B722" s="197">
        <v>371</v>
      </c>
      <c r="C722" s="11"/>
      <c r="D722" s="53" t="s">
        <v>1273</v>
      </c>
      <c r="E722" s="53" t="s">
        <v>1274</v>
      </c>
      <c r="F722" s="54"/>
      <c r="G722" s="55"/>
      <c r="H722" s="56"/>
      <c r="I722" s="16"/>
      <c r="J722" s="16"/>
      <c r="K722" s="57"/>
      <c r="L722" s="58">
        <f>SUM(L692:L721)</f>
        <v>0</v>
      </c>
    </row>
    <row r="723" spans="1:12" ht="30.75" thickBot="1">
      <c r="A723" s="9">
        <v>600</v>
      </c>
      <c r="B723" s="202">
        <v>619</v>
      </c>
      <c r="C723" s="29"/>
      <c r="D723" s="30" t="s">
        <v>1275</v>
      </c>
      <c r="E723" s="30" t="s">
        <v>1181</v>
      </c>
      <c r="F723" s="31"/>
      <c r="G723" s="32"/>
      <c r="H723" s="33"/>
      <c r="I723" s="34"/>
      <c r="J723" s="35"/>
      <c r="K723" s="123"/>
      <c r="L723" s="37"/>
    </row>
    <row r="724" spans="1:12" ht="22.5">
      <c r="A724" s="38">
        <v>600</v>
      </c>
      <c r="B724" s="87">
        <v>619</v>
      </c>
      <c r="C724" s="40">
        <v>1</v>
      </c>
      <c r="D724" s="41" t="s">
        <v>1276</v>
      </c>
      <c r="E724" s="41" t="s">
        <v>1277</v>
      </c>
      <c r="F724" s="104">
        <v>2</v>
      </c>
      <c r="G724" s="44" t="s">
        <v>667</v>
      </c>
      <c r="H724" s="50"/>
      <c r="I724" s="46">
        <v>0</v>
      </c>
      <c r="J724" s="46">
        <v>0</v>
      </c>
      <c r="K724" s="47">
        <f>I724+J724</f>
        <v>0</v>
      </c>
      <c r="L724" s="48">
        <f>K724*(F724+H724)</f>
        <v>0</v>
      </c>
    </row>
    <row r="725" spans="1:12" ht="45">
      <c r="A725" s="38">
        <v>600</v>
      </c>
      <c r="B725" s="87">
        <v>619</v>
      </c>
      <c r="C725" s="40">
        <v>2</v>
      </c>
      <c r="D725" s="41" t="s">
        <v>1278</v>
      </c>
      <c r="E725" s="41" t="s">
        <v>1279</v>
      </c>
      <c r="F725" s="104">
        <v>1</v>
      </c>
      <c r="G725" s="44" t="s">
        <v>667</v>
      </c>
      <c r="H725" s="50"/>
      <c r="I725" s="46">
        <v>0</v>
      </c>
      <c r="J725" s="46">
        <v>0</v>
      </c>
      <c r="K725" s="47">
        <f>I725+J725</f>
        <v>0</v>
      </c>
      <c r="L725" s="48">
        <f>K725*(F725+H725)</f>
        <v>0</v>
      </c>
    </row>
    <row r="726" spans="1:12" ht="22.5">
      <c r="A726" s="38">
        <v>600</v>
      </c>
      <c r="B726" s="87">
        <v>619</v>
      </c>
      <c r="C726" s="40">
        <v>3</v>
      </c>
      <c r="D726" s="41" t="s">
        <v>1280</v>
      </c>
      <c r="E726" s="41" t="s">
        <v>1281</v>
      </c>
      <c r="F726" s="104">
        <v>1</v>
      </c>
      <c r="G726" s="44" t="s">
        <v>667</v>
      </c>
      <c r="H726" s="50"/>
      <c r="I726" s="46">
        <v>0</v>
      </c>
      <c r="J726" s="46">
        <v>0</v>
      </c>
      <c r="K726" s="47">
        <f>I726+J726</f>
        <v>0</v>
      </c>
      <c r="L726" s="48">
        <f>K726*(F726+H726)</f>
        <v>0</v>
      </c>
    </row>
    <row r="727" spans="1:12">
      <c r="A727" s="38">
        <v>600</v>
      </c>
      <c r="B727" s="87">
        <v>619</v>
      </c>
      <c r="C727" s="40">
        <v>4</v>
      </c>
      <c r="D727" s="41" t="s">
        <v>1282</v>
      </c>
      <c r="E727" s="41" t="s">
        <v>1283</v>
      </c>
      <c r="F727" s="104">
        <v>1</v>
      </c>
      <c r="G727" s="44" t="s">
        <v>667</v>
      </c>
      <c r="H727" s="50"/>
      <c r="I727" s="46"/>
      <c r="J727" s="46">
        <v>0</v>
      </c>
      <c r="K727" s="47">
        <f>I727+J727</f>
        <v>0</v>
      </c>
      <c r="L727" s="48">
        <f>K727*(F727+H727)</f>
        <v>0</v>
      </c>
    </row>
    <row r="728" spans="1:12" ht="23.25" thickBot="1">
      <c r="A728" s="38">
        <v>600</v>
      </c>
      <c r="B728" s="87">
        <v>619</v>
      </c>
      <c r="C728" s="40">
        <v>5</v>
      </c>
      <c r="D728" s="41" t="s">
        <v>1284</v>
      </c>
      <c r="E728" s="41" t="s">
        <v>1285</v>
      </c>
      <c r="F728" s="96">
        <v>1</v>
      </c>
      <c r="G728" s="44" t="s">
        <v>667</v>
      </c>
      <c r="H728" s="50"/>
      <c r="I728" s="46">
        <v>0</v>
      </c>
      <c r="J728" s="46">
        <v>0</v>
      </c>
      <c r="K728" s="47">
        <f>I728+J728</f>
        <v>0</v>
      </c>
      <c r="L728" s="48">
        <f>K728*(F728+H728)</f>
        <v>0</v>
      </c>
    </row>
    <row r="729" spans="1:12" ht="34.5" thickBot="1">
      <c r="A729" s="51">
        <v>600</v>
      </c>
      <c r="B729" s="197">
        <v>619</v>
      </c>
      <c r="C729" s="11"/>
      <c r="D729" s="206" t="s">
        <v>1286</v>
      </c>
      <c r="E729" s="206" t="s">
        <v>1287</v>
      </c>
      <c r="F729" s="54"/>
      <c r="G729" s="55"/>
      <c r="H729" s="56"/>
      <c r="I729" s="16"/>
      <c r="J729" s="16"/>
      <c r="K729" s="57"/>
      <c r="L729" s="58">
        <f>SUM(L724:L728)</f>
        <v>0</v>
      </c>
    </row>
    <row r="730" spans="1:12" ht="132.75" thickBot="1">
      <c r="A730" s="9">
        <v>300</v>
      </c>
      <c r="B730" s="10">
        <v>390</v>
      </c>
      <c r="C730" s="11"/>
      <c r="D730" s="12" t="s">
        <v>1288</v>
      </c>
      <c r="E730" s="12" t="s">
        <v>1289</v>
      </c>
      <c r="F730" s="13"/>
      <c r="G730" s="14"/>
      <c r="H730" s="15"/>
      <c r="I730" s="16"/>
      <c r="J730" s="16"/>
      <c r="K730" s="16"/>
      <c r="L730" s="17">
        <f>SUMIF(C732:C793,"&gt;0",L732:L793)</f>
        <v>0</v>
      </c>
    </row>
    <row r="731" spans="1:12" ht="26.25" thickBot="1">
      <c r="A731" s="18"/>
      <c r="B731" s="19"/>
      <c r="C731" s="20"/>
      <c r="D731" s="21" t="s">
        <v>13</v>
      </c>
      <c r="E731" s="22" t="s">
        <v>14</v>
      </c>
      <c r="F731" s="23"/>
      <c r="G731" s="24"/>
      <c r="H731" s="25"/>
      <c r="I731" s="26"/>
      <c r="J731" s="26"/>
      <c r="K731" s="106"/>
      <c r="L731" s="27"/>
    </row>
    <row r="732" spans="1:12" ht="90.75" thickBot="1">
      <c r="A732" s="9">
        <v>300</v>
      </c>
      <c r="B732" s="202">
        <v>391</v>
      </c>
      <c r="C732" s="29"/>
      <c r="D732" s="30" t="s">
        <v>1290</v>
      </c>
      <c r="E732" s="30" t="s">
        <v>1291</v>
      </c>
      <c r="F732" s="31"/>
      <c r="G732" s="32"/>
      <c r="H732" s="33"/>
      <c r="I732" s="34"/>
      <c r="J732" s="35"/>
      <c r="K732" s="123"/>
      <c r="L732" s="37"/>
    </row>
    <row r="733" spans="1:12" ht="78.75">
      <c r="A733" s="38">
        <v>600</v>
      </c>
      <c r="B733" s="87">
        <v>619</v>
      </c>
      <c r="C733" s="40">
        <v>1</v>
      </c>
      <c r="D733" s="41" t="s">
        <v>1292</v>
      </c>
      <c r="E733" s="41" t="s">
        <v>1293</v>
      </c>
      <c r="F733" s="96">
        <v>1</v>
      </c>
      <c r="G733" s="44" t="s">
        <v>1294</v>
      </c>
      <c r="H733" s="50"/>
      <c r="I733" s="46">
        <v>0</v>
      </c>
      <c r="J733" s="46">
        <v>0</v>
      </c>
      <c r="K733" s="47">
        <f t="shared" ref="K733:K756" si="48">I733+J733</f>
        <v>0</v>
      </c>
      <c r="L733" s="48">
        <f t="shared" ref="L733:L756" si="49">K733*(F733+H733)</f>
        <v>0</v>
      </c>
    </row>
    <row r="734" spans="1:12" ht="56.25">
      <c r="A734" s="38">
        <v>300</v>
      </c>
      <c r="B734" s="87">
        <v>391</v>
      </c>
      <c r="C734" s="40">
        <v>2</v>
      </c>
      <c r="D734" s="41" t="s">
        <v>1295</v>
      </c>
      <c r="E734" s="41" t="s">
        <v>1296</v>
      </c>
      <c r="F734" s="104">
        <v>1</v>
      </c>
      <c r="G734" s="44" t="s">
        <v>72</v>
      </c>
      <c r="H734" s="50"/>
      <c r="I734" s="46">
        <v>0</v>
      </c>
      <c r="J734" s="46">
        <v>0</v>
      </c>
      <c r="K734" s="47">
        <f t="shared" si="48"/>
        <v>0</v>
      </c>
      <c r="L734" s="48">
        <f t="shared" si="49"/>
        <v>0</v>
      </c>
    </row>
    <row r="735" spans="1:12" ht="56.25">
      <c r="A735" s="38">
        <v>300</v>
      </c>
      <c r="B735" s="87">
        <v>391</v>
      </c>
      <c r="C735" s="40">
        <v>3</v>
      </c>
      <c r="D735" s="41" t="s">
        <v>1297</v>
      </c>
      <c r="E735" s="41" t="s">
        <v>1298</v>
      </c>
      <c r="F735" s="104">
        <v>1</v>
      </c>
      <c r="G735" s="44" t="s">
        <v>25</v>
      </c>
      <c r="H735" s="50"/>
      <c r="I735" s="46">
        <v>0</v>
      </c>
      <c r="J735" s="46">
        <v>0</v>
      </c>
      <c r="K735" s="47">
        <f t="shared" si="48"/>
        <v>0</v>
      </c>
      <c r="L735" s="48">
        <f t="shared" si="49"/>
        <v>0</v>
      </c>
    </row>
    <row r="736" spans="1:12" ht="45">
      <c r="A736" s="38">
        <v>300</v>
      </c>
      <c r="B736" s="87">
        <v>391</v>
      </c>
      <c r="C736" s="40">
        <v>4</v>
      </c>
      <c r="D736" s="41" t="s">
        <v>1299</v>
      </c>
      <c r="E736" s="41" t="s">
        <v>1300</v>
      </c>
      <c r="F736" s="104">
        <v>1</v>
      </c>
      <c r="G736" s="44" t="s">
        <v>25</v>
      </c>
      <c r="H736" s="50"/>
      <c r="I736" s="46">
        <v>0</v>
      </c>
      <c r="J736" s="46">
        <v>0</v>
      </c>
      <c r="K736" s="47">
        <f t="shared" si="48"/>
        <v>0</v>
      </c>
      <c r="L736" s="48">
        <f t="shared" si="49"/>
        <v>0</v>
      </c>
    </row>
    <row r="737" spans="1:12" ht="22.5">
      <c r="A737" s="38">
        <v>300</v>
      </c>
      <c r="B737" s="87">
        <v>391</v>
      </c>
      <c r="C737" s="40">
        <v>5</v>
      </c>
      <c r="D737" s="41" t="s">
        <v>1301</v>
      </c>
      <c r="E737" s="41" t="s">
        <v>1302</v>
      </c>
      <c r="F737" s="104">
        <v>1</v>
      </c>
      <c r="G737" s="44" t="s">
        <v>25</v>
      </c>
      <c r="H737" s="50"/>
      <c r="I737" s="46">
        <v>0</v>
      </c>
      <c r="J737" s="46">
        <v>0</v>
      </c>
      <c r="K737" s="47">
        <f t="shared" si="48"/>
        <v>0</v>
      </c>
      <c r="L737" s="48">
        <f t="shared" si="49"/>
        <v>0</v>
      </c>
    </row>
    <row r="738" spans="1:12" ht="409.5">
      <c r="A738" s="38">
        <v>300</v>
      </c>
      <c r="B738" s="87">
        <v>391</v>
      </c>
      <c r="C738" s="40">
        <v>6</v>
      </c>
      <c r="D738" s="41" t="s">
        <v>1303</v>
      </c>
      <c r="E738" s="41" t="s">
        <v>1304</v>
      </c>
      <c r="F738" s="104">
        <v>2</v>
      </c>
      <c r="G738" s="44" t="s">
        <v>1305</v>
      </c>
      <c r="H738" s="50"/>
      <c r="I738" s="46">
        <v>0</v>
      </c>
      <c r="J738" s="46">
        <v>0</v>
      </c>
      <c r="K738" s="47">
        <f t="shared" si="48"/>
        <v>0</v>
      </c>
      <c r="L738" s="48">
        <f t="shared" si="49"/>
        <v>0</v>
      </c>
    </row>
    <row r="739" spans="1:12" ht="90">
      <c r="A739" s="38">
        <v>300</v>
      </c>
      <c r="B739" s="87">
        <v>391</v>
      </c>
      <c r="C739" s="40">
        <v>7</v>
      </c>
      <c r="D739" s="41" t="s">
        <v>1306</v>
      </c>
      <c r="E739" s="41" t="s">
        <v>1307</v>
      </c>
      <c r="F739" s="104">
        <v>1</v>
      </c>
      <c r="G739" s="44" t="s">
        <v>25</v>
      </c>
      <c r="H739" s="50"/>
      <c r="I739" s="46">
        <v>0</v>
      </c>
      <c r="J739" s="46">
        <v>0</v>
      </c>
      <c r="K739" s="47">
        <f t="shared" si="48"/>
        <v>0</v>
      </c>
      <c r="L739" s="48">
        <f t="shared" si="49"/>
        <v>0</v>
      </c>
    </row>
    <row r="740" spans="1:12" ht="213.75">
      <c r="A740" s="38">
        <v>300</v>
      </c>
      <c r="B740" s="87">
        <v>391</v>
      </c>
      <c r="C740" s="40">
        <v>8</v>
      </c>
      <c r="D740" s="41" t="s">
        <v>1308</v>
      </c>
      <c r="E740" s="41" t="s">
        <v>1309</v>
      </c>
      <c r="F740" s="96">
        <v>1</v>
      </c>
      <c r="G740" s="44" t="s">
        <v>25</v>
      </c>
      <c r="H740" s="50"/>
      <c r="I740" s="46">
        <v>0</v>
      </c>
      <c r="J740" s="46">
        <v>0</v>
      </c>
      <c r="K740" s="47">
        <f t="shared" si="48"/>
        <v>0</v>
      </c>
      <c r="L740" s="48">
        <f t="shared" si="49"/>
        <v>0</v>
      </c>
    </row>
    <row r="741" spans="1:12" ht="409.5">
      <c r="A741" s="38">
        <v>300</v>
      </c>
      <c r="B741" s="87">
        <v>391</v>
      </c>
      <c r="C741" s="40">
        <v>9</v>
      </c>
      <c r="D741" s="41" t="s">
        <v>1310</v>
      </c>
      <c r="E741" s="41" t="s">
        <v>1311</v>
      </c>
      <c r="F741" s="96">
        <v>1</v>
      </c>
      <c r="G741" s="44" t="s">
        <v>25</v>
      </c>
      <c r="H741" s="50"/>
      <c r="I741" s="46">
        <v>0</v>
      </c>
      <c r="J741" s="46">
        <v>0</v>
      </c>
      <c r="K741" s="47">
        <f t="shared" si="48"/>
        <v>0</v>
      </c>
      <c r="L741" s="48">
        <f t="shared" si="49"/>
        <v>0</v>
      </c>
    </row>
    <row r="742" spans="1:12" ht="112.5">
      <c r="A742" s="38">
        <v>300</v>
      </c>
      <c r="B742" s="87">
        <v>391</v>
      </c>
      <c r="C742" s="40">
        <v>10</v>
      </c>
      <c r="D742" s="41" t="s">
        <v>1312</v>
      </c>
      <c r="E742" s="41" t="s">
        <v>1313</v>
      </c>
      <c r="F742" s="96">
        <v>1</v>
      </c>
      <c r="G742" s="44" t="s">
        <v>25</v>
      </c>
      <c r="H742" s="50"/>
      <c r="I742" s="46">
        <v>0</v>
      </c>
      <c r="J742" s="46">
        <v>0</v>
      </c>
      <c r="K742" s="47">
        <f t="shared" si="48"/>
        <v>0</v>
      </c>
      <c r="L742" s="48">
        <f t="shared" si="49"/>
        <v>0</v>
      </c>
    </row>
    <row r="743" spans="1:12" ht="90">
      <c r="A743" s="38">
        <v>300</v>
      </c>
      <c r="B743" s="87">
        <v>391</v>
      </c>
      <c r="C743" s="40">
        <v>11</v>
      </c>
      <c r="D743" s="41" t="s">
        <v>1314</v>
      </c>
      <c r="E743" s="41" t="s">
        <v>1315</v>
      </c>
      <c r="F743" s="96">
        <v>1</v>
      </c>
      <c r="G743" s="44" t="s">
        <v>25</v>
      </c>
      <c r="H743" s="50"/>
      <c r="I743" s="46">
        <v>0</v>
      </c>
      <c r="J743" s="46">
        <v>0</v>
      </c>
      <c r="K743" s="47">
        <f t="shared" si="48"/>
        <v>0</v>
      </c>
      <c r="L743" s="48">
        <f t="shared" si="49"/>
        <v>0</v>
      </c>
    </row>
    <row r="744" spans="1:12">
      <c r="A744" s="38">
        <v>300</v>
      </c>
      <c r="B744" s="87">
        <v>391</v>
      </c>
      <c r="C744" s="40">
        <v>12</v>
      </c>
      <c r="D744" s="41" t="s">
        <v>1316</v>
      </c>
      <c r="E744" s="41" t="s">
        <v>1317</v>
      </c>
      <c r="F744" s="104">
        <v>1</v>
      </c>
      <c r="G744" s="44" t="s">
        <v>1305</v>
      </c>
      <c r="H744" s="50"/>
      <c r="I744" s="46">
        <v>0</v>
      </c>
      <c r="J744" s="46">
        <v>0</v>
      </c>
      <c r="K744" s="47">
        <f t="shared" si="48"/>
        <v>0</v>
      </c>
      <c r="L744" s="48">
        <f t="shared" si="49"/>
        <v>0</v>
      </c>
    </row>
    <row r="745" spans="1:12" ht="22.5">
      <c r="A745" s="38">
        <v>300</v>
      </c>
      <c r="B745" s="87">
        <v>391</v>
      </c>
      <c r="C745" s="40">
        <v>13</v>
      </c>
      <c r="D745" s="41" t="s">
        <v>1318</v>
      </c>
      <c r="E745" s="41" t="s">
        <v>1319</v>
      </c>
      <c r="F745" s="104">
        <v>1</v>
      </c>
      <c r="G745" s="44" t="s">
        <v>1305</v>
      </c>
      <c r="H745" s="50"/>
      <c r="I745" s="46">
        <v>0</v>
      </c>
      <c r="J745" s="46">
        <v>0</v>
      </c>
      <c r="K745" s="47">
        <f t="shared" si="48"/>
        <v>0</v>
      </c>
      <c r="L745" s="48">
        <f t="shared" si="49"/>
        <v>0</v>
      </c>
    </row>
    <row r="746" spans="1:12" ht="409.5">
      <c r="A746" s="38">
        <v>300</v>
      </c>
      <c r="B746" s="87">
        <v>391</v>
      </c>
      <c r="C746" s="40">
        <v>11</v>
      </c>
      <c r="D746" s="41" t="s">
        <v>1320</v>
      </c>
      <c r="E746" s="41" t="s">
        <v>1321</v>
      </c>
      <c r="F746" s="104">
        <v>1</v>
      </c>
      <c r="G746" s="44" t="s">
        <v>1305</v>
      </c>
      <c r="H746" s="50"/>
      <c r="I746" s="46">
        <v>0</v>
      </c>
      <c r="J746" s="46">
        <v>0</v>
      </c>
      <c r="K746" s="47">
        <f t="shared" si="48"/>
        <v>0</v>
      </c>
      <c r="L746" s="48">
        <f t="shared" si="49"/>
        <v>0</v>
      </c>
    </row>
    <row r="747" spans="1:12" ht="56.25">
      <c r="A747" s="38">
        <v>300</v>
      </c>
      <c r="B747" s="87">
        <v>391</v>
      </c>
      <c r="C747" s="40">
        <v>15</v>
      </c>
      <c r="D747" s="41" t="s">
        <v>1322</v>
      </c>
      <c r="E747" s="41" t="s">
        <v>1323</v>
      </c>
      <c r="F747" s="104">
        <v>1</v>
      </c>
      <c r="G747" s="44" t="s">
        <v>1305</v>
      </c>
      <c r="H747" s="50"/>
      <c r="I747" s="46">
        <v>0</v>
      </c>
      <c r="J747" s="46">
        <v>0</v>
      </c>
      <c r="K747" s="47">
        <f t="shared" si="48"/>
        <v>0</v>
      </c>
      <c r="L747" s="48">
        <f t="shared" si="49"/>
        <v>0</v>
      </c>
    </row>
    <row r="748" spans="1:12" ht="22.5">
      <c r="A748" s="38">
        <v>300</v>
      </c>
      <c r="B748" s="87">
        <v>391</v>
      </c>
      <c r="C748" s="40">
        <v>16</v>
      </c>
      <c r="D748" s="41" t="s">
        <v>1324</v>
      </c>
      <c r="E748" s="41" t="s">
        <v>1325</v>
      </c>
      <c r="F748" s="96">
        <v>1</v>
      </c>
      <c r="G748" s="44" t="s">
        <v>1305</v>
      </c>
      <c r="H748" s="50"/>
      <c r="I748" s="46">
        <v>0</v>
      </c>
      <c r="J748" s="46">
        <v>0</v>
      </c>
      <c r="K748" s="47">
        <f t="shared" si="48"/>
        <v>0</v>
      </c>
      <c r="L748" s="48">
        <f t="shared" si="49"/>
        <v>0</v>
      </c>
    </row>
    <row r="749" spans="1:12" ht="22.5">
      <c r="A749" s="38">
        <v>300</v>
      </c>
      <c r="B749" s="87">
        <v>391</v>
      </c>
      <c r="C749" s="40">
        <v>17</v>
      </c>
      <c r="D749" s="41" t="s">
        <v>1326</v>
      </c>
      <c r="E749" s="41" t="s">
        <v>1327</v>
      </c>
      <c r="F749" s="96">
        <v>1</v>
      </c>
      <c r="G749" s="44" t="s">
        <v>25</v>
      </c>
      <c r="H749" s="50"/>
      <c r="I749" s="46">
        <v>0</v>
      </c>
      <c r="J749" s="46">
        <v>0</v>
      </c>
      <c r="K749" s="47">
        <f t="shared" si="48"/>
        <v>0</v>
      </c>
      <c r="L749" s="48">
        <f t="shared" si="49"/>
        <v>0</v>
      </c>
    </row>
    <row r="750" spans="1:12" ht="33.75">
      <c r="A750" s="38">
        <v>300</v>
      </c>
      <c r="B750" s="87">
        <v>391</v>
      </c>
      <c r="C750" s="40">
        <v>18</v>
      </c>
      <c r="D750" s="41" t="s">
        <v>1328</v>
      </c>
      <c r="E750" s="41" t="s">
        <v>1329</v>
      </c>
      <c r="F750" s="96">
        <v>1</v>
      </c>
      <c r="G750" s="44" t="s">
        <v>1305</v>
      </c>
      <c r="H750" s="50"/>
      <c r="I750" s="46">
        <v>0</v>
      </c>
      <c r="J750" s="46">
        <v>0</v>
      </c>
      <c r="K750" s="47">
        <f t="shared" si="48"/>
        <v>0</v>
      </c>
      <c r="L750" s="48">
        <f t="shared" si="49"/>
        <v>0</v>
      </c>
    </row>
    <row r="751" spans="1:12" ht="33.75">
      <c r="A751" s="38">
        <v>300</v>
      </c>
      <c r="B751" s="87">
        <v>391</v>
      </c>
      <c r="C751" s="40">
        <v>19</v>
      </c>
      <c r="D751" s="41" t="s">
        <v>1330</v>
      </c>
      <c r="E751" s="41" t="s">
        <v>1331</v>
      </c>
      <c r="F751" s="104">
        <v>1</v>
      </c>
      <c r="G751" s="44" t="s">
        <v>1305</v>
      </c>
      <c r="H751" s="50"/>
      <c r="I751" s="46">
        <v>0</v>
      </c>
      <c r="J751" s="46">
        <v>0</v>
      </c>
      <c r="K751" s="47">
        <f t="shared" si="48"/>
        <v>0</v>
      </c>
      <c r="L751" s="48">
        <f t="shared" si="49"/>
        <v>0</v>
      </c>
    </row>
    <row r="752" spans="1:12" ht="33.75">
      <c r="A752" s="38">
        <v>300</v>
      </c>
      <c r="B752" s="87">
        <v>391</v>
      </c>
      <c r="C752" s="40">
        <v>20</v>
      </c>
      <c r="D752" s="41" t="s">
        <v>1332</v>
      </c>
      <c r="E752" s="41" t="s">
        <v>1333</v>
      </c>
      <c r="F752" s="104">
        <v>1</v>
      </c>
      <c r="G752" s="44" t="s">
        <v>1305</v>
      </c>
      <c r="H752" s="50"/>
      <c r="I752" s="46">
        <v>0</v>
      </c>
      <c r="J752" s="46">
        <v>0</v>
      </c>
      <c r="K752" s="47">
        <f t="shared" si="48"/>
        <v>0</v>
      </c>
      <c r="L752" s="48">
        <f t="shared" si="49"/>
        <v>0</v>
      </c>
    </row>
    <row r="753" spans="1:12" ht="67.5">
      <c r="A753" s="38">
        <v>300</v>
      </c>
      <c r="B753" s="87">
        <v>391</v>
      </c>
      <c r="C753" s="40">
        <v>21</v>
      </c>
      <c r="D753" s="41" t="s">
        <v>1334</v>
      </c>
      <c r="E753" s="41" t="s">
        <v>1335</v>
      </c>
      <c r="F753" s="104">
        <v>1</v>
      </c>
      <c r="G753" s="44" t="s">
        <v>1305</v>
      </c>
      <c r="H753" s="50"/>
      <c r="I753" s="46">
        <v>0</v>
      </c>
      <c r="J753" s="46">
        <v>0</v>
      </c>
      <c r="K753" s="47">
        <f t="shared" si="48"/>
        <v>0</v>
      </c>
      <c r="L753" s="48">
        <f t="shared" si="49"/>
        <v>0</v>
      </c>
    </row>
    <row r="754" spans="1:12" ht="22.5">
      <c r="A754" s="38">
        <v>300</v>
      </c>
      <c r="B754" s="87">
        <v>391</v>
      </c>
      <c r="C754" s="40">
        <v>22</v>
      </c>
      <c r="D754" s="41" t="s">
        <v>1336</v>
      </c>
      <c r="E754" s="41" t="s">
        <v>1337</v>
      </c>
      <c r="F754" s="104">
        <v>1</v>
      </c>
      <c r="G754" s="44" t="s">
        <v>1305</v>
      </c>
      <c r="H754" s="50"/>
      <c r="I754" s="46">
        <v>0</v>
      </c>
      <c r="J754" s="46">
        <v>0</v>
      </c>
      <c r="K754" s="47">
        <f t="shared" si="48"/>
        <v>0</v>
      </c>
      <c r="L754" s="48">
        <f t="shared" si="49"/>
        <v>0</v>
      </c>
    </row>
    <row r="755" spans="1:12" ht="146.25">
      <c r="A755" s="38">
        <v>300</v>
      </c>
      <c r="B755" s="87">
        <v>391</v>
      </c>
      <c r="C755" s="40">
        <v>23</v>
      </c>
      <c r="D755" s="41" t="s">
        <v>1338</v>
      </c>
      <c r="E755" s="41" t="s">
        <v>1339</v>
      </c>
      <c r="F755" s="104">
        <v>0</v>
      </c>
      <c r="G755" s="44" t="s">
        <v>1340</v>
      </c>
      <c r="H755" s="50"/>
      <c r="I755" s="46">
        <v>0</v>
      </c>
      <c r="J755" s="46">
        <v>0</v>
      </c>
      <c r="K755" s="47">
        <f t="shared" si="48"/>
        <v>0</v>
      </c>
      <c r="L755" s="48">
        <f t="shared" si="49"/>
        <v>0</v>
      </c>
    </row>
    <row r="756" spans="1:12" ht="57" thickBot="1">
      <c r="A756" s="38">
        <v>300</v>
      </c>
      <c r="B756" s="87">
        <v>391</v>
      </c>
      <c r="C756" s="40">
        <v>24</v>
      </c>
      <c r="D756" s="41" t="s">
        <v>1341</v>
      </c>
      <c r="E756" s="41" t="s">
        <v>1342</v>
      </c>
      <c r="F756" s="96">
        <v>1</v>
      </c>
      <c r="G756" s="44" t="s">
        <v>1343</v>
      </c>
      <c r="H756" s="50"/>
      <c r="I756" s="46">
        <v>0</v>
      </c>
      <c r="J756" s="46">
        <v>0</v>
      </c>
      <c r="K756" s="47">
        <f t="shared" si="48"/>
        <v>0</v>
      </c>
      <c r="L756" s="48">
        <f t="shared" si="49"/>
        <v>0</v>
      </c>
    </row>
    <row r="757" spans="1:12" ht="57" thickBot="1">
      <c r="A757" s="51">
        <v>300</v>
      </c>
      <c r="B757" s="197">
        <v>391</v>
      </c>
      <c r="C757" s="11"/>
      <c r="D757" s="53" t="s">
        <v>1344</v>
      </c>
      <c r="E757" s="53" t="s">
        <v>1345</v>
      </c>
      <c r="F757" s="54"/>
      <c r="G757" s="55"/>
      <c r="H757" s="56"/>
      <c r="I757" s="16"/>
      <c r="J757" s="16"/>
      <c r="K757" s="57"/>
      <c r="L757" s="58">
        <f>SUM(L733:L756)</f>
        <v>0</v>
      </c>
    </row>
    <row r="758" spans="1:12" ht="45.75" thickBot="1">
      <c r="A758" s="9">
        <v>300</v>
      </c>
      <c r="B758" s="202">
        <v>392</v>
      </c>
      <c r="C758" s="29"/>
      <c r="D758" s="30"/>
      <c r="E758" s="30" t="s">
        <v>1346</v>
      </c>
      <c r="F758" s="31"/>
      <c r="G758" s="32"/>
      <c r="H758" s="33"/>
      <c r="I758" s="34"/>
      <c r="J758" s="35"/>
      <c r="K758" s="123"/>
      <c r="L758" s="37"/>
    </row>
    <row r="759" spans="1:12" ht="78.75">
      <c r="A759" s="38">
        <v>300</v>
      </c>
      <c r="B759" s="87">
        <v>392</v>
      </c>
      <c r="C759" s="40">
        <v>1</v>
      </c>
      <c r="D759" s="41" t="s">
        <v>1347</v>
      </c>
      <c r="E759" s="41" t="s">
        <v>1348</v>
      </c>
      <c r="F759" s="104">
        <v>1</v>
      </c>
      <c r="G759" s="44" t="s">
        <v>1305</v>
      </c>
      <c r="H759" s="50"/>
      <c r="I759" s="46">
        <v>0</v>
      </c>
      <c r="J759" s="46">
        <v>0</v>
      </c>
      <c r="K759" s="47">
        <f>I759+J759</f>
        <v>0</v>
      </c>
      <c r="L759" s="48">
        <f>K759*(F759+H759)</f>
        <v>0</v>
      </c>
    </row>
    <row r="760" spans="1:12" ht="78.75">
      <c r="A760" s="38">
        <v>300</v>
      </c>
      <c r="B760" s="87">
        <v>392</v>
      </c>
      <c r="C760" s="40">
        <v>2</v>
      </c>
      <c r="D760" s="41" t="s">
        <v>1349</v>
      </c>
      <c r="E760" s="41" t="s">
        <v>1350</v>
      </c>
      <c r="F760" s="104">
        <v>1</v>
      </c>
      <c r="G760" s="44" t="s">
        <v>1305</v>
      </c>
      <c r="H760" s="50"/>
      <c r="I760" s="46">
        <v>0</v>
      </c>
      <c r="J760" s="46">
        <v>0</v>
      </c>
      <c r="K760" s="47">
        <f>I760+J760</f>
        <v>0</v>
      </c>
      <c r="L760" s="48">
        <f>K760*(F760+H760)</f>
        <v>0</v>
      </c>
    </row>
    <row r="761" spans="1:12" ht="57" thickBot="1">
      <c r="A761" s="38">
        <v>300</v>
      </c>
      <c r="B761" s="87">
        <v>392</v>
      </c>
      <c r="C761" s="40">
        <v>3</v>
      </c>
      <c r="D761" s="41" t="s">
        <v>1351</v>
      </c>
      <c r="E761" s="41" t="s">
        <v>1352</v>
      </c>
      <c r="F761" s="96">
        <v>1</v>
      </c>
      <c r="G761" s="44" t="s">
        <v>1294</v>
      </c>
      <c r="H761" s="50"/>
      <c r="I761" s="46">
        <v>0</v>
      </c>
      <c r="J761" s="46">
        <v>0</v>
      </c>
      <c r="K761" s="47">
        <f>I761+J761</f>
        <v>0</v>
      </c>
      <c r="L761" s="48">
        <f>K761*(F761+H761)</f>
        <v>0</v>
      </c>
    </row>
    <row r="762" spans="1:12" ht="57" thickBot="1">
      <c r="A762" s="51">
        <v>300</v>
      </c>
      <c r="B762" s="197">
        <v>392</v>
      </c>
      <c r="C762" s="11"/>
      <c r="D762" s="53" t="s">
        <v>1353</v>
      </c>
      <c r="E762" s="53" t="s">
        <v>1354</v>
      </c>
      <c r="F762" s="54"/>
      <c r="G762" s="55"/>
      <c r="H762" s="56"/>
      <c r="I762" s="16"/>
      <c r="J762" s="16"/>
      <c r="K762" s="57"/>
      <c r="L762" s="58">
        <f>SUM(L759:L761)</f>
        <v>0</v>
      </c>
    </row>
    <row r="763" spans="1:12" ht="15.75" thickBot="1">
      <c r="A763" s="9">
        <v>300</v>
      </c>
      <c r="B763" s="202">
        <v>393</v>
      </c>
      <c r="C763" s="206"/>
      <c r="D763" s="30"/>
      <c r="E763" s="30"/>
      <c r="F763" s="31"/>
      <c r="G763" s="32"/>
      <c r="H763" s="33"/>
      <c r="I763" s="34"/>
      <c r="J763" s="35"/>
      <c r="K763" s="123"/>
      <c r="L763" s="37"/>
    </row>
    <row r="764" spans="1:12" ht="78.75">
      <c r="A764" s="38">
        <v>300</v>
      </c>
      <c r="B764" s="87">
        <v>393</v>
      </c>
      <c r="C764" s="40">
        <v>1</v>
      </c>
      <c r="D764" s="41" t="s">
        <v>1355</v>
      </c>
      <c r="E764" s="41" t="s">
        <v>1356</v>
      </c>
      <c r="F764" s="104">
        <v>1</v>
      </c>
      <c r="G764" s="44" t="s">
        <v>1305</v>
      </c>
      <c r="H764" s="50"/>
      <c r="I764" s="46">
        <v>0</v>
      </c>
      <c r="J764" s="46">
        <v>0</v>
      </c>
      <c r="K764" s="47">
        <f>I764+J764</f>
        <v>0</v>
      </c>
      <c r="L764" s="48">
        <f>K764*(F764+H764)</f>
        <v>0</v>
      </c>
    </row>
    <row r="765" spans="1:12" ht="78.75">
      <c r="A765" s="38">
        <v>300</v>
      </c>
      <c r="B765" s="87">
        <v>393</v>
      </c>
      <c r="C765" s="40">
        <v>2</v>
      </c>
      <c r="D765" s="41" t="s">
        <v>1357</v>
      </c>
      <c r="E765" s="41" t="s">
        <v>1358</v>
      </c>
      <c r="F765" s="104">
        <v>1</v>
      </c>
      <c r="G765" s="44" t="s">
        <v>1305</v>
      </c>
      <c r="H765" s="50"/>
      <c r="I765" s="46">
        <v>0</v>
      </c>
      <c r="J765" s="46">
        <v>0</v>
      </c>
      <c r="K765" s="47">
        <f>I765+J765</f>
        <v>0</v>
      </c>
      <c r="L765" s="48">
        <f>K765*(F765+H765)</f>
        <v>0</v>
      </c>
    </row>
    <row r="766" spans="1:12" ht="57" thickBot="1">
      <c r="A766" s="38">
        <v>300</v>
      </c>
      <c r="B766" s="87">
        <v>393</v>
      </c>
      <c r="C766" s="40">
        <v>3</v>
      </c>
      <c r="D766" s="41" t="s">
        <v>1359</v>
      </c>
      <c r="E766" s="41" t="s">
        <v>1360</v>
      </c>
      <c r="F766" s="96">
        <v>1</v>
      </c>
      <c r="G766" s="44" t="s">
        <v>1294</v>
      </c>
      <c r="H766" s="50"/>
      <c r="I766" s="46">
        <v>0</v>
      </c>
      <c r="J766" s="46">
        <v>0</v>
      </c>
      <c r="K766" s="47">
        <f>I766+J766</f>
        <v>0</v>
      </c>
      <c r="L766" s="48">
        <f>K766*(F766+H766)</f>
        <v>0</v>
      </c>
    </row>
    <row r="767" spans="1:12" ht="45.75" thickBot="1">
      <c r="A767" s="51">
        <v>300</v>
      </c>
      <c r="B767" s="197">
        <v>393</v>
      </c>
      <c r="C767" s="11"/>
      <c r="D767" s="53" t="s">
        <v>1361</v>
      </c>
      <c r="E767" s="53" t="s">
        <v>1362</v>
      </c>
      <c r="F767" s="54"/>
      <c r="G767" s="55"/>
      <c r="H767" s="56"/>
      <c r="I767" s="16"/>
      <c r="J767" s="16"/>
      <c r="K767" s="57"/>
      <c r="L767" s="58">
        <f>SUM(L764:L766)</f>
        <v>0</v>
      </c>
    </row>
    <row r="768" spans="1:12" ht="90.75" thickBot="1">
      <c r="A768" s="9">
        <v>300</v>
      </c>
      <c r="B768" s="202">
        <v>394</v>
      </c>
      <c r="C768" s="29"/>
      <c r="D768" s="30" t="s">
        <v>1363</v>
      </c>
      <c r="E768" s="30" t="s">
        <v>1364</v>
      </c>
      <c r="F768" s="31"/>
      <c r="G768" s="32"/>
      <c r="H768" s="33"/>
      <c r="I768" s="34"/>
      <c r="J768" s="35"/>
      <c r="K768" s="123"/>
      <c r="L768" s="37"/>
    </row>
    <row r="769" spans="1:12" ht="303.75">
      <c r="A769" s="38">
        <v>300</v>
      </c>
      <c r="B769" s="87">
        <v>394</v>
      </c>
      <c r="C769" s="40">
        <v>1</v>
      </c>
      <c r="D769" s="41" t="s">
        <v>1365</v>
      </c>
      <c r="E769" s="41" t="s">
        <v>1366</v>
      </c>
      <c r="F769" s="104">
        <v>1</v>
      </c>
      <c r="G769" s="44" t="s">
        <v>1343</v>
      </c>
      <c r="H769" s="50"/>
      <c r="I769" s="46">
        <v>0</v>
      </c>
      <c r="J769" s="46">
        <v>0</v>
      </c>
      <c r="K769" s="47">
        <f t="shared" ref="K769:K774" si="50">I769+J769</f>
        <v>0</v>
      </c>
      <c r="L769" s="48">
        <f t="shared" ref="L769:L774" si="51">K769*(F769+H769)</f>
        <v>0</v>
      </c>
    </row>
    <row r="770" spans="1:12" ht="45">
      <c r="A770" s="38">
        <v>300</v>
      </c>
      <c r="B770" s="87">
        <v>394</v>
      </c>
      <c r="C770" s="40">
        <v>2</v>
      </c>
      <c r="D770" s="41" t="s">
        <v>1367</v>
      </c>
      <c r="E770" s="41" t="s">
        <v>1368</v>
      </c>
      <c r="F770" s="104">
        <v>1</v>
      </c>
      <c r="G770" s="44" t="s">
        <v>1343</v>
      </c>
      <c r="H770" s="50"/>
      <c r="I770" s="46">
        <v>0</v>
      </c>
      <c r="J770" s="46">
        <v>0</v>
      </c>
      <c r="K770" s="47">
        <f t="shared" si="50"/>
        <v>0</v>
      </c>
      <c r="L770" s="48">
        <f t="shared" si="51"/>
        <v>0</v>
      </c>
    </row>
    <row r="771" spans="1:12" ht="22.5">
      <c r="A771" s="38">
        <v>300</v>
      </c>
      <c r="B771" s="87">
        <v>394</v>
      </c>
      <c r="C771" s="40">
        <v>3</v>
      </c>
      <c r="D771" s="41" t="s">
        <v>1369</v>
      </c>
      <c r="E771" s="41" t="s">
        <v>1370</v>
      </c>
      <c r="F771" s="104">
        <v>1</v>
      </c>
      <c r="G771" s="44" t="s">
        <v>1294</v>
      </c>
      <c r="H771" s="50"/>
      <c r="I771" s="46">
        <v>0</v>
      </c>
      <c r="J771" s="46">
        <v>0</v>
      </c>
      <c r="K771" s="47">
        <f t="shared" si="50"/>
        <v>0</v>
      </c>
      <c r="L771" s="48">
        <f t="shared" si="51"/>
        <v>0</v>
      </c>
    </row>
    <row r="772" spans="1:12" ht="45">
      <c r="A772" s="38">
        <v>300</v>
      </c>
      <c r="B772" s="87">
        <v>394</v>
      </c>
      <c r="C772" s="40">
        <v>4</v>
      </c>
      <c r="D772" s="41" t="s">
        <v>1371</v>
      </c>
      <c r="E772" s="41" t="s">
        <v>1372</v>
      </c>
      <c r="F772" s="104">
        <v>1</v>
      </c>
      <c r="G772" s="44" t="s">
        <v>1305</v>
      </c>
      <c r="H772" s="50"/>
      <c r="I772" s="46">
        <v>0</v>
      </c>
      <c r="J772" s="46">
        <v>0</v>
      </c>
      <c r="K772" s="47">
        <f t="shared" si="50"/>
        <v>0</v>
      </c>
      <c r="L772" s="48">
        <f t="shared" si="51"/>
        <v>0</v>
      </c>
    </row>
    <row r="773" spans="1:12" ht="33.75">
      <c r="A773" s="38">
        <v>300</v>
      </c>
      <c r="B773" s="87">
        <v>394</v>
      </c>
      <c r="C773" s="40">
        <v>5</v>
      </c>
      <c r="D773" s="41" t="s">
        <v>1373</v>
      </c>
      <c r="E773" s="41" t="s">
        <v>1374</v>
      </c>
      <c r="F773" s="104">
        <v>1</v>
      </c>
      <c r="G773" s="44" t="s">
        <v>1343</v>
      </c>
      <c r="H773" s="50"/>
      <c r="I773" s="46">
        <v>0</v>
      </c>
      <c r="J773" s="46">
        <v>0</v>
      </c>
      <c r="K773" s="47">
        <f t="shared" si="50"/>
        <v>0</v>
      </c>
      <c r="L773" s="48">
        <f t="shared" si="51"/>
        <v>0</v>
      </c>
    </row>
    <row r="774" spans="1:12" ht="79.5" thickBot="1">
      <c r="A774" s="38">
        <v>300</v>
      </c>
      <c r="B774" s="87">
        <v>394</v>
      </c>
      <c r="C774" s="40">
        <v>6</v>
      </c>
      <c r="D774" s="41" t="s">
        <v>1375</v>
      </c>
      <c r="E774" s="41" t="s">
        <v>1376</v>
      </c>
      <c r="F774" s="96">
        <v>1</v>
      </c>
      <c r="G774" s="44" t="s">
        <v>1343</v>
      </c>
      <c r="H774" s="50"/>
      <c r="I774" s="46">
        <v>0</v>
      </c>
      <c r="J774" s="46">
        <v>0</v>
      </c>
      <c r="K774" s="47">
        <f t="shared" si="50"/>
        <v>0</v>
      </c>
      <c r="L774" s="48">
        <f t="shared" si="51"/>
        <v>0</v>
      </c>
    </row>
    <row r="775" spans="1:12" ht="68.25" thickBot="1">
      <c r="A775" s="51">
        <v>300</v>
      </c>
      <c r="B775" s="197">
        <v>394</v>
      </c>
      <c r="C775" s="11"/>
      <c r="D775" s="53" t="s">
        <v>1377</v>
      </c>
      <c r="E775" s="53" t="s">
        <v>1378</v>
      </c>
      <c r="F775" s="54"/>
      <c r="G775" s="55"/>
      <c r="H775" s="56"/>
      <c r="I775" s="16"/>
      <c r="J775" s="16"/>
      <c r="K775" s="57"/>
      <c r="L775" s="58">
        <f>SUM(L769:L774)</f>
        <v>0</v>
      </c>
    </row>
    <row r="776" spans="1:12" ht="45.75" thickBot="1">
      <c r="A776" s="9">
        <v>300</v>
      </c>
      <c r="B776" s="202">
        <v>395</v>
      </c>
      <c r="C776" s="29"/>
      <c r="D776" s="30" t="s">
        <v>1379</v>
      </c>
      <c r="E776" s="30" t="s">
        <v>1380</v>
      </c>
      <c r="F776" s="31"/>
      <c r="G776" s="32"/>
      <c r="H776" s="33"/>
      <c r="I776" s="34"/>
      <c r="J776" s="35"/>
      <c r="K776" s="123"/>
      <c r="L776" s="37"/>
    </row>
    <row r="777" spans="1:12" ht="67.5">
      <c r="A777" s="38">
        <v>300</v>
      </c>
      <c r="B777" s="87">
        <v>395</v>
      </c>
      <c r="C777" s="40">
        <v>1</v>
      </c>
      <c r="D777" s="41" t="s">
        <v>1381</v>
      </c>
      <c r="E777" s="41" t="s">
        <v>1382</v>
      </c>
      <c r="F777" s="104">
        <v>1</v>
      </c>
      <c r="G777" s="44" t="s">
        <v>1343</v>
      </c>
      <c r="H777" s="50"/>
      <c r="I777" s="46">
        <v>0</v>
      </c>
      <c r="J777" s="46">
        <v>0</v>
      </c>
      <c r="K777" s="47">
        <f>I777+J777</f>
        <v>0</v>
      </c>
      <c r="L777" s="48">
        <f>K777*(F777+H777)</f>
        <v>0</v>
      </c>
    </row>
    <row r="778" spans="1:12" ht="45">
      <c r="A778" s="38">
        <v>300</v>
      </c>
      <c r="B778" s="87">
        <v>395</v>
      </c>
      <c r="C778" s="40">
        <v>2</v>
      </c>
      <c r="D778" s="41" t="s">
        <v>1383</v>
      </c>
      <c r="E778" s="41" t="s">
        <v>1384</v>
      </c>
      <c r="F778" s="104">
        <v>1</v>
      </c>
      <c r="G778" s="44" t="s">
        <v>1343</v>
      </c>
      <c r="H778" s="50"/>
      <c r="I778" s="46">
        <v>0</v>
      </c>
      <c r="J778" s="46">
        <v>0</v>
      </c>
      <c r="K778" s="47">
        <f>I778+J778</f>
        <v>0</v>
      </c>
      <c r="L778" s="48">
        <f>K778*(F778+H778)</f>
        <v>0</v>
      </c>
    </row>
    <row r="779" spans="1:12" ht="45">
      <c r="A779" s="38">
        <v>300</v>
      </c>
      <c r="B779" s="87">
        <v>395</v>
      </c>
      <c r="C779" s="40">
        <v>3</v>
      </c>
      <c r="D779" s="41" t="s">
        <v>1385</v>
      </c>
      <c r="E779" s="41" t="s">
        <v>1386</v>
      </c>
      <c r="F779" s="104">
        <v>0</v>
      </c>
      <c r="G779" s="44" t="s">
        <v>1387</v>
      </c>
      <c r="H779" s="50"/>
      <c r="I779" s="46">
        <v>0</v>
      </c>
      <c r="J779" s="46">
        <v>0</v>
      </c>
      <c r="K779" s="47">
        <f>I779+J779</f>
        <v>0</v>
      </c>
      <c r="L779" s="48">
        <f>K779*(F779+H779)</f>
        <v>0</v>
      </c>
    </row>
    <row r="780" spans="1:12" ht="45.75" thickBot="1">
      <c r="A780" s="38">
        <v>300</v>
      </c>
      <c r="B780" s="87">
        <v>395</v>
      </c>
      <c r="C780" s="40">
        <v>4</v>
      </c>
      <c r="D780" s="41" t="s">
        <v>1388</v>
      </c>
      <c r="E780" s="41" t="s">
        <v>1389</v>
      </c>
      <c r="F780" s="96">
        <v>0</v>
      </c>
      <c r="G780" s="44" t="s">
        <v>1387</v>
      </c>
      <c r="H780" s="50"/>
      <c r="I780" s="46">
        <v>0</v>
      </c>
      <c r="J780" s="46">
        <v>0</v>
      </c>
      <c r="K780" s="47">
        <f>I780+J780</f>
        <v>0</v>
      </c>
      <c r="L780" s="48">
        <f>K780*(F780+H780)</f>
        <v>0</v>
      </c>
    </row>
    <row r="781" spans="1:12" ht="34.5" thickBot="1">
      <c r="A781" s="9">
        <v>300</v>
      </c>
      <c r="B781" s="202">
        <v>395</v>
      </c>
      <c r="C781" s="11"/>
      <c r="D781" s="53" t="s">
        <v>1390</v>
      </c>
      <c r="E781" s="53" t="s">
        <v>1391</v>
      </c>
      <c r="F781" s="54"/>
      <c r="G781" s="55"/>
      <c r="H781" s="56"/>
      <c r="I781" s="16"/>
      <c r="J781" s="16"/>
      <c r="K781" s="57"/>
      <c r="L781" s="58">
        <f>SUM(L777:L780)</f>
        <v>0</v>
      </c>
    </row>
    <row r="782" spans="1:12" ht="30.75" thickBot="1">
      <c r="A782" s="9">
        <v>300</v>
      </c>
      <c r="B782" s="202">
        <v>396</v>
      </c>
      <c r="C782" s="211"/>
      <c r="D782" s="212" t="s">
        <v>1392</v>
      </c>
      <c r="E782" s="212" t="s">
        <v>1393</v>
      </c>
      <c r="F782" s="31"/>
      <c r="G782" s="213"/>
      <c r="H782" s="214"/>
      <c r="I782" s="215"/>
      <c r="J782" s="216"/>
      <c r="K782" s="217"/>
      <c r="L782" s="218"/>
    </row>
    <row r="783" spans="1:12" ht="23.25" thickBot="1">
      <c r="A783" s="38">
        <v>300</v>
      </c>
      <c r="B783" s="87">
        <v>396</v>
      </c>
      <c r="C783" s="40">
        <v>1</v>
      </c>
      <c r="D783" s="41" t="s">
        <v>1392</v>
      </c>
      <c r="E783" s="41" t="s">
        <v>1394</v>
      </c>
      <c r="F783" s="96">
        <v>1</v>
      </c>
      <c r="G783" s="44" t="s">
        <v>1343</v>
      </c>
      <c r="H783" s="50"/>
      <c r="I783" s="46">
        <v>0</v>
      </c>
      <c r="J783" s="46">
        <v>0</v>
      </c>
      <c r="K783" s="47">
        <f>I783+J783</f>
        <v>0</v>
      </c>
      <c r="L783" s="48">
        <f>K783*(F783+H783)</f>
        <v>0</v>
      </c>
    </row>
    <row r="784" spans="1:12" ht="15.75" thickBot="1">
      <c r="A784" s="219"/>
      <c r="B784" s="202"/>
      <c r="C784" s="11"/>
      <c r="D784" s="53"/>
      <c r="E784" s="53"/>
      <c r="F784" s="54"/>
      <c r="G784" s="55"/>
      <c r="H784" s="56"/>
      <c r="I784" s="16"/>
      <c r="J784" s="16"/>
      <c r="K784" s="57"/>
      <c r="L784" s="58"/>
    </row>
    <row r="785" spans="1:12" ht="75.75" thickBot="1">
      <c r="A785" s="9">
        <v>300</v>
      </c>
      <c r="B785" s="202">
        <v>397</v>
      </c>
      <c r="C785" s="211"/>
      <c r="D785" s="212" t="s">
        <v>1395</v>
      </c>
      <c r="E785" s="212" t="s">
        <v>1396</v>
      </c>
      <c r="F785" s="31"/>
      <c r="G785" s="213"/>
      <c r="H785" s="214"/>
      <c r="I785" s="215"/>
      <c r="J785" s="216"/>
      <c r="K785" s="217"/>
      <c r="L785" s="218"/>
    </row>
    <row r="786" spans="1:12" ht="101.25">
      <c r="A786" s="38">
        <v>300</v>
      </c>
      <c r="B786" s="87">
        <v>397</v>
      </c>
      <c r="C786" s="40">
        <v>1</v>
      </c>
      <c r="D786" s="41" t="s">
        <v>1397</v>
      </c>
      <c r="E786" s="41" t="s">
        <v>1398</v>
      </c>
      <c r="F786" s="96">
        <v>1</v>
      </c>
      <c r="G786" s="44" t="s">
        <v>1343</v>
      </c>
      <c r="H786" s="50"/>
      <c r="I786" s="46">
        <v>0</v>
      </c>
      <c r="J786" s="46">
        <v>0</v>
      </c>
      <c r="K786" s="47">
        <f t="shared" ref="K786:K792" si="52">I786+J786</f>
        <v>0</v>
      </c>
      <c r="L786" s="48">
        <f t="shared" ref="L786:L791" si="53">K786*(F786+H786)</f>
        <v>0</v>
      </c>
    </row>
    <row r="787" spans="1:12" ht="78.75">
      <c r="A787" s="38">
        <v>300</v>
      </c>
      <c r="B787" s="87">
        <v>397</v>
      </c>
      <c r="C787" s="40">
        <v>2</v>
      </c>
      <c r="D787" s="41" t="s">
        <v>1399</v>
      </c>
      <c r="E787" s="41" t="s">
        <v>1400</v>
      </c>
      <c r="F787" s="96">
        <v>1</v>
      </c>
      <c r="G787" s="44" t="s">
        <v>1343</v>
      </c>
      <c r="H787" s="50"/>
      <c r="I787" s="46">
        <v>0</v>
      </c>
      <c r="J787" s="46">
        <v>0</v>
      </c>
      <c r="K787" s="47">
        <f t="shared" si="52"/>
        <v>0</v>
      </c>
      <c r="L787" s="48">
        <f t="shared" si="53"/>
        <v>0</v>
      </c>
    </row>
    <row r="788" spans="1:12" ht="101.25">
      <c r="A788" s="38">
        <v>300</v>
      </c>
      <c r="B788" s="87">
        <v>397</v>
      </c>
      <c r="C788" s="40">
        <v>3</v>
      </c>
      <c r="D788" s="41" t="s">
        <v>1401</v>
      </c>
      <c r="E788" s="41" t="s">
        <v>1402</v>
      </c>
      <c r="F788" s="96">
        <v>1</v>
      </c>
      <c r="G788" s="44" t="s">
        <v>1343</v>
      </c>
      <c r="H788" s="50"/>
      <c r="I788" s="46">
        <v>0</v>
      </c>
      <c r="J788" s="46">
        <v>0</v>
      </c>
      <c r="K788" s="47">
        <f t="shared" si="52"/>
        <v>0</v>
      </c>
      <c r="L788" s="48">
        <f t="shared" si="53"/>
        <v>0</v>
      </c>
    </row>
    <row r="789" spans="1:12" ht="135">
      <c r="A789" s="38">
        <v>300</v>
      </c>
      <c r="B789" s="87">
        <v>397</v>
      </c>
      <c r="C789" s="40">
        <v>4</v>
      </c>
      <c r="D789" s="41" t="s">
        <v>1403</v>
      </c>
      <c r="E789" s="41" t="s">
        <v>1404</v>
      </c>
      <c r="F789" s="96">
        <v>1</v>
      </c>
      <c r="G789" s="44" t="s">
        <v>1343</v>
      </c>
      <c r="H789" s="50"/>
      <c r="I789" s="46">
        <v>0</v>
      </c>
      <c r="J789" s="46">
        <v>0</v>
      </c>
      <c r="K789" s="47">
        <f t="shared" si="52"/>
        <v>0</v>
      </c>
      <c r="L789" s="48">
        <f t="shared" si="53"/>
        <v>0</v>
      </c>
    </row>
    <row r="790" spans="1:12" ht="409.5">
      <c r="A790" s="38">
        <v>300</v>
      </c>
      <c r="B790" s="87">
        <v>397</v>
      </c>
      <c r="C790" s="40">
        <v>5</v>
      </c>
      <c r="D790" s="41" t="s">
        <v>1405</v>
      </c>
      <c r="E790" s="41" t="s">
        <v>1406</v>
      </c>
      <c r="F790" s="96">
        <v>1</v>
      </c>
      <c r="G790" s="44" t="s">
        <v>1343</v>
      </c>
      <c r="H790" s="50"/>
      <c r="I790" s="46">
        <v>0</v>
      </c>
      <c r="J790" s="46">
        <v>0</v>
      </c>
      <c r="K790" s="47">
        <f t="shared" si="52"/>
        <v>0</v>
      </c>
      <c r="L790" s="48">
        <f t="shared" si="53"/>
        <v>0</v>
      </c>
    </row>
    <row r="791" spans="1:12" ht="180">
      <c r="A791" s="38">
        <v>300</v>
      </c>
      <c r="B791" s="87">
        <v>397</v>
      </c>
      <c r="C791" s="40">
        <v>6</v>
      </c>
      <c r="D791" s="41" t="s">
        <v>1407</v>
      </c>
      <c r="E791" s="41" t="s">
        <v>1408</v>
      </c>
      <c r="F791" s="96">
        <v>1</v>
      </c>
      <c r="G791" s="44" t="s">
        <v>1343</v>
      </c>
      <c r="H791" s="50"/>
      <c r="I791" s="46">
        <v>0</v>
      </c>
      <c r="J791" s="46">
        <v>0</v>
      </c>
      <c r="K791" s="47">
        <f t="shared" si="52"/>
        <v>0</v>
      </c>
      <c r="L791" s="48">
        <f t="shared" si="53"/>
        <v>0</v>
      </c>
    </row>
    <row r="792" spans="1:12" ht="147" thickBot="1">
      <c r="A792" s="82"/>
      <c r="B792" s="87">
        <v>397</v>
      </c>
      <c r="C792" s="40">
        <v>7</v>
      </c>
      <c r="D792" s="41" t="s">
        <v>1409</v>
      </c>
      <c r="E792" s="41" t="s">
        <v>1410</v>
      </c>
      <c r="F792" s="96">
        <v>1</v>
      </c>
      <c r="G792" s="44" t="s">
        <v>1343</v>
      </c>
      <c r="H792" s="50"/>
      <c r="I792" s="46"/>
      <c r="J792" s="46">
        <v>0</v>
      </c>
      <c r="K792" s="47">
        <f t="shared" si="52"/>
        <v>0</v>
      </c>
      <c r="L792" s="48">
        <f>F792*K792</f>
        <v>0</v>
      </c>
    </row>
    <row r="793" spans="1:12" ht="45.75" thickBot="1">
      <c r="A793" s="9">
        <v>300</v>
      </c>
      <c r="B793" s="202">
        <v>397</v>
      </c>
      <c r="C793" s="11"/>
      <c r="D793" s="53" t="s">
        <v>1411</v>
      </c>
      <c r="E793" s="53" t="s">
        <v>1412</v>
      </c>
      <c r="F793" s="54"/>
      <c r="G793" s="55"/>
      <c r="H793" s="56"/>
      <c r="I793" s="16"/>
      <c r="J793" s="16"/>
      <c r="K793" s="57"/>
      <c r="L793" s="58">
        <f>SUM(L786:L792)</f>
        <v>0</v>
      </c>
    </row>
    <row r="794" spans="1:12" ht="132.75" thickBot="1">
      <c r="A794" s="9">
        <v>400</v>
      </c>
      <c r="B794" s="10">
        <v>410</v>
      </c>
      <c r="C794" s="11"/>
      <c r="D794" s="12" t="s">
        <v>1413</v>
      </c>
      <c r="E794" s="12" t="s">
        <v>1414</v>
      </c>
      <c r="F794" s="13"/>
      <c r="G794" s="14"/>
      <c r="H794" s="15"/>
      <c r="I794" s="16"/>
      <c r="J794" s="16"/>
      <c r="K794" s="16"/>
      <c r="L794" s="17">
        <f>SUMIF(C796:C1253,"&gt;0",L796:L1253)</f>
        <v>0</v>
      </c>
    </row>
    <row r="795" spans="1:12" ht="26.25" thickBot="1">
      <c r="A795" s="18"/>
      <c r="B795" s="19"/>
      <c r="C795" s="20"/>
      <c r="D795" s="21" t="s">
        <v>13</v>
      </c>
      <c r="E795" s="22" t="s">
        <v>14</v>
      </c>
      <c r="F795" s="220"/>
      <c r="G795" s="24"/>
      <c r="H795" s="25"/>
      <c r="I795" s="26"/>
      <c r="J795" s="26"/>
      <c r="K795" s="106"/>
      <c r="L795" s="27"/>
    </row>
    <row r="796" spans="1:12" ht="30.75" thickBot="1">
      <c r="A796" s="9">
        <v>400</v>
      </c>
      <c r="B796" s="10">
        <v>411</v>
      </c>
      <c r="C796" s="61"/>
      <c r="D796" s="62" t="s">
        <v>1415</v>
      </c>
      <c r="E796" s="62" t="s">
        <v>1416</v>
      </c>
      <c r="F796" s="31"/>
      <c r="G796" s="63"/>
      <c r="H796" s="221"/>
      <c r="I796" s="65"/>
      <c r="J796" s="66"/>
      <c r="K796" s="72"/>
      <c r="L796" s="68"/>
    </row>
    <row r="797" spans="1:12">
      <c r="A797" s="73"/>
      <c r="B797" s="124"/>
      <c r="C797" s="75"/>
      <c r="D797" s="222"/>
      <c r="E797" s="222"/>
      <c r="F797" s="107"/>
      <c r="G797" s="76"/>
      <c r="H797" s="223"/>
      <c r="I797" s="78"/>
      <c r="J797" s="79"/>
      <c r="K797" s="80"/>
      <c r="L797" s="81"/>
    </row>
    <row r="798" spans="1:12" ht="120">
      <c r="A798" s="73"/>
      <c r="B798" s="124"/>
      <c r="C798" s="75"/>
      <c r="D798" s="224" t="s">
        <v>1417</v>
      </c>
      <c r="E798" s="225" t="s">
        <v>1418</v>
      </c>
      <c r="F798" s="107"/>
      <c r="G798" s="76"/>
      <c r="H798" s="223"/>
      <c r="I798" s="78"/>
      <c r="J798" s="79"/>
      <c r="K798" s="80"/>
      <c r="L798" s="81"/>
    </row>
    <row r="799" spans="1:12" ht="228">
      <c r="A799" s="73"/>
      <c r="B799" s="124"/>
      <c r="C799" s="75"/>
      <c r="D799" s="226" t="s">
        <v>1419</v>
      </c>
      <c r="E799" s="227" t="s">
        <v>1420</v>
      </c>
      <c r="F799" s="107"/>
      <c r="G799" s="76"/>
      <c r="H799" s="223"/>
      <c r="I799" s="78"/>
      <c r="J799" s="79"/>
      <c r="K799" s="80"/>
      <c r="L799" s="81"/>
    </row>
    <row r="800" spans="1:12" ht="409.5">
      <c r="A800" s="73"/>
      <c r="B800" s="124"/>
      <c r="C800" s="75"/>
      <c r="D800" s="228" t="s">
        <v>1421</v>
      </c>
      <c r="E800" s="229" t="s">
        <v>1422</v>
      </c>
      <c r="F800" s="107"/>
      <c r="G800" s="76"/>
      <c r="H800" s="223"/>
      <c r="I800" s="78"/>
      <c r="J800" s="79"/>
      <c r="K800" s="80"/>
      <c r="L800" s="81"/>
    </row>
    <row r="801" spans="1:12" ht="409.5">
      <c r="A801" s="73"/>
      <c r="B801" s="124"/>
      <c r="C801" s="75"/>
      <c r="D801" s="228" t="s">
        <v>1423</v>
      </c>
      <c r="E801" s="229" t="s">
        <v>1424</v>
      </c>
      <c r="F801" s="107"/>
      <c r="G801" s="76"/>
      <c r="H801" s="223"/>
      <c r="I801" s="78"/>
      <c r="J801" s="79"/>
      <c r="K801" s="80"/>
      <c r="L801" s="81"/>
    </row>
    <row r="802" spans="1:12">
      <c r="A802" s="73"/>
      <c r="B802" s="124"/>
      <c r="C802" s="75"/>
      <c r="D802" s="230"/>
      <c r="E802" s="231"/>
      <c r="F802" s="107"/>
      <c r="G802" s="76"/>
      <c r="H802" s="223"/>
      <c r="I802" s="78"/>
      <c r="J802" s="79"/>
      <c r="K802" s="80"/>
      <c r="L802" s="81"/>
    </row>
    <row r="803" spans="1:12" ht="25.5">
      <c r="A803" s="73"/>
      <c r="B803" s="124"/>
      <c r="C803" s="75"/>
      <c r="D803" s="232" t="s">
        <v>1425</v>
      </c>
      <c r="E803" s="233" t="s">
        <v>1426</v>
      </c>
      <c r="F803" s="107"/>
      <c r="G803" s="76"/>
      <c r="H803" s="223"/>
      <c r="I803" s="78"/>
      <c r="J803" s="79"/>
      <c r="K803" s="80"/>
      <c r="L803" s="81"/>
    </row>
    <row r="804" spans="1:12" ht="24">
      <c r="A804" s="73"/>
      <c r="B804" s="124"/>
      <c r="C804" s="75"/>
      <c r="D804" s="234" t="s">
        <v>1427</v>
      </c>
      <c r="E804" s="235" t="s">
        <v>1428</v>
      </c>
      <c r="F804" s="107"/>
      <c r="G804" s="76"/>
      <c r="H804" s="223"/>
      <c r="I804" s="78"/>
      <c r="J804" s="79"/>
      <c r="K804" s="80"/>
      <c r="L804" s="81"/>
    </row>
    <row r="805" spans="1:12" ht="123.75">
      <c r="A805" s="73"/>
      <c r="B805" s="124"/>
      <c r="C805" s="75"/>
      <c r="D805" s="236" t="s">
        <v>1429</v>
      </c>
      <c r="E805" s="237" t="s">
        <v>1430</v>
      </c>
      <c r="F805" s="238"/>
      <c r="G805" s="76"/>
      <c r="H805" s="239"/>
      <c r="I805" s="78"/>
      <c r="J805" s="79"/>
      <c r="K805" s="80"/>
      <c r="L805" s="81"/>
    </row>
    <row r="806" spans="1:12" ht="409.5">
      <c r="A806" s="73"/>
      <c r="B806" s="124"/>
      <c r="C806" s="75"/>
      <c r="D806" s="236" t="s">
        <v>1431</v>
      </c>
      <c r="E806" s="237" t="s">
        <v>1432</v>
      </c>
      <c r="F806" s="238"/>
      <c r="G806" s="76"/>
      <c r="H806" s="239"/>
      <c r="I806" s="78"/>
      <c r="J806" s="79"/>
      <c r="K806" s="80"/>
      <c r="L806" s="81"/>
    </row>
    <row r="807" spans="1:12" ht="360">
      <c r="A807" s="73"/>
      <c r="B807" s="124"/>
      <c r="C807" s="75"/>
      <c r="D807" s="236" t="s">
        <v>1433</v>
      </c>
      <c r="E807" s="237" t="s">
        <v>1434</v>
      </c>
      <c r="F807" s="238"/>
      <c r="G807" s="76"/>
      <c r="H807" s="239"/>
      <c r="I807" s="78"/>
      <c r="J807" s="79"/>
      <c r="K807" s="80"/>
      <c r="L807" s="81"/>
    </row>
    <row r="808" spans="1:12" ht="315">
      <c r="A808" s="73"/>
      <c r="B808" s="124"/>
      <c r="C808" s="75"/>
      <c r="D808" s="240" t="s">
        <v>1435</v>
      </c>
      <c r="E808" s="241" t="s">
        <v>1436</v>
      </c>
      <c r="F808" s="238"/>
      <c r="G808" s="76"/>
      <c r="H808" s="242"/>
      <c r="I808" s="78"/>
      <c r="J808" s="79"/>
      <c r="K808" s="80"/>
      <c r="L808" s="81"/>
    </row>
    <row r="809" spans="1:12" ht="382.5">
      <c r="A809" s="73"/>
      <c r="B809" s="124"/>
      <c r="C809" s="75"/>
      <c r="D809" s="240" t="s">
        <v>1437</v>
      </c>
      <c r="E809" s="241" t="s">
        <v>1438</v>
      </c>
      <c r="F809" s="238"/>
      <c r="G809" s="76"/>
      <c r="H809" s="242"/>
      <c r="I809" s="78"/>
      <c r="J809" s="79"/>
      <c r="K809" s="80"/>
      <c r="L809" s="81"/>
    </row>
    <row r="810" spans="1:12" ht="409.5">
      <c r="A810" s="73"/>
      <c r="B810" s="124"/>
      <c r="C810" s="75"/>
      <c r="D810" s="240" t="s">
        <v>1439</v>
      </c>
      <c r="E810" s="241" t="s">
        <v>1440</v>
      </c>
      <c r="F810" s="238"/>
      <c r="G810" s="76"/>
      <c r="H810" s="242"/>
      <c r="I810" s="78"/>
      <c r="J810" s="79"/>
      <c r="K810" s="80"/>
      <c r="L810" s="81"/>
    </row>
    <row r="811" spans="1:12" ht="409.5">
      <c r="A811" s="73"/>
      <c r="B811" s="124"/>
      <c r="C811" s="75"/>
      <c r="D811" s="243" t="s">
        <v>1441</v>
      </c>
      <c r="E811" s="243" t="s">
        <v>1442</v>
      </c>
      <c r="F811" s="238"/>
      <c r="G811" s="76"/>
      <c r="H811" s="242"/>
      <c r="I811" s="78"/>
      <c r="J811" s="79"/>
      <c r="K811" s="80"/>
      <c r="L811" s="81"/>
    </row>
    <row r="812" spans="1:12">
      <c r="A812" s="73"/>
      <c r="B812" s="124"/>
      <c r="C812" s="75"/>
      <c r="D812" s="244"/>
      <c r="E812" s="244"/>
      <c r="F812" s="107"/>
      <c r="G812" s="76"/>
      <c r="H812" s="223"/>
      <c r="I812" s="78"/>
      <c r="J812" s="79"/>
      <c r="K812" s="80"/>
      <c r="L812" s="81"/>
    </row>
    <row r="813" spans="1:12" ht="72">
      <c r="A813" s="73"/>
      <c r="B813" s="124"/>
      <c r="C813" s="75"/>
      <c r="D813" s="244" t="s">
        <v>1443</v>
      </c>
      <c r="E813" s="244" t="s">
        <v>1444</v>
      </c>
      <c r="F813" s="107"/>
      <c r="G813" s="76"/>
      <c r="H813" s="223"/>
      <c r="I813" s="78"/>
      <c r="J813" s="79"/>
      <c r="K813" s="80"/>
      <c r="L813" s="81"/>
    </row>
    <row r="814" spans="1:12" ht="33.75">
      <c r="A814" s="73"/>
      <c r="B814" s="124"/>
      <c r="C814" s="75"/>
      <c r="D814" s="245" t="s">
        <v>1445</v>
      </c>
      <c r="E814" s="245" t="s">
        <v>1446</v>
      </c>
      <c r="F814" s="96"/>
      <c r="G814" s="246"/>
      <c r="H814" s="247"/>
      <c r="I814" s="78"/>
      <c r="J814" s="79"/>
      <c r="K814" s="80"/>
      <c r="L814" s="248"/>
    </row>
    <row r="815" spans="1:12" ht="22.5">
      <c r="A815" s="38">
        <v>400</v>
      </c>
      <c r="B815" s="87">
        <v>411</v>
      </c>
      <c r="C815" s="249">
        <v>1</v>
      </c>
      <c r="D815" s="250" t="s">
        <v>1447</v>
      </c>
      <c r="E815" s="250" t="s">
        <v>1447</v>
      </c>
      <c r="F815" s="104">
        <v>45</v>
      </c>
      <c r="G815" s="44" t="s">
        <v>1448</v>
      </c>
      <c r="H815" s="50"/>
      <c r="I815" s="46">
        <v>0</v>
      </c>
      <c r="J815" s="46">
        <v>0</v>
      </c>
      <c r="K815" s="47">
        <f t="shared" ref="K815:K821" si="54">I815+J815</f>
        <v>0</v>
      </c>
      <c r="L815" s="48">
        <f t="shared" ref="L815:L821" si="55">K815*(F815+H815)</f>
        <v>0</v>
      </c>
    </row>
    <row r="816" spans="1:12" ht="22.5">
      <c r="A816" s="38">
        <v>400</v>
      </c>
      <c r="B816" s="87">
        <v>411</v>
      </c>
      <c r="C816" s="249">
        <v>2</v>
      </c>
      <c r="D816" s="250" t="s">
        <v>1449</v>
      </c>
      <c r="E816" s="250" t="s">
        <v>1449</v>
      </c>
      <c r="F816" s="104">
        <v>1110</v>
      </c>
      <c r="G816" s="44" t="s">
        <v>1448</v>
      </c>
      <c r="H816" s="50"/>
      <c r="I816" s="46">
        <v>0</v>
      </c>
      <c r="J816" s="46">
        <v>0</v>
      </c>
      <c r="K816" s="47">
        <f t="shared" si="54"/>
        <v>0</v>
      </c>
      <c r="L816" s="48">
        <f t="shared" si="55"/>
        <v>0</v>
      </c>
    </row>
    <row r="817" spans="1:12" ht="22.5">
      <c r="A817" s="38">
        <v>400</v>
      </c>
      <c r="B817" s="87">
        <v>411</v>
      </c>
      <c r="C817" s="249">
        <v>3</v>
      </c>
      <c r="D817" s="250" t="s">
        <v>1450</v>
      </c>
      <c r="E817" s="250" t="s">
        <v>1450</v>
      </c>
      <c r="F817" s="104">
        <v>75</v>
      </c>
      <c r="G817" s="44" t="s">
        <v>1448</v>
      </c>
      <c r="H817" s="50"/>
      <c r="I817" s="46">
        <v>0</v>
      </c>
      <c r="J817" s="46">
        <v>0</v>
      </c>
      <c r="K817" s="47">
        <f t="shared" si="54"/>
        <v>0</v>
      </c>
      <c r="L817" s="48">
        <f t="shared" si="55"/>
        <v>0</v>
      </c>
    </row>
    <row r="818" spans="1:12" ht="22.5">
      <c r="A818" s="38">
        <v>400</v>
      </c>
      <c r="B818" s="87">
        <v>411</v>
      </c>
      <c r="C818" s="249">
        <v>4</v>
      </c>
      <c r="D818" s="250" t="s">
        <v>1451</v>
      </c>
      <c r="E818" s="250" t="s">
        <v>1451</v>
      </c>
      <c r="F818" s="104">
        <v>34</v>
      </c>
      <c r="G818" s="44" t="s">
        <v>1448</v>
      </c>
      <c r="H818" s="50"/>
      <c r="I818" s="46">
        <v>0</v>
      </c>
      <c r="J818" s="46">
        <v>0</v>
      </c>
      <c r="K818" s="47">
        <f t="shared" si="54"/>
        <v>0</v>
      </c>
      <c r="L818" s="48">
        <f t="shared" si="55"/>
        <v>0</v>
      </c>
    </row>
    <row r="819" spans="1:12" ht="22.5">
      <c r="A819" s="38">
        <v>400</v>
      </c>
      <c r="B819" s="87">
        <v>411</v>
      </c>
      <c r="C819" s="249">
        <v>5</v>
      </c>
      <c r="D819" s="250" t="s">
        <v>1452</v>
      </c>
      <c r="E819" s="250" t="s">
        <v>1452</v>
      </c>
      <c r="F819" s="104">
        <v>46</v>
      </c>
      <c r="G819" s="44" t="s">
        <v>1448</v>
      </c>
      <c r="H819" s="50"/>
      <c r="I819" s="46">
        <v>0</v>
      </c>
      <c r="J819" s="46">
        <v>0</v>
      </c>
      <c r="K819" s="47">
        <f t="shared" si="54"/>
        <v>0</v>
      </c>
      <c r="L819" s="48">
        <f t="shared" si="55"/>
        <v>0</v>
      </c>
    </row>
    <row r="820" spans="1:12" ht="22.5">
      <c r="A820" s="38">
        <v>400</v>
      </c>
      <c r="B820" s="87">
        <v>411</v>
      </c>
      <c r="C820" s="249">
        <v>6</v>
      </c>
      <c r="D820" s="250" t="s">
        <v>1453</v>
      </c>
      <c r="E820" s="250" t="s">
        <v>1453</v>
      </c>
      <c r="F820" s="104">
        <v>249</v>
      </c>
      <c r="G820" s="44" t="s">
        <v>1448</v>
      </c>
      <c r="H820" s="50"/>
      <c r="I820" s="46">
        <v>0</v>
      </c>
      <c r="J820" s="46">
        <v>0</v>
      </c>
      <c r="K820" s="47">
        <f t="shared" si="54"/>
        <v>0</v>
      </c>
      <c r="L820" s="48">
        <f t="shared" si="55"/>
        <v>0</v>
      </c>
    </row>
    <row r="821" spans="1:12" ht="22.5">
      <c r="A821" s="38">
        <v>400</v>
      </c>
      <c r="B821" s="87">
        <v>411</v>
      </c>
      <c r="C821" s="249">
        <v>7</v>
      </c>
      <c r="D821" s="250" t="s">
        <v>1454</v>
      </c>
      <c r="E821" s="250" t="s">
        <v>1454</v>
      </c>
      <c r="F821" s="104">
        <v>683</v>
      </c>
      <c r="G821" s="44" t="s">
        <v>1448</v>
      </c>
      <c r="H821" s="50"/>
      <c r="I821" s="46">
        <v>0</v>
      </c>
      <c r="J821" s="46">
        <v>0</v>
      </c>
      <c r="K821" s="47">
        <f t="shared" si="54"/>
        <v>0</v>
      </c>
      <c r="L821" s="48">
        <f t="shared" si="55"/>
        <v>0</v>
      </c>
    </row>
    <row r="822" spans="1:12" ht="22.5">
      <c r="A822" s="82"/>
      <c r="B822" s="87"/>
      <c r="C822" s="251"/>
      <c r="D822" s="245" t="s">
        <v>1455</v>
      </c>
      <c r="E822" s="245" t="s">
        <v>1456</v>
      </c>
      <c r="F822" s="104"/>
      <c r="G822" s="44"/>
      <c r="H822" s="50"/>
      <c r="I822" s="46"/>
      <c r="J822" s="46"/>
      <c r="K822" s="47"/>
      <c r="L822" s="48"/>
    </row>
    <row r="823" spans="1:12" ht="101.25">
      <c r="A823" s="38">
        <v>400</v>
      </c>
      <c r="B823" s="87">
        <v>411</v>
      </c>
      <c r="C823" s="249">
        <v>8</v>
      </c>
      <c r="D823" s="250" t="s">
        <v>1457</v>
      </c>
      <c r="E823" s="250" t="s">
        <v>1458</v>
      </c>
      <c r="F823" s="104">
        <v>115</v>
      </c>
      <c r="G823" s="44" t="s">
        <v>1448</v>
      </c>
      <c r="H823" s="50"/>
      <c r="I823" s="46">
        <v>0</v>
      </c>
      <c r="J823" s="46">
        <v>0</v>
      </c>
      <c r="K823" s="47">
        <f>I823+J823</f>
        <v>0</v>
      </c>
      <c r="L823" s="48">
        <f>K823*(F823+H823)</f>
        <v>0</v>
      </c>
    </row>
    <row r="824" spans="1:12" ht="22.5">
      <c r="A824" s="82"/>
      <c r="B824" s="87"/>
      <c r="C824" s="251"/>
      <c r="D824" s="245" t="s">
        <v>1459</v>
      </c>
      <c r="E824" s="245" t="s">
        <v>1460</v>
      </c>
      <c r="F824" s="104"/>
      <c r="G824" s="44"/>
      <c r="H824" s="50"/>
      <c r="I824" s="46"/>
      <c r="J824" s="46"/>
      <c r="K824" s="47"/>
      <c r="L824" s="48"/>
    </row>
    <row r="825" spans="1:12">
      <c r="A825" s="38">
        <v>400</v>
      </c>
      <c r="B825" s="87">
        <v>411</v>
      </c>
      <c r="C825" s="249">
        <v>9</v>
      </c>
      <c r="D825" s="250" t="s">
        <v>1461</v>
      </c>
      <c r="E825" s="250" t="s">
        <v>1461</v>
      </c>
      <c r="F825" s="104">
        <v>148</v>
      </c>
      <c r="G825" s="44" t="s">
        <v>1448</v>
      </c>
      <c r="H825" s="50"/>
      <c r="I825" s="46">
        <v>0</v>
      </c>
      <c r="J825" s="46">
        <v>0</v>
      </c>
      <c r="K825" s="47">
        <f>I825+J825</f>
        <v>0</v>
      </c>
      <c r="L825" s="48">
        <f>K825*(F825+H825)</f>
        <v>0</v>
      </c>
    </row>
    <row r="826" spans="1:12">
      <c r="A826" s="38">
        <v>400</v>
      </c>
      <c r="B826" s="87">
        <v>411</v>
      </c>
      <c r="C826" s="249">
        <v>10</v>
      </c>
      <c r="D826" s="250" t="s">
        <v>1462</v>
      </c>
      <c r="E826" s="250" t="s">
        <v>1462</v>
      </c>
      <c r="F826" s="104">
        <v>127</v>
      </c>
      <c r="G826" s="44" t="s">
        <v>1448</v>
      </c>
      <c r="H826" s="50"/>
      <c r="I826" s="46">
        <v>0</v>
      </c>
      <c r="J826" s="46">
        <v>0</v>
      </c>
      <c r="K826" s="47">
        <f>I826+J826</f>
        <v>0</v>
      </c>
      <c r="L826" s="48">
        <f>K826*(F826+H826)</f>
        <v>0</v>
      </c>
    </row>
    <row r="827" spans="1:12">
      <c r="A827" s="38">
        <v>400</v>
      </c>
      <c r="B827" s="87">
        <v>411</v>
      </c>
      <c r="C827" s="249">
        <v>11</v>
      </c>
      <c r="D827" s="250" t="s">
        <v>1463</v>
      </c>
      <c r="E827" s="250" t="s">
        <v>1463</v>
      </c>
      <c r="F827" s="104">
        <v>263</v>
      </c>
      <c r="G827" s="44" t="s">
        <v>1448</v>
      </c>
      <c r="H827" s="50"/>
      <c r="I827" s="46">
        <v>0</v>
      </c>
      <c r="J827" s="46">
        <v>0</v>
      </c>
      <c r="K827" s="47">
        <f>I827+J827</f>
        <v>0</v>
      </c>
      <c r="L827" s="48">
        <f>K827*(F827+H827)</f>
        <v>0</v>
      </c>
    </row>
    <row r="828" spans="1:12">
      <c r="A828" s="82"/>
      <c r="B828" s="87"/>
      <c r="C828" s="251"/>
      <c r="D828" s="250"/>
      <c r="E828" s="250"/>
      <c r="F828" s="104"/>
      <c r="G828" s="44"/>
      <c r="H828" s="50"/>
      <c r="I828" s="46"/>
      <c r="J828" s="46"/>
      <c r="K828" s="47"/>
      <c r="L828" s="48"/>
    </row>
    <row r="829" spans="1:12" ht="24">
      <c r="A829" s="82"/>
      <c r="B829" s="87"/>
      <c r="C829" s="251"/>
      <c r="D829" s="252" t="s">
        <v>1464</v>
      </c>
      <c r="E829" s="252" t="s">
        <v>1465</v>
      </c>
      <c r="F829" s="253"/>
      <c r="G829" s="76"/>
      <c r="H829" s="223"/>
      <c r="I829" s="46"/>
      <c r="J829" s="46"/>
      <c r="K829" s="47"/>
      <c r="L829" s="48"/>
    </row>
    <row r="830" spans="1:12" ht="326.25">
      <c r="A830" s="38">
        <v>400</v>
      </c>
      <c r="B830" s="87">
        <v>411</v>
      </c>
      <c r="C830" s="249">
        <v>12</v>
      </c>
      <c r="D830" s="250" t="s">
        <v>1466</v>
      </c>
      <c r="E830" s="250" t="s">
        <v>1467</v>
      </c>
      <c r="F830" s="104">
        <v>3</v>
      </c>
      <c r="G830" s="44" t="s">
        <v>1468</v>
      </c>
      <c r="H830" s="50"/>
      <c r="I830" s="46">
        <v>0</v>
      </c>
      <c r="J830" s="46">
        <v>0</v>
      </c>
      <c r="K830" s="47">
        <f t="shared" ref="K830:K839" si="56">I830+J830</f>
        <v>0</v>
      </c>
      <c r="L830" s="48">
        <f t="shared" ref="L830:L839" si="57">K830*(F830+H830)</f>
        <v>0</v>
      </c>
    </row>
    <row r="831" spans="1:12" ht="303.75">
      <c r="A831" s="38">
        <v>400</v>
      </c>
      <c r="B831" s="87">
        <v>411</v>
      </c>
      <c r="C831" s="249">
        <v>13</v>
      </c>
      <c r="D831" s="250" t="s">
        <v>1469</v>
      </c>
      <c r="E831" s="250" t="s">
        <v>1470</v>
      </c>
      <c r="F831" s="104">
        <v>33</v>
      </c>
      <c r="G831" s="44" t="s">
        <v>1468</v>
      </c>
      <c r="H831" s="50"/>
      <c r="I831" s="46">
        <v>0</v>
      </c>
      <c r="J831" s="46">
        <v>0</v>
      </c>
      <c r="K831" s="47">
        <f t="shared" si="56"/>
        <v>0</v>
      </c>
      <c r="L831" s="48">
        <f t="shared" si="57"/>
        <v>0</v>
      </c>
    </row>
    <row r="832" spans="1:12" ht="405">
      <c r="A832" s="38">
        <v>400</v>
      </c>
      <c r="B832" s="87">
        <v>411</v>
      </c>
      <c r="C832" s="249">
        <v>14</v>
      </c>
      <c r="D832" s="250" t="s">
        <v>1471</v>
      </c>
      <c r="E832" s="250" t="s">
        <v>1472</v>
      </c>
      <c r="F832" s="104">
        <v>5</v>
      </c>
      <c r="G832" s="44" t="s">
        <v>1468</v>
      </c>
      <c r="H832" s="50"/>
      <c r="I832" s="46">
        <v>0</v>
      </c>
      <c r="J832" s="46">
        <v>0</v>
      </c>
      <c r="K832" s="47">
        <f t="shared" si="56"/>
        <v>0</v>
      </c>
      <c r="L832" s="48">
        <f t="shared" si="57"/>
        <v>0</v>
      </c>
    </row>
    <row r="833" spans="1:12" ht="405">
      <c r="A833" s="38">
        <v>400</v>
      </c>
      <c r="B833" s="87">
        <v>411</v>
      </c>
      <c r="C833" s="249">
        <v>15</v>
      </c>
      <c r="D833" s="250" t="s">
        <v>1473</v>
      </c>
      <c r="E833" s="250" t="s">
        <v>1474</v>
      </c>
      <c r="F833" s="104">
        <v>44</v>
      </c>
      <c r="G833" s="44" t="s">
        <v>1468</v>
      </c>
      <c r="H833" s="50"/>
      <c r="I833" s="46">
        <v>0</v>
      </c>
      <c r="J833" s="46">
        <v>0</v>
      </c>
      <c r="K833" s="47">
        <f t="shared" si="56"/>
        <v>0</v>
      </c>
      <c r="L833" s="48">
        <f t="shared" si="57"/>
        <v>0</v>
      </c>
    </row>
    <row r="834" spans="1:12" ht="225">
      <c r="A834" s="38">
        <v>400</v>
      </c>
      <c r="B834" s="87">
        <v>411</v>
      </c>
      <c r="C834" s="249">
        <v>16</v>
      </c>
      <c r="D834" s="250" t="s">
        <v>1475</v>
      </c>
      <c r="E834" s="250" t="s">
        <v>1476</v>
      </c>
      <c r="F834" s="104">
        <v>8</v>
      </c>
      <c r="G834" s="44" t="s">
        <v>1468</v>
      </c>
      <c r="H834" s="50"/>
      <c r="I834" s="46">
        <v>0</v>
      </c>
      <c r="J834" s="46">
        <v>0</v>
      </c>
      <c r="K834" s="47">
        <f t="shared" si="56"/>
        <v>0</v>
      </c>
      <c r="L834" s="48">
        <f t="shared" si="57"/>
        <v>0</v>
      </c>
    </row>
    <row r="835" spans="1:12" ht="247.5">
      <c r="A835" s="38">
        <v>400</v>
      </c>
      <c r="B835" s="87">
        <v>411</v>
      </c>
      <c r="C835" s="249">
        <v>17</v>
      </c>
      <c r="D835" s="250" t="s">
        <v>1477</v>
      </c>
      <c r="E835" s="250" t="s">
        <v>1478</v>
      </c>
      <c r="F835" s="104">
        <v>18</v>
      </c>
      <c r="G835" s="44" t="s">
        <v>1468</v>
      </c>
      <c r="H835" s="50"/>
      <c r="I835" s="46">
        <v>0</v>
      </c>
      <c r="J835" s="46">
        <v>0</v>
      </c>
      <c r="K835" s="47">
        <f t="shared" si="56"/>
        <v>0</v>
      </c>
      <c r="L835" s="48">
        <f t="shared" si="57"/>
        <v>0</v>
      </c>
    </row>
    <row r="836" spans="1:12" ht="135">
      <c r="A836" s="38">
        <v>400</v>
      </c>
      <c r="B836" s="87">
        <v>411</v>
      </c>
      <c r="C836" s="249">
        <v>18</v>
      </c>
      <c r="D836" s="250" t="s">
        <v>1479</v>
      </c>
      <c r="E836" s="250" t="s">
        <v>1480</v>
      </c>
      <c r="F836" s="104">
        <v>3</v>
      </c>
      <c r="G836" s="44" t="s">
        <v>1468</v>
      </c>
      <c r="H836" s="50"/>
      <c r="I836" s="46">
        <v>0</v>
      </c>
      <c r="J836" s="46">
        <v>0</v>
      </c>
      <c r="K836" s="47">
        <f t="shared" si="56"/>
        <v>0</v>
      </c>
      <c r="L836" s="48">
        <f t="shared" si="57"/>
        <v>0</v>
      </c>
    </row>
    <row r="837" spans="1:12" ht="191.25">
      <c r="A837" s="38">
        <v>400</v>
      </c>
      <c r="B837" s="87">
        <v>411</v>
      </c>
      <c r="C837" s="249"/>
      <c r="D837" s="250" t="s">
        <v>1481</v>
      </c>
      <c r="E837" s="250" t="s">
        <v>1482</v>
      </c>
      <c r="F837" s="104"/>
      <c r="G837" s="44"/>
      <c r="H837" s="50"/>
      <c r="I837" s="46"/>
      <c r="J837" s="46"/>
      <c r="K837" s="47"/>
      <c r="L837" s="48"/>
    </row>
    <row r="838" spans="1:12">
      <c r="A838" s="38">
        <v>400</v>
      </c>
      <c r="B838" s="87">
        <v>411</v>
      </c>
      <c r="C838" s="249">
        <v>19</v>
      </c>
      <c r="D838" s="250" t="s">
        <v>1483</v>
      </c>
      <c r="E838" s="250" t="s">
        <v>1483</v>
      </c>
      <c r="F838" s="104">
        <v>2</v>
      </c>
      <c r="G838" s="44" t="s">
        <v>1468</v>
      </c>
      <c r="H838" s="50"/>
      <c r="I838" s="46">
        <v>0</v>
      </c>
      <c r="J838" s="46">
        <v>0</v>
      </c>
      <c r="K838" s="47">
        <f t="shared" si="56"/>
        <v>0</v>
      </c>
      <c r="L838" s="48">
        <f t="shared" si="57"/>
        <v>0</v>
      </c>
    </row>
    <row r="839" spans="1:12">
      <c r="A839" s="38">
        <v>400</v>
      </c>
      <c r="B839" s="87">
        <v>411</v>
      </c>
      <c r="C839" s="249">
        <v>20</v>
      </c>
      <c r="D839" s="250" t="s">
        <v>1484</v>
      </c>
      <c r="E839" s="250" t="s">
        <v>1484</v>
      </c>
      <c r="F839" s="104">
        <v>22</v>
      </c>
      <c r="G839" s="44" t="s">
        <v>1468</v>
      </c>
      <c r="H839" s="50"/>
      <c r="I839" s="46">
        <v>0</v>
      </c>
      <c r="J839" s="46">
        <v>0</v>
      </c>
      <c r="K839" s="47">
        <f t="shared" si="56"/>
        <v>0</v>
      </c>
      <c r="L839" s="48">
        <f t="shared" si="57"/>
        <v>0</v>
      </c>
    </row>
    <row r="840" spans="1:12">
      <c r="A840" s="38">
        <v>400</v>
      </c>
      <c r="B840" s="87">
        <v>411</v>
      </c>
      <c r="C840" s="249">
        <v>21</v>
      </c>
      <c r="D840" s="250" t="s">
        <v>1485</v>
      </c>
      <c r="E840" s="250" t="s">
        <v>1485</v>
      </c>
      <c r="F840" s="104">
        <v>69</v>
      </c>
      <c r="G840" s="44" t="s">
        <v>1468</v>
      </c>
      <c r="H840" s="50"/>
      <c r="I840" s="46">
        <v>0</v>
      </c>
      <c r="J840" s="46">
        <v>0</v>
      </c>
      <c r="K840" s="47">
        <f>I840+J840</f>
        <v>0</v>
      </c>
      <c r="L840" s="48">
        <f>K840*(F840+H840)</f>
        <v>0</v>
      </c>
    </row>
    <row r="841" spans="1:12" ht="409.5">
      <c r="A841" s="38">
        <v>400</v>
      </c>
      <c r="B841" s="87">
        <v>411</v>
      </c>
      <c r="C841" s="249">
        <v>22</v>
      </c>
      <c r="D841" s="250" t="s">
        <v>1486</v>
      </c>
      <c r="E841" s="250" t="s">
        <v>1487</v>
      </c>
      <c r="F841" s="104">
        <v>6</v>
      </c>
      <c r="G841" s="44" t="s">
        <v>1468</v>
      </c>
      <c r="H841" s="50"/>
      <c r="I841" s="46">
        <v>0</v>
      </c>
      <c r="J841" s="46">
        <v>0</v>
      </c>
      <c r="K841" s="47">
        <f>I841+J841</f>
        <v>0</v>
      </c>
      <c r="L841" s="48">
        <f>K841*(F841+H841)</f>
        <v>0</v>
      </c>
    </row>
    <row r="842" spans="1:12" ht="22.5">
      <c r="A842" s="82"/>
      <c r="B842" s="87"/>
      <c r="C842" s="40"/>
      <c r="D842" s="245" t="s">
        <v>1488</v>
      </c>
      <c r="E842" s="245" t="s">
        <v>1489</v>
      </c>
      <c r="F842" s="104"/>
      <c r="G842" s="44"/>
      <c r="H842" s="50"/>
      <c r="I842" s="46"/>
      <c r="J842" s="46"/>
      <c r="K842" s="47"/>
      <c r="L842" s="48"/>
    </row>
    <row r="843" spans="1:12" ht="409.5">
      <c r="A843" s="38">
        <v>400</v>
      </c>
      <c r="B843" s="87">
        <v>411</v>
      </c>
      <c r="C843" s="249">
        <v>23</v>
      </c>
      <c r="D843" s="41" t="s">
        <v>1490</v>
      </c>
      <c r="E843" s="41" t="s">
        <v>1491</v>
      </c>
      <c r="F843" s="104">
        <v>1</v>
      </c>
      <c r="G843" s="44" t="s">
        <v>1468</v>
      </c>
      <c r="H843" s="50"/>
      <c r="I843" s="46">
        <v>0</v>
      </c>
      <c r="J843" s="46">
        <v>0</v>
      </c>
      <c r="K843" s="47">
        <f>I843+J843</f>
        <v>0</v>
      </c>
      <c r="L843" s="48">
        <f>K843*(F843+H843)</f>
        <v>0</v>
      </c>
    </row>
    <row r="844" spans="1:12" ht="25.5">
      <c r="A844" s="82"/>
      <c r="B844" s="87"/>
      <c r="C844" s="40"/>
      <c r="D844" s="254" t="s">
        <v>1492</v>
      </c>
      <c r="E844" s="254" t="s">
        <v>1493</v>
      </c>
      <c r="F844" s="104"/>
      <c r="G844" s="44"/>
      <c r="H844" s="50"/>
      <c r="I844" s="46"/>
      <c r="J844" s="46"/>
      <c r="K844" s="47"/>
      <c r="L844" s="48"/>
    </row>
    <row r="845" spans="1:12" ht="24">
      <c r="A845" s="82"/>
      <c r="B845" s="87"/>
      <c r="C845" s="40"/>
      <c r="D845" s="244" t="s">
        <v>1427</v>
      </c>
      <c r="E845" s="244" t="s">
        <v>1428</v>
      </c>
      <c r="F845" s="104"/>
      <c r="G845" s="44"/>
      <c r="H845" s="50"/>
      <c r="I845" s="46"/>
      <c r="J845" s="46"/>
      <c r="K845" s="47"/>
      <c r="L845" s="48"/>
    </row>
    <row r="846" spans="1:12" ht="123.75">
      <c r="A846" s="82"/>
      <c r="B846" s="87"/>
      <c r="C846" s="40"/>
      <c r="D846" s="255" t="s">
        <v>1429</v>
      </c>
      <c r="E846" s="255" t="s">
        <v>1494</v>
      </c>
      <c r="F846" s="104"/>
      <c r="G846" s="44"/>
      <c r="H846" s="50"/>
      <c r="I846" s="46"/>
      <c r="J846" s="46"/>
      <c r="K846" s="47"/>
      <c r="L846" s="48"/>
    </row>
    <row r="847" spans="1:12" ht="409.5">
      <c r="A847" s="82"/>
      <c r="B847" s="87"/>
      <c r="C847" s="40"/>
      <c r="D847" s="256" t="s">
        <v>1495</v>
      </c>
      <c r="E847" s="256" t="s">
        <v>1496</v>
      </c>
      <c r="F847" s="104"/>
      <c r="G847" s="44"/>
      <c r="H847" s="50"/>
      <c r="I847" s="46"/>
      <c r="J847" s="46"/>
      <c r="K847" s="47"/>
      <c r="L847" s="48"/>
    </row>
    <row r="848" spans="1:12" ht="382.5">
      <c r="A848" s="82"/>
      <c r="B848" s="87"/>
      <c r="C848" s="40"/>
      <c r="D848" s="256" t="s">
        <v>1497</v>
      </c>
      <c r="E848" s="256" t="s">
        <v>1498</v>
      </c>
      <c r="F848" s="104"/>
      <c r="G848" s="44"/>
      <c r="H848" s="50"/>
      <c r="I848" s="46"/>
      <c r="J848" s="46"/>
      <c r="K848" s="47"/>
      <c r="L848" s="48"/>
    </row>
    <row r="849" spans="1:12" ht="409.5">
      <c r="A849" s="82"/>
      <c r="B849" s="87"/>
      <c r="C849" s="40"/>
      <c r="D849" s="256" t="s">
        <v>1499</v>
      </c>
      <c r="E849" s="256" t="s">
        <v>1500</v>
      </c>
      <c r="F849" s="104"/>
      <c r="G849" s="44"/>
      <c r="H849" s="50"/>
      <c r="I849" s="46"/>
      <c r="J849" s="46"/>
      <c r="K849" s="47"/>
      <c r="L849" s="48"/>
    </row>
    <row r="850" spans="1:12" ht="409.5">
      <c r="A850" s="82"/>
      <c r="B850" s="87"/>
      <c r="C850" s="40"/>
      <c r="D850" s="256" t="s">
        <v>1501</v>
      </c>
      <c r="E850" s="256" t="s">
        <v>1502</v>
      </c>
      <c r="F850" s="104"/>
      <c r="G850" s="44"/>
      <c r="H850" s="50"/>
      <c r="I850" s="46"/>
      <c r="J850" s="46"/>
      <c r="K850" s="47"/>
      <c r="L850" s="48"/>
    </row>
    <row r="851" spans="1:12" ht="382.5">
      <c r="A851" s="82"/>
      <c r="B851" s="87"/>
      <c r="C851" s="40"/>
      <c r="D851" s="256" t="s">
        <v>1503</v>
      </c>
      <c r="E851" s="256" t="s">
        <v>1504</v>
      </c>
      <c r="F851" s="104"/>
      <c r="G851" s="44"/>
      <c r="H851" s="50"/>
      <c r="I851" s="46"/>
      <c r="J851" s="46"/>
      <c r="K851" s="47"/>
      <c r="L851" s="48"/>
    </row>
    <row r="852" spans="1:12">
      <c r="A852" s="82"/>
      <c r="B852" s="87"/>
      <c r="C852" s="40"/>
      <c r="D852" s="244"/>
      <c r="E852" s="244"/>
      <c r="F852" s="104"/>
      <c r="G852" s="44"/>
      <c r="H852" s="50"/>
      <c r="I852" s="46"/>
      <c r="J852" s="46"/>
      <c r="K852" s="47"/>
      <c r="L852" s="48"/>
    </row>
    <row r="853" spans="1:12" ht="36">
      <c r="A853" s="82"/>
      <c r="B853" s="87"/>
      <c r="C853" s="40"/>
      <c r="D853" s="244" t="s">
        <v>1505</v>
      </c>
      <c r="E853" s="244" t="s">
        <v>1506</v>
      </c>
      <c r="F853" s="104"/>
      <c r="G853" s="44"/>
      <c r="H853" s="50"/>
      <c r="I853" s="46"/>
      <c r="J853" s="46"/>
      <c r="K853" s="47"/>
      <c r="L853" s="48"/>
    </row>
    <row r="854" spans="1:12" ht="33.75">
      <c r="A854" s="82"/>
      <c r="B854" s="87"/>
      <c r="C854" s="40"/>
      <c r="D854" s="245" t="s">
        <v>1445</v>
      </c>
      <c r="E854" s="245" t="s">
        <v>1446</v>
      </c>
      <c r="F854" s="104"/>
      <c r="G854" s="44"/>
      <c r="H854" s="50"/>
      <c r="I854" s="46"/>
      <c r="J854" s="46"/>
      <c r="K854" s="47"/>
      <c r="L854" s="48"/>
    </row>
    <row r="855" spans="1:12" ht="22.5">
      <c r="A855" s="38">
        <v>400</v>
      </c>
      <c r="B855" s="87">
        <v>411</v>
      </c>
      <c r="C855" s="249">
        <v>24</v>
      </c>
      <c r="D855" s="250" t="s">
        <v>1447</v>
      </c>
      <c r="E855" s="250" t="s">
        <v>1447</v>
      </c>
      <c r="F855" s="104">
        <v>25.9</v>
      </c>
      <c r="G855" s="44" t="s">
        <v>1448</v>
      </c>
      <c r="H855" s="50"/>
      <c r="I855" s="46">
        <v>0</v>
      </c>
      <c r="J855" s="46">
        <v>0</v>
      </c>
      <c r="K855" s="47">
        <f t="shared" ref="K855:K868" si="58">I855+J855</f>
        <v>0</v>
      </c>
      <c r="L855" s="48">
        <f t="shared" ref="L855:L868" si="59">K855*(F855+H855)</f>
        <v>0</v>
      </c>
    </row>
    <row r="856" spans="1:12" ht="22.5">
      <c r="A856" s="38">
        <v>400</v>
      </c>
      <c r="B856" s="87">
        <v>411</v>
      </c>
      <c r="C856" s="249">
        <v>25</v>
      </c>
      <c r="D856" s="250" t="s">
        <v>1449</v>
      </c>
      <c r="E856" s="250" t="s">
        <v>1449</v>
      </c>
      <c r="F856" s="104">
        <v>121.3</v>
      </c>
      <c r="G856" s="44" t="s">
        <v>1448</v>
      </c>
      <c r="H856" s="50"/>
      <c r="I856" s="46">
        <v>0</v>
      </c>
      <c r="J856" s="46">
        <v>0</v>
      </c>
      <c r="K856" s="47">
        <f t="shared" si="58"/>
        <v>0</v>
      </c>
      <c r="L856" s="48">
        <f t="shared" si="59"/>
        <v>0</v>
      </c>
    </row>
    <row r="857" spans="1:12" ht="22.5">
      <c r="A857" s="38">
        <v>400</v>
      </c>
      <c r="B857" s="87">
        <v>411</v>
      </c>
      <c r="C857" s="249">
        <v>26</v>
      </c>
      <c r="D857" s="250" t="s">
        <v>1450</v>
      </c>
      <c r="E857" s="250" t="s">
        <v>1450</v>
      </c>
      <c r="F857" s="104">
        <v>101</v>
      </c>
      <c r="G857" s="44" t="s">
        <v>1448</v>
      </c>
      <c r="H857" s="50"/>
      <c r="I857" s="46">
        <v>0</v>
      </c>
      <c r="J857" s="46">
        <v>0</v>
      </c>
      <c r="K857" s="47">
        <f t="shared" si="58"/>
        <v>0</v>
      </c>
      <c r="L857" s="48">
        <f t="shared" si="59"/>
        <v>0</v>
      </c>
    </row>
    <row r="858" spans="1:12" ht="22.5">
      <c r="A858" s="38">
        <v>400</v>
      </c>
      <c r="B858" s="87">
        <v>411</v>
      </c>
      <c r="C858" s="249">
        <v>27</v>
      </c>
      <c r="D858" s="250" t="s">
        <v>1451</v>
      </c>
      <c r="E858" s="250" t="s">
        <v>1451</v>
      </c>
      <c r="F858" s="96">
        <v>106.4</v>
      </c>
      <c r="G858" s="44" t="s">
        <v>1448</v>
      </c>
      <c r="H858" s="50"/>
      <c r="I858" s="46">
        <v>0</v>
      </c>
      <c r="J858" s="46">
        <v>0</v>
      </c>
      <c r="K858" s="47">
        <f t="shared" si="58"/>
        <v>0</v>
      </c>
      <c r="L858" s="48">
        <f t="shared" si="59"/>
        <v>0</v>
      </c>
    </row>
    <row r="859" spans="1:12" ht="22.5">
      <c r="A859" s="38">
        <v>400</v>
      </c>
      <c r="B859" s="87">
        <v>411</v>
      </c>
      <c r="C859" s="249">
        <v>28</v>
      </c>
      <c r="D859" s="250" t="s">
        <v>1452</v>
      </c>
      <c r="E859" s="250" t="s">
        <v>1452</v>
      </c>
      <c r="F859" s="96">
        <v>159.69999999999999</v>
      </c>
      <c r="G859" s="44" t="s">
        <v>1448</v>
      </c>
      <c r="H859" s="50"/>
      <c r="I859" s="46">
        <v>0</v>
      </c>
      <c r="J859" s="46">
        <v>0</v>
      </c>
      <c r="K859" s="47">
        <f t="shared" si="58"/>
        <v>0</v>
      </c>
      <c r="L859" s="48">
        <f t="shared" si="59"/>
        <v>0</v>
      </c>
    </row>
    <row r="860" spans="1:12" ht="22.5">
      <c r="A860" s="38">
        <v>400</v>
      </c>
      <c r="B860" s="87">
        <v>411</v>
      </c>
      <c r="C860" s="249">
        <v>29</v>
      </c>
      <c r="D860" s="250" t="s">
        <v>1507</v>
      </c>
      <c r="E860" s="250" t="s">
        <v>1507</v>
      </c>
      <c r="F860" s="104">
        <v>143.6</v>
      </c>
      <c r="G860" s="44" t="s">
        <v>1448</v>
      </c>
      <c r="H860" s="50"/>
      <c r="I860" s="46">
        <v>0</v>
      </c>
      <c r="J860" s="46">
        <v>0</v>
      </c>
      <c r="K860" s="47">
        <f t="shared" si="58"/>
        <v>0</v>
      </c>
      <c r="L860" s="48">
        <f t="shared" si="59"/>
        <v>0</v>
      </c>
    </row>
    <row r="861" spans="1:12" ht="22.5">
      <c r="A861" s="38">
        <v>400</v>
      </c>
      <c r="B861" s="87">
        <v>411</v>
      </c>
      <c r="C861" s="249">
        <v>30</v>
      </c>
      <c r="D861" s="250" t="s">
        <v>1453</v>
      </c>
      <c r="E861" s="250" t="s">
        <v>1453</v>
      </c>
      <c r="F861" s="104">
        <v>132.4</v>
      </c>
      <c r="G861" s="44" t="s">
        <v>1448</v>
      </c>
      <c r="H861" s="50"/>
      <c r="I861" s="46">
        <v>0</v>
      </c>
      <c r="J861" s="46">
        <v>0</v>
      </c>
      <c r="K861" s="47">
        <f t="shared" si="58"/>
        <v>0</v>
      </c>
      <c r="L861" s="48">
        <f t="shared" si="59"/>
        <v>0</v>
      </c>
    </row>
    <row r="862" spans="1:12" ht="22.5">
      <c r="A862" s="38">
        <v>400</v>
      </c>
      <c r="B862" s="87">
        <v>411</v>
      </c>
      <c r="C862" s="249">
        <v>31</v>
      </c>
      <c r="D862" s="250" t="s">
        <v>1454</v>
      </c>
      <c r="E862" s="250" t="s">
        <v>1454</v>
      </c>
      <c r="F862" s="104">
        <v>260</v>
      </c>
      <c r="G862" s="44" t="s">
        <v>1448</v>
      </c>
      <c r="H862" s="50"/>
      <c r="I862" s="46">
        <v>0</v>
      </c>
      <c r="J862" s="46">
        <v>0</v>
      </c>
      <c r="K862" s="47">
        <f t="shared" si="58"/>
        <v>0</v>
      </c>
      <c r="L862" s="48">
        <f t="shared" si="59"/>
        <v>0</v>
      </c>
    </row>
    <row r="863" spans="1:12" ht="22.5">
      <c r="A863" s="38">
        <v>400</v>
      </c>
      <c r="B863" s="87">
        <v>411</v>
      </c>
      <c r="C863" s="249">
        <v>32</v>
      </c>
      <c r="D863" s="250" t="s">
        <v>1508</v>
      </c>
      <c r="E863" s="250" t="s">
        <v>1508</v>
      </c>
      <c r="F863" s="104">
        <v>540.4</v>
      </c>
      <c r="G863" s="44" t="s">
        <v>1448</v>
      </c>
      <c r="H863" s="50"/>
      <c r="I863" s="46">
        <v>0</v>
      </c>
      <c r="J863" s="46">
        <v>0</v>
      </c>
      <c r="K863" s="47">
        <f t="shared" si="58"/>
        <v>0</v>
      </c>
      <c r="L863" s="48">
        <f t="shared" si="59"/>
        <v>0</v>
      </c>
    </row>
    <row r="864" spans="1:12" ht="22.5">
      <c r="A864" s="38">
        <v>400</v>
      </c>
      <c r="B864" s="87">
        <v>411</v>
      </c>
      <c r="C864" s="249">
        <v>33</v>
      </c>
      <c r="D864" s="250" t="s">
        <v>1509</v>
      </c>
      <c r="E864" s="250" t="s">
        <v>1509</v>
      </c>
      <c r="F864" s="104">
        <v>304.3</v>
      </c>
      <c r="G864" s="44" t="s">
        <v>1448</v>
      </c>
      <c r="H864" s="50"/>
      <c r="I864" s="46">
        <v>0</v>
      </c>
      <c r="J864" s="46">
        <v>0</v>
      </c>
      <c r="K864" s="47">
        <f t="shared" si="58"/>
        <v>0</v>
      </c>
      <c r="L864" s="48">
        <f t="shared" si="59"/>
        <v>0</v>
      </c>
    </row>
    <row r="865" spans="1:12" ht="33.75">
      <c r="A865" s="38">
        <v>400</v>
      </c>
      <c r="B865" s="87">
        <v>411</v>
      </c>
      <c r="C865" s="249">
        <v>34</v>
      </c>
      <c r="D865" s="250" t="s">
        <v>1510</v>
      </c>
      <c r="E865" s="250" t="s">
        <v>1510</v>
      </c>
      <c r="F865" s="104">
        <v>112.4</v>
      </c>
      <c r="G865" s="44" t="s">
        <v>1448</v>
      </c>
      <c r="H865" s="50"/>
      <c r="I865" s="46">
        <v>0</v>
      </c>
      <c r="J865" s="46">
        <v>0</v>
      </c>
      <c r="K865" s="47">
        <f t="shared" si="58"/>
        <v>0</v>
      </c>
      <c r="L865" s="48">
        <f t="shared" si="59"/>
        <v>0</v>
      </c>
    </row>
    <row r="866" spans="1:12" ht="22.5">
      <c r="A866" s="38">
        <v>400</v>
      </c>
      <c r="B866" s="87">
        <v>411</v>
      </c>
      <c r="C866" s="249">
        <v>35</v>
      </c>
      <c r="D866" s="250" t="s">
        <v>1511</v>
      </c>
      <c r="E866" s="250" t="s">
        <v>1511</v>
      </c>
      <c r="F866" s="104">
        <v>187</v>
      </c>
      <c r="G866" s="44" t="s">
        <v>1448</v>
      </c>
      <c r="H866" s="50"/>
      <c r="I866" s="46">
        <v>0</v>
      </c>
      <c r="J866" s="46">
        <v>0</v>
      </c>
      <c r="K866" s="47">
        <f t="shared" si="58"/>
        <v>0</v>
      </c>
      <c r="L866" s="48">
        <f t="shared" si="59"/>
        <v>0</v>
      </c>
    </row>
    <row r="867" spans="1:12" ht="33.75">
      <c r="A867" s="38">
        <v>400</v>
      </c>
      <c r="B867" s="87">
        <v>411</v>
      </c>
      <c r="C867" s="249">
        <v>36</v>
      </c>
      <c r="D867" s="250" t="s">
        <v>1512</v>
      </c>
      <c r="E867" s="250" t="s">
        <v>1512</v>
      </c>
      <c r="F867" s="104">
        <v>235</v>
      </c>
      <c r="G867" s="44" t="s">
        <v>1448</v>
      </c>
      <c r="H867" s="50"/>
      <c r="I867" s="46">
        <v>0</v>
      </c>
      <c r="J867" s="46">
        <v>0</v>
      </c>
      <c r="K867" s="47">
        <f t="shared" si="58"/>
        <v>0</v>
      </c>
      <c r="L867" s="48">
        <f t="shared" si="59"/>
        <v>0</v>
      </c>
    </row>
    <row r="868" spans="1:12" ht="22.5">
      <c r="A868" s="38">
        <v>400</v>
      </c>
      <c r="B868" s="87">
        <v>411</v>
      </c>
      <c r="C868" s="249">
        <v>37</v>
      </c>
      <c r="D868" s="250" t="s">
        <v>1513</v>
      </c>
      <c r="E868" s="250" t="s">
        <v>1513</v>
      </c>
      <c r="F868" s="104">
        <v>10</v>
      </c>
      <c r="G868" s="44" t="s">
        <v>1448</v>
      </c>
      <c r="H868" s="50"/>
      <c r="I868" s="46">
        <v>0</v>
      </c>
      <c r="J868" s="46">
        <v>0</v>
      </c>
      <c r="K868" s="47">
        <f t="shared" si="58"/>
        <v>0</v>
      </c>
      <c r="L868" s="48">
        <f t="shared" si="59"/>
        <v>0</v>
      </c>
    </row>
    <row r="869" spans="1:12" ht="67.5">
      <c r="A869" s="82"/>
      <c r="B869" s="87"/>
      <c r="C869" s="40"/>
      <c r="D869" s="245" t="s">
        <v>1514</v>
      </c>
      <c r="E869" s="245" t="s">
        <v>1515</v>
      </c>
      <c r="F869" s="104"/>
      <c r="G869" s="44"/>
      <c r="H869" s="50"/>
      <c r="I869" s="46"/>
      <c r="J869" s="46"/>
      <c r="K869" s="47"/>
      <c r="L869" s="48"/>
    </row>
    <row r="870" spans="1:12" ht="22.5">
      <c r="A870" s="38">
        <v>400</v>
      </c>
      <c r="B870" s="87">
        <v>411</v>
      </c>
      <c r="C870" s="249">
        <v>38</v>
      </c>
      <c r="D870" s="250" t="s">
        <v>1516</v>
      </c>
      <c r="E870" s="250" t="s">
        <v>1516</v>
      </c>
      <c r="F870" s="104">
        <v>0</v>
      </c>
      <c r="G870" s="44" t="s">
        <v>1448</v>
      </c>
      <c r="H870" s="50"/>
      <c r="I870" s="46">
        <v>0</v>
      </c>
      <c r="J870" s="46">
        <v>0</v>
      </c>
      <c r="K870" s="47">
        <f t="shared" ref="K870:K879" si="60">I870+J870</f>
        <v>0</v>
      </c>
      <c r="L870" s="48">
        <f t="shared" ref="L870:L885" si="61">K870*(F870+H870)</f>
        <v>0</v>
      </c>
    </row>
    <row r="871" spans="1:12" ht="22.5">
      <c r="A871" s="38">
        <v>400</v>
      </c>
      <c r="B871" s="87">
        <v>411</v>
      </c>
      <c r="C871" s="249">
        <v>39</v>
      </c>
      <c r="D871" s="250" t="s">
        <v>1447</v>
      </c>
      <c r="E871" s="250" t="s">
        <v>1447</v>
      </c>
      <c r="F871" s="104">
        <v>13.1</v>
      </c>
      <c r="G871" s="44" t="s">
        <v>1448</v>
      </c>
      <c r="H871" s="50"/>
      <c r="I871" s="46">
        <v>0</v>
      </c>
      <c r="J871" s="46">
        <v>0</v>
      </c>
      <c r="K871" s="47">
        <f t="shared" si="60"/>
        <v>0</v>
      </c>
      <c r="L871" s="48">
        <f t="shared" si="61"/>
        <v>0</v>
      </c>
    </row>
    <row r="872" spans="1:12" ht="22.5">
      <c r="A872" s="38">
        <v>400</v>
      </c>
      <c r="B872" s="87">
        <v>411</v>
      </c>
      <c r="C872" s="249">
        <v>40</v>
      </c>
      <c r="D872" s="250" t="s">
        <v>1449</v>
      </c>
      <c r="E872" s="250" t="s">
        <v>1449</v>
      </c>
      <c r="F872" s="104">
        <v>137</v>
      </c>
      <c r="G872" s="44" t="s">
        <v>1448</v>
      </c>
      <c r="H872" s="50"/>
      <c r="I872" s="46">
        <v>0</v>
      </c>
      <c r="J872" s="46">
        <v>0</v>
      </c>
      <c r="K872" s="47">
        <f t="shared" si="60"/>
        <v>0</v>
      </c>
      <c r="L872" s="48">
        <f t="shared" si="61"/>
        <v>0</v>
      </c>
    </row>
    <row r="873" spans="1:12" ht="22.5">
      <c r="A873" s="38">
        <v>400</v>
      </c>
      <c r="B873" s="87">
        <v>411</v>
      </c>
      <c r="C873" s="249">
        <v>41</v>
      </c>
      <c r="D873" s="250" t="s">
        <v>1450</v>
      </c>
      <c r="E873" s="250" t="s">
        <v>1450</v>
      </c>
      <c r="F873" s="104">
        <v>70.3</v>
      </c>
      <c r="G873" s="44" t="s">
        <v>1448</v>
      </c>
      <c r="H873" s="50"/>
      <c r="I873" s="46">
        <v>0</v>
      </c>
      <c r="J873" s="46">
        <v>0</v>
      </c>
      <c r="K873" s="47">
        <f t="shared" si="60"/>
        <v>0</v>
      </c>
      <c r="L873" s="48">
        <f t="shared" si="61"/>
        <v>0</v>
      </c>
    </row>
    <row r="874" spans="1:12" ht="22.5">
      <c r="A874" s="38">
        <v>400</v>
      </c>
      <c r="B874" s="87">
        <v>411</v>
      </c>
      <c r="C874" s="249">
        <v>42</v>
      </c>
      <c r="D874" s="250" t="s">
        <v>1451</v>
      </c>
      <c r="E874" s="250" t="s">
        <v>1451</v>
      </c>
      <c r="F874" s="104">
        <v>148.5</v>
      </c>
      <c r="G874" s="44" t="s">
        <v>1448</v>
      </c>
      <c r="H874" s="50"/>
      <c r="I874" s="46">
        <v>0</v>
      </c>
      <c r="J874" s="46">
        <v>0</v>
      </c>
      <c r="K874" s="47">
        <f t="shared" si="60"/>
        <v>0</v>
      </c>
      <c r="L874" s="48">
        <f t="shared" si="61"/>
        <v>0</v>
      </c>
    </row>
    <row r="875" spans="1:12" ht="22.5">
      <c r="A875" s="38">
        <v>400</v>
      </c>
      <c r="B875" s="87">
        <v>411</v>
      </c>
      <c r="C875" s="249">
        <v>43</v>
      </c>
      <c r="D875" s="250" t="s">
        <v>1452</v>
      </c>
      <c r="E875" s="250" t="s">
        <v>1452</v>
      </c>
      <c r="F875" s="104">
        <v>168.4</v>
      </c>
      <c r="G875" s="44" t="s">
        <v>1448</v>
      </c>
      <c r="H875" s="50"/>
      <c r="I875" s="46">
        <v>0</v>
      </c>
      <c r="J875" s="46">
        <v>0</v>
      </c>
      <c r="K875" s="47">
        <f t="shared" si="60"/>
        <v>0</v>
      </c>
      <c r="L875" s="48">
        <f t="shared" si="61"/>
        <v>0</v>
      </c>
    </row>
    <row r="876" spans="1:12" ht="22.5">
      <c r="A876" s="38">
        <v>400</v>
      </c>
      <c r="B876" s="87">
        <v>411</v>
      </c>
      <c r="C876" s="249">
        <v>44</v>
      </c>
      <c r="D876" s="250" t="s">
        <v>1507</v>
      </c>
      <c r="E876" s="250" t="s">
        <v>1507</v>
      </c>
      <c r="F876" s="104">
        <v>147.19999999999999</v>
      </c>
      <c r="G876" s="44" t="s">
        <v>1448</v>
      </c>
      <c r="H876" s="50"/>
      <c r="I876" s="46">
        <v>0</v>
      </c>
      <c r="J876" s="46">
        <v>0</v>
      </c>
      <c r="K876" s="47">
        <f t="shared" si="60"/>
        <v>0</v>
      </c>
      <c r="L876" s="48">
        <f t="shared" si="61"/>
        <v>0</v>
      </c>
    </row>
    <row r="877" spans="1:12" ht="22.5">
      <c r="A877" s="38">
        <v>400</v>
      </c>
      <c r="B877" s="87">
        <v>411</v>
      </c>
      <c r="C877" s="249">
        <v>45</v>
      </c>
      <c r="D877" s="250" t="s">
        <v>1453</v>
      </c>
      <c r="E877" s="250" t="s">
        <v>1453</v>
      </c>
      <c r="F877" s="104">
        <v>117.8</v>
      </c>
      <c r="G877" s="44" t="s">
        <v>1448</v>
      </c>
      <c r="H877" s="50"/>
      <c r="I877" s="46">
        <v>0</v>
      </c>
      <c r="J877" s="46">
        <v>0</v>
      </c>
      <c r="K877" s="47">
        <f t="shared" si="60"/>
        <v>0</v>
      </c>
      <c r="L877" s="48">
        <f t="shared" si="61"/>
        <v>0</v>
      </c>
    </row>
    <row r="878" spans="1:12" ht="22.5">
      <c r="A878" s="38">
        <v>400</v>
      </c>
      <c r="B878" s="87">
        <v>411</v>
      </c>
      <c r="C878" s="249">
        <v>46</v>
      </c>
      <c r="D878" s="250" t="s">
        <v>1454</v>
      </c>
      <c r="E878" s="250" t="s">
        <v>1454</v>
      </c>
      <c r="F878" s="104">
        <v>310.5</v>
      </c>
      <c r="G878" s="44" t="s">
        <v>1448</v>
      </c>
      <c r="H878" s="50"/>
      <c r="I878" s="46">
        <v>0</v>
      </c>
      <c r="J878" s="46">
        <v>0</v>
      </c>
      <c r="K878" s="47">
        <f t="shared" si="60"/>
        <v>0</v>
      </c>
      <c r="L878" s="48">
        <f t="shared" si="61"/>
        <v>0</v>
      </c>
    </row>
    <row r="879" spans="1:12" ht="22.5">
      <c r="A879" s="38">
        <v>400</v>
      </c>
      <c r="B879" s="87">
        <v>411</v>
      </c>
      <c r="C879" s="249">
        <v>47</v>
      </c>
      <c r="D879" s="250" t="s">
        <v>1508</v>
      </c>
      <c r="E879" s="250" t="s">
        <v>1508</v>
      </c>
      <c r="F879" s="104">
        <v>530.20000000000005</v>
      </c>
      <c r="G879" s="44" t="s">
        <v>1448</v>
      </c>
      <c r="H879" s="50"/>
      <c r="I879" s="46">
        <v>0</v>
      </c>
      <c r="J879" s="46">
        <v>0</v>
      </c>
      <c r="K879" s="47">
        <f t="shared" si="60"/>
        <v>0</v>
      </c>
      <c r="L879" s="48">
        <f t="shared" si="61"/>
        <v>0</v>
      </c>
    </row>
    <row r="880" spans="1:12" ht="22.5">
      <c r="A880" s="38">
        <v>400</v>
      </c>
      <c r="B880" s="87">
        <v>411</v>
      </c>
      <c r="C880" s="249">
        <v>48</v>
      </c>
      <c r="D880" s="250" t="s">
        <v>1509</v>
      </c>
      <c r="E880" s="250" t="s">
        <v>1509</v>
      </c>
      <c r="F880" s="104">
        <v>396.7</v>
      </c>
      <c r="G880" s="44" t="s">
        <v>1448</v>
      </c>
      <c r="H880" s="50"/>
      <c r="I880" s="46">
        <v>0</v>
      </c>
      <c r="J880" s="46">
        <v>0</v>
      </c>
      <c r="K880" s="47">
        <v>0</v>
      </c>
      <c r="L880" s="48">
        <f t="shared" si="61"/>
        <v>0</v>
      </c>
    </row>
    <row r="881" spans="1:12" ht="33.75">
      <c r="A881" s="38">
        <v>400</v>
      </c>
      <c r="B881" s="87">
        <v>411</v>
      </c>
      <c r="C881" s="249">
        <v>49</v>
      </c>
      <c r="D881" s="250" t="s">
        <v>1510</v>
      </c>
      <c r="E881" s="250" t="s">
        <v>1510</v>
      </c>
      <c r="F881" s="104">
        <v>47.9</v>
      </c>
      <c r="G881" s="44" t="s">
        <v>1448</v>
      </c>
      <c r="H881" s="50"/>
      <c r="I881" s="46">
        <v>0</v>
      </c>
      <c r="J881" s="46">
        <v>0</v>
      </c>
      <c r="K881" s="47">
        <v>0</v>
      </c>
      <c r="L881" s="48">
        <f t="shared" si="61"/>
        <v>0</v>
      </c>
    </row>
    <row r="882" spans="1:12" ht="22.5">
      <c r="A882" s="38">
        <v>400</v>
      </c>
      <c r="B882" s="87">
        <v>411</v>
      </c>
      <c r="C882" s="249">
        <v>50</v>
      </c>
      <c r="D882" s="250" t="s">
        <v>1511</v>
      </c>
      <c r="E882" s="250" t="s">
        <v>1511</v>
      </c>
      <c r="F882" s="104">
        <v>271.3</v>
      </c>
      <c r="G882" s="44" t="s">
        <v>1448</v>
      </c>
      <c r="H882" s="50"/>
      <c r="I882" s="46">
        <v>0</v>
      </c>
      <c r="J882" s="46">
        <v>0</v>
      </c>
      <c r="K882" s="47">
        <v>0</v>
      </c>
      <c r="L882" s="48">
        <f t="shared" si="61"/>
        <v>0</v>
      </c>
    </row>
    <row r="883" spans="1:12" ht="33.75">
      <c r="A883" s="38">
        <v>400</v>
      </c>
      <c r="B883" s="87">
        <v>411</v>
      </c>
      <c r="C883" s="249">
        <v>51</v>
      </c>
      <c r="D883" s="250" t="s">
        <v>1512</v>
      </c>
      <c r="E883" s="250" t="s">
        <v>1512</v>
      </c>
      <c r="F883" s="104">
        <v>79.2</v>
      </c>
      <c r="G883" s="44" t="s">
        <v>1448</v>
      </c>
      <c r="H883" s="50"/>
      <c r="I883" s="46">
        <v>0</v>
      </c>
      <c r="J883" s="46">
        <v>0</v>
      </c>
      <c r="K883" s="47">
        <v>0</v>
      </c>
      <c r="L883" s="48">
        <f t="shared" si="61"/>
        <v>0</v>
      </c>
    </row>
    <row r="884" spans="1:12" ht="22.5">
      <c r="A884" s="38">
        <v>400</v>
      </c>
      <c r="B884" s="87">
        <v>411</v>
      </c>
      <c r="C884" s="249">
        <v>52</v>
      </c>
      <c r="D884" s="250" t="s">
        <v>1513</v>
      </c>
      <c r="E884" s="250" t="s">
        <v>1513</v>
      </c>
      <c r="F884" s="104">
        <v>9</v>
      </c>
      <c r="G884" s="44" t="s">
        <v>1448</v>
      </c>
      <c r="H884" s="50"/>
      <c r="I884" s="46">
        <v>0</v>
      </c>
      <c r="J884" s="46">
        <v>0</v>
      </c>
      <c r="K884" s="47">
        <v>0</v>
      </c>
      <c r="L884" s="48">
        <f t="shared" si="61"/>
        <v>0</v>
      </c>
    </row>
    <row r="885" spans="1:12" ht="33.75">
      <c r="A885" s="38">
        <v>400</v>
      </c>
      <c r="B885" s="87">
        <v>411</v>
      </c>
      <c r="C885" s="249">
        <v>53</v>
      </c>
      <c r="D885" s="250" t="s">
        <v>1517</v>
      </c>
      <c r="E885" s="250" t="s">
        <v>1517</v>
      </c>
      <c r="F885" s="104">
        <v>52.2</v>
      </c>
      <c r="G885" s="44" t="s">
        <v>1448</v>
      </c>
      <c r="H885" s="50"/>
      <c r="I885" s="46">
        <v>0</v>
      </c>
      <c r="J885" s="46">
        <v>0</v>
      </c>
      <c r="K885" s="47">
        <v>0</v>
      </c>
      <c r="L885" s="48">
        <f t="shared" si="61"/>
        <v>0</v>
      </c>
    </row>
    <row r="886" spans="1:12">
      <c r="A886" s="82"/>
      <c r="B886" s="87"/>
      <c r="C886" s="40"/>
      <c r="D886" s="250"/>
      <c r="E886" s="250"/>
      <c r="F886" s="104"/>
      <c r="G886" s="44"/>
      <c r="H886" s="50"/>
      <c r="I886" s="46"/>
      <c r="J886" s="46"/>
      <c r="K886" s="47"/>
      <c r="L886" s="48"/>
    </row>
    <row r="887" spans="1:12" ht="48">
      <c r="A887" s="82"/>
      <c r="B887" s="87"/>
      <c r="C887" s="40"/>
      <c r="D887" s="252" t="s">
        <v>1518</v>
      </c>
      <c r="E887" s="252" t="s">
        <v>1519</v>
      </c>
      <c r="F887" s="104"/>
      <c r="G887" s="44"/>
      <c r="H887" s="50"/>
      <c r="I887" s="46"/>
      <c r="J887" s="46"/>
      <c r="K887" s="47"/>
      <c r="L887" s="48"/>
    </row>
    <row r="888" spans="1:12" ht="393.75">
      <c r="A888" s="38">
        <v>400</v>
      </c>
      <c r="B888" s="87">
        <v>411</v>
      </c>
      <c r="C888" s="249">
        <v>54</v>
      </c>
      <c r="D888" s="250" t="s">
        <v>1520</v>
      </c>
      <c r="E888" s="250" t="s">
        <v>1521</v>
      </c>
      <c r="F888" s="104">
        <v>116</v>
      </c>
      <c r="G888" s="44" t="s">
        <v>1468</v>
      </c>
      <c r="H888" s="50"/>
      <c r="I888" s="46">
        <v>0</v>
      </c>
      <c r="J888" s="46">
        <v>0</v>
      </c>
      <c r="K888" s="47">
        <v>0</v>
      </c>
      <c r="L888" s="48">
        <f t="shared" ref="L888:L896" si="62">K888*(F888+H888)</f>
        <v>0</v>
      </c>
    </row>
    <row r="889" spans="1:12" ht="409.5">
      <c r="A889" s="38">
        <v>400</v>
      </c>
      <c r="B889" s="87">
        <v>411</v>
      </c>
      <c r="C889" s="249">
        <v>55</v>
      </c>
      <c r="D889" s="250" t="s">
        <v>1522</v>
      </c>
      <c r="E889" s="250" t="s">
        <v>1523</v>
      </c>
      <c r="F889" s="104">
        <v>116</v>
      </c>
      <c r="G889" s="44" t="s">
        <v>1468</v>
      </c>
      <c r="H889" s="50"/>
      <c r="I889" s="46">
        <v>0</v>
      </c>
      <c r="J889" s="46">
        <v>0</v>
      </c>
      <c r="K889" s="47">
        <v>0</v>
      </c>
      <c r="L889" s="48">
        <f t="shared" si="62"/>
        <v>0</v>
      </c>
    </row>
    <row r="890" spans="1:12" ht="213.75">
      <c r="A890" s="38">
        <v>400</v>
      </c>
      <c r="B890" s="87">
        <v>411</v>
      </c>
      <c r="C890" s="249">
        <v>56</v>
      </c>
      <c r="D890" s="250" t="s">
        <v>1524</v>
      </c>
      <c r="E890" s="250" t="s">
        <v>1525</v>
      </c>
      <c r="F890" s="104">
        <v>116</v>
      </c>
      <c r="G890" s="44" t="s">
        <v>1468</v>
      </c>
      <c r="H890" s="50"/>
      <c r="I890" s="46">
        <v>0</v>
      </c>
      <c r="J890" s="46">
        <v>0</v>
      </c>
      <c r="K890" s="47">
        <v>0</v>
      </c>
      <c r="L890" s="48">
        <f t="shared" si="62"/>
        <v>0</v>
      </c>
    </row>
    <row r="891" spans="1:12" ht="168.75">
      <c r="A891" s="38">
        <v>400</v>
      </c>
      <c r="B891" s="87">
        <v>411</v>
      </c>
      <c r="C891" s="249">
        <v>57</v>
      </c>
      <c r="D891" s="41" t="s">
        <v>1526</v>
      </c>
      <c r="E891" s="41" t="s">
        <v>1527</v>
      </c>
      <c r="F891" s="104">
        <v>16</v>
      </c>
      <c r="G891" s="44" t="s">
        <v>1528</v>
      </c>
      <c r="H891" s="50"/>
      <c r="I891" s="46">
        <v>0</v>
      </c>
      <c r="J891" s="46">
        <v>0</v>
      </c>
      <c r="K891" s="47">
        <f t="shared" ref="K891:K896" si="63">I891+J891</f>
        <v>0</v>
      </c>
      <c r="L891" s="48">
        <f t="shared" si="62"/>
        <v>0</v>
      </c>
    </row>
    <row r="892" spans="1:12" ht="409.5">
      <c r="A892" s="38">
        <v>400</v>
      </c>
      <c r="B892" s="87">
        <v>411</v>
      </c>
      <c r="C892" s="249">
        <v>58</v>
      </c>
      <c r="D892" s="250" t="s">
        <v>1486</v>
      </c>
      <c r="E892" s="250" t="s">
        <v>1487</v>
      </c>
      <c r="F892" s="104">
        <v>2</v>
      </c>
      <c r="G892" s="44" t="s">
        <v>1468</v>
      </c>
      <c r="H892" s="50"/>
      <c r="I892" s="46">
        <v>0</v>
      </c>
      <c r="J892" s="46">
        <v>0</v>
      </c>
      <c r="K892" s="47">
        <f t="shared" si="63"/>
        <v>0</v>
      </c>
      <c r="L892" s="48">
        <f t="shared" si="62"/>
        <v>0</v>
      </c>
    </row>
    <row r="893" spans="1:12" ht="56.25">
      <c r="A893" s="38">
        <v>400</v>
      </c>
      <c r="B893" s="87">
        <v>411</v>
      </c>
      <c r="C893" s="249">
        <v>59</v>
      </c>
      <c r="D893" s="250" t="s">
        <v>1529</v>
      </c>
      <c r="E893" s="250" t="s">
        <v>1530</v>
      </c>
      <c r="F893" s="104">
        <v>1</v>
      </c>
      <c r="G893" s="44" t="s">
        <v>1531</v>
      </c>
      <c r="H893" s="50"/>
      <c r="I893" s="46">
        <v>0</v>
      </c>
      <c r="J893" s="46">
        <v>0</v>
      </c>
      <c r="K893" s="47">
        <f t="shared" si="63"/>
        <v>0</v>
      </c>
      <c r="L893" s="48">
        <f t="shared" si="62"/>
        <v>0</v>
      </c>
    </row>
    <row r="894" spans="1:12" ht="409.5">
      <c r="A894" s="38">
        <v>400</v>
      </c>
      <c r="B894" s="87">
        <v>411</v>
      </c>
      <c r="C894" s="249">
        <v>60</v>
      </c>
      <c r="D894" s="257" t="s">
        <v>1532</v>
      </c>
      <c r="E894" s="250" t="s">
        <v>1533</v>
      </c>
      <c r="F894" s="104">
        <v>7150</v>
      </c>
      <c r="G894" s="44" t="s">
        <v>826</v>
      </c>
      <c r="H894" s="50"/>
      <c r="I894" s="46">
        <v>0</v>
      </c>
      <c r="J894" s="46">
        <v>0</v>
      </c>
      <c r="K894" s="47">
        <f t="shared" si="63"/>
        <v>0</v>
      </c>
      <c r="L894" s="48">
        <f t="shared" si="62"/>
        <v>0</v>
      </c>
    </row>
    <row r="895" spans="1:12" ht="348.75">
      <c r="A895" s="38">
        <v>400</v>
      </c>
      <c r="B895" s="87">
        <v>411</v>
      </c>
      <c r="C895" s="249">
        <v>61</v>
      </c>
      <c r="D895" s="250" t="s">
        <v>1534</v>
      </c>
      <c r="E895" s="250" t="s">
        <v>1535</v>
      </c>
      <c r="F895" s="104">
        <v>1</v>
      </c>
      <c r="G895" s="44" t="s">
        <v>1531</v>
      </c>
      <c r="H895" s="50"/>
      <c r="I895" s="46">
        <v>0</v>
      </c>
      <c r="J895" s="46">
        <v>0</v>
      </c>
      <c r="K895" s="47">
        <f t="shared" si="63"/>
        <v>0</v>
      </c>
      <c r="L895" s="48">
        <f t="shared" si="62"/>
        <v>0</v>
      </c>
    </row>
    <row r="896" spans="1:12" ht="135.75" thickBot="1">
      <c r="A896" s="38">
        <v>400</v>
      </c>
      <c r="B896" s="87">
        <v>411</v>
      </c>
      <c r="C896" s="249">
        <v>62</v>
      </c>
      <c r="D896" s="250" t="s">
        <v>1536</v>
      </c>
      <c r="E896" s="250" t="s">
        <v>1537</v>
      </c>
      <c r="F896" s="96">
        <v>1</v>
      </c>
      <c r="G896" s="44" t="s">
        <v>1531</v>
      </c>
      <c r="H896" s="50"/>
      <c r="I896" s="46">
        <v>0</v>
      </c>
      <c r="J896" s="46">
        <v>0</v>
      </c>
      <c r="K896" s="47">
        <f t="shared" si="63"/>
        <v>0</v>
      </c>
      <c r="L896" s="48">
        <f t="shared" si="62"/>
        <v>0</v>
      </c>
    </row>
    <row r="897" spans="1:12" ht="23.25" thickBot="1">
      <c r="A897" s="258">
        <v>400</v>
      </c>
      <c r="B897" s="259">
        <v>411</v>
      </c>
      <c r="C897" s="260"/>
      <c r="D897" s="261" t="s">
        <v>1538</v>
      </c>
      <c r="E897" s="261" t="s">
        <v>1539</v>
      </c>
      <c r="F897" s="262"/>
      <c r="G897" s="263"/>
      <c r="H897" s="264"/>
      <c r="I897" s="265"/>
      <c r="J897" s="265"/>
      <c r="K897" s="266"/>
      <c r="L897" s="267">
        <f>SUM(L797:L896)</f>
        <v>0</v>
      </c>
    </row>
    <row r="898" spans="1:12" ht="60.75" thickBot="1">
      <c r="A898" s="268">
        <v>400</v>
      </c>
      <c r="B898" s="269">
        <v>411</v>
      </c>
      <c r="C898" s="270"/>
      <c r="D898" s="271" t="s">
        <v>1540</v>
      </c>
      <c r="E898" s="271" t="s">
        <v>1541</v>
      </c>
      <c r="F898" s="272"/>
      <c r="G898" s="273"/>
      <c r="H898" s="274"/>
      <c r="I898" s="275"/>
      <c r="J898" s="276"/>
      <c r="K898" s="277"/>
      <c r="L898" s="278"/>
    </row>
    <row r="899" spans="1:12" ht="120">
      <c r="A899" s="82"/>
      <c r="B899" s="87"/>
      <c r="C899" s="40"/>
      <c r="D899" s="244" t="s">
        <v>1417</v>
      </c>
      <c r="E899" s="244" t="s">
        <v>1418</v>
      </c>
      <c r="F899" s="107"/>
      <c r="G899" s="76"/>
      <c r="H899" s="223"/>
      <c r="I899" s="46"/>
      <c r="J899" s="46"/>
      <c r="K899" s="47"/>
      <c r="L899" s="48"/>
    </row>
    <row r="900" spans="1:12" ht="228">
      <c r="A900" s="82"/>
      <c r="B900" s="87"/>
      <c r="C900" s="40"/>
      <c r="D900" s="279" t="s">
        <v>1419</v>
      </c>
      <c r="E900" s="279" t="s">
        <v>1420</v>
      </c>
      <c r="F900" s="107"/>
      <c r="G900" s="76"/>
      <c r="H900" s="223"/>
      <c r="I900" s="46"/>
      <c r="J900" s="46"/>
      <c r="K900" s="47"/>
      <c r="L900" s="48"/>
    </row>
    <row r="901" spans="1:12" ht="409.5">
      <c r="A901" s="82"/>
      <c r="B901" s="87"/>
      <c r="C901" s="40"/>
      <c r="D901" s="280" t="s">
        <v>1421</v>
      </c>
      <c r="E901" s="280" t="s">
        <v>1422</v>
      </c>
      <c r="F901" s="107"/>
      <c r="G901" s="76"/>
      <c r="H901" s="223"/>
      <c r="I901" s="46"/>
      <c r="J901" s="46"/>
      <c r="K901" s="47"/>
      <c r="L901" s="48"/>
    </row>
    <row r="902" spans="1:12" ht="409.5">
      <c r="A902" s="82"/>
      <c r="B902" s="87"/>
      <c r="C902" s="40"/>
      <c r="D902" s="280" t="s">
        <v>1423</v>
      </c>
      <c r="E902" s="280" t="s">
        <v>1424</v>
      </c>
      <c r="F902" s="107"/>
      <c r="G902" s="76"/>
      <c r="H902" s="223"/>
      <c r="I902" s="46"/>
      <c r="J902" s="46"/>
      <c r="K902" s="47"/>
      <c r="L902" s="48"/>
    </row>
    <row r="903" spans="1:12">
      <c r="A903" s="82"/>
      <c r="B903" s="87"/>
      <c r="C903" s="40"/>
      <c r="D903" s="222"/>
      <c r="E903" s="222"/>
      <c r="F903" s="107"/>
      <c r="G903" s="76"/>
      <c r="H903" s="223"/>
      <c r="I903" s="46"/>
      <c r="J903" s="46"/>
      <c r="K903" s="47"/>
      <c r="L903" s="48"/>
    </row>
    <row r="904" spans="1:12" ht="25.5">
      <c r="A904" s="82"/>
      <c r="B904" s="87"/>
      <c r="C904" s="40"/>
      <c r="D904" s="254" t="s">
        <v>1425</v>
      </c>
      <c r="E904" s="254" t="s">
        <v>1426</v>
      </c>
      <c r="F904" s="107"/>
      <c r="G904" s="76"/>
      <c r="H904" s="223"/>
      <c r="I904" s="46"/>
      <c r="J904" s="46"/>
      <c r="K904" s="47"/>
      <c r="L904" s="48"/>
    </row>
    <row r="905" spans="1:12" ht="24">
      <c r="A905" s="82"/>
      <c r="B905" s="87"/>
      <c r="C905" s="40"/>
      <c r="D905" s="244" t="s">
        <v>1427</v>
      </c>
      <c r="E905" s="244" t="s">
        <v>1428</v>
      </c>
      <c r="F905" s="107"/>
      <c r="G905" s="76"/>
      <c r="H905" s="223"/>
      <c r="I905" s="46"/>
      <c r="J905" s="46"/>
      <c r="K905" s="47"/>
      <c r="L905" s="48"/>
    </row>
    <row r="906" spans="1:12" ht="123.75">
      <c r="A906" s="82"/>
      <c r="B906" s="87"/>
      <c r="C906" s="40"/>
      <c r="D906" s="255" t="s">
        <v>1429</v>
      </c>
      <c r="E906" s="255" t="s">
        <v>1430</v>
      </c>
      <c r="F906" s="238"/>
      <c r="G906" s="76"/>
      <c r="H906" s="239"/>
      <c r="I906" s="46"/>
      <c r="J906" s="46"/>
      <c r="K906" s="47"/>
      <c r="L906" s="48"/>
    </row>
    <row r="907" spans="1:12" ht="409.5">
      <c r="A907" s="82"/>
      <c r="B907" s="87"/>
      <c r="C907" s="40"/>
      <c r="D907" s="255" t="s">
        <v>1431</v>
      </c>
      <c r="E907" s="255" t="s">
        <v>1432</v>
      </c>
      <c r="F907" s="238"/>
      <c r="G907" s="76"/>
      <c r="H907" s="239"/>
      <c r="I907" s="46"/>
      <c r="J907" s="46"/>
      <c r="K907" s="47"/>
      <c r="L907" s="48"/>
    </row>
    <row r="908" spans="1:12" ht="360">
      <c r="A908" s="82"/>
      <c r="B908" s="87"/>
      <c r="C908" s="40"/>
      <c r="D908" s="255" t="s">
        <v>1433</v>
      </c>
      <c r="E908" s="255" t="s">
        <v>1434</v>
      </c>
      <c r="F908" s="238"/>
      <c r="G908" s="76"/>
      <c r="H908" s="239"/>
      <c r="I908" s="46"/>
      <c r="J908" s="46"/>
      <c r="K908" s="47"/>
      <c r="L908" s="48"/>
    </row>
    <row r="909" spans="1:12" ht="409.5">
      <c r="A909" s="82"/>
      <c r="B909" s="87"/>
      <c r="C909" s="40"/>
      <c r="D909" s="255" t="s">
        <v>1542</v>
      </c>
      <c r="E909" s="255" t="s">
        <v>1543</v>
      </c>
      <c r="F909" s="238"/>
      <c r="G909" s="76"/>
      <c r="H909" s="239"/>
      <c r="I909" s="46"/>
      <c r="J909" s="46"/>
      <c r="K909" s="47"/>
      <c r="L909" s="48"/>
    </row>
    <row r="910" spans="1:12" ht="315">
      <c r="A910" s="82"/>
      <c r="B910" s="87"/>
      <c r="C910" s="40"/>
      <c r="D910" s="256" t="s">
        <v>1435</v>
      </c>
      <c r="E910" s="256" t="s">
        <v>1436</v>
      </c>
      <c r="F910" s="238"/>
      <c r="G910" s="76"/>
      <c r="H910" s="242"/>
      <c r="I910" s="46"/>
      <c r="J910" s="46"/>
      <c r="K910" s="47"/>
      <c r="L910" s="48"/>
    </row>
    <row r="911" spans="1:12" ht="382.5">
      <c r="A911" s="82"/>
      <c r="B911" s="87"/>
      <c r="C911" s="40"/>
      <c r="D911" s="256" t="s">
        <v>1437</v>
      </c>
      <c r="E911" s="256" t="s">
        <v>1438</v>
      </c>
      <c r="F911" s="238"/>
      <c r="G911" s="76"/>
      <c r="H911" s="242"/>
      <c r="I911" s="46"/>
      <c r="J911" s="46"/>
      <c r="K911" s="47"/>
      <c r="L911" s="48"/>
    </row>
    <row r="912" spans="1:12" ht="409.5">
      <c r="A912" s="82"/>
      <c r="B912" s="87"/>
      <c r="C912" s="40"/>
      <c r="D912" s="256" t="s">
        <v>1439</v>
      </c>
      <c r="E912" s="256" t="s">
        <v>1440</v>
      </c>
      <c r="F912" s="238"/>
      <c r="G912" s="76"/>
      <c r="H912" s="242"/>
      <c r="I912" s="46"/>
      <c r="J912" s="46"/>
      <c r="K912" s="47"/>
      <c r="L912" s="48"/>
    </row>
    <row r="913" spans="1:12" ht="409.5">
      <c r="A913" s="82"/>
      <c r="B913" s="87"/>
      <c r="C913" s="40"/>
      <c r="D913" s="256" t="s">
        <v>1544</v>
      </c>
      <c r="E913" s="255" t="s">
        <v>1545</v>
      </c>
      <c r="F913" s="238"/>
      <c r="G913" s="76"/>
      <c r="H913" s="242"/>
      <c r="I913" s="46"/>
      <c r="J913" s="46"/>
      <c r="K913" s="47"/>
      <c r="L913" s="48"/>
    </row>
    <row r="914" spans="1:12" ht="409.5">
      <c r="A914" s="82"/>
      <c r="B914" s="87"/>
      <c r="C914" s="40"/>
      <c r="D914" s="256" t="s">
        <v>1441</v>
      </c>
      <c r="E914" s="256" t="s">
        <v>1442</v>
      </c>
      <c r="F914" s="238"/>
      <c r="G914" s="76"/>
      <c r="H914" s="242"/>
      <c r="I914" s="46"/>
      <c r="J914" s="46"/>
      <c r="K914" s="47"/>
      <c r="L914" s="48"/>
    </row>
    <row r="915" spans="1:12">
      <c r="A915" s="82"/>
      <c r="B915" s="87"/>
      <c r="C915" s="40"/>
      <c r="D915" s="244"/>
      <c r="E915" s="244"/>
      <c r="F915" s="107"/>
      <c r="G915" s="76"/>
      <c r="H915" s="223"/>
      <c r="I915" s="46"/>
      <c r="J915" s="46"/>
      <c r="K915" s="47"/>
      <c r="L915" s="48"/>
    </row>
    <row r="916" spans="1:12" ht="72">
      <c r="A916" s="82"/>
      <c r="B916" s="87"/>
      <c r="C916" s="40"/>
      <c r="D916" s="244" t="s">
        <v>1443</v>
      </c>
      <c r="E916" s="244" t="s">
        <v>1444</v>
      </c>
      <c r="F916" s="107"/>
      <c r="G916" s="76"/>
      <c r="H916" s="223"/>
      <c r="I916" s="46"/>
      <c r="J916" s="46"/>
      <c r="K916" s="47"/>
      <c r="L916" s="48"/>
    </row>
    <row r="917" spans="1:12" ht="33.75">
      <c r="A917" s="82"/>
      <c r="B917" s="87"/>
      <c r="C917" s="40"/>
      <c r="D917" s="245" t="s">
        <v>1445</v>
      </c>
      <c r="E917" s="245" t="s">
        <v>1446</v>
      </c>
      <c r="F917" s="96"/>
      <c r="G917" s="246"/>
      <c r="H917" s="247"/>
      <c r="I917" s="46"/>
      <c r="J917" s="46"/>
      <c r="K917" s="47"/>
      <c r="L917" s="48"/>
    </row>
    <row r="918" spans="1:12" ht="22.5">
      <c r="A918" s="38">
        <v>400</v>
      </c>
      <c r="B918" s="87">
        <v>411</v>
      </c>
      <c r="C918" s="249">
        <v>63</v>
      </c>
      <c r="D918" s="250" t="s">
        <v>1449</v>
      </c>
      <c r="E918" s="250" t="s">
        <v>1449</v>
      </c>
      <c r="F918" s="96">
        <v>33</v>
      </c>
      <c r="G918" s="44" t="s">
        <v>1448</v>
      </c>
      <c r="H918" s="50"/>
      <c r="I918" s="46">
        <v>0</v>
      </c>
      <c r="J918" s="46">
        <v>0</v>
      </c>
      <c r="K918" s="47">
        <f>I918+J918</f>
        <v>0</v>
      </c>
      <c r="L918" s="48">
        <f>K918*(F918+H918)</f>
        <v>0</v>
      </c>
    </row>
    <row r="919" spans="1:12" ht="22.5">
      <c r="A919" s="38">
        <v>400</v>
      </c>
      <c r="B919" s="87">
        <v>411</v>
      </c>
      <c r="C919" s="249">
        <v>64</v>
      </c>
      <c r="D919" s="250" t="s">
        <v>1452</v>
      </c>
      <c r="E919" s="250" t="s">
        <v>1452</v>
      </c>
      <c r="F919" s="96">
        <v>3</v>
      </c>
      <c r="G919" s="44" t="s">
        <v>1448</v>
      </c>
      <c r="H919" s="50"/>
      <c r="I919" s="46">
        <v>0</v>
      </c>
      <c r="J919" s="46">
        <v>0</v>
      </c>
      <c r="K919" s="47">
        <f>I919+J919</f>
        <v>0</v>
      </c>
      <c r="L919" s="48">
        <f>K919*(F919+H919)</f>
        <v>0</v>
      </c>
    </row>
    <row r="920" spans="1:12" ht="22.5">
      <c r="A920" s="38">
        <v>400</v>
      </c>
      <c r="B920" s="87">
        <v>411</v>
      </c>
      <c r="C920" s="249">
        <v>65</v>
      </c>
      <c r="D920" s="250" t="s">
        <v>1453</v>
      </c>
      <c r="E920" s="250" t="s">
        <v>1453</v>
      </c>
      <c r="F920" s="96">
        <v>249</v>
      </c>
      <c r="G920" s="44" t="s">
        <v>1448</v>
      </c>
      <c r="H920" s="50"/>
      <c r="I920" s="46">
        <v>0</v>
      </c>
      <c r="J920" s="46">
        <v>0</v>
      </c>
      <c r="K920" s="47">
        <f>I920+J920</f>
        <v>0</v>
      </c>
      <c r="L920" s="48">
        <f>K920*(F920+H920)</f>
        <v>0</v>
      </c>
    </row>
    <row r="921" spans="1:12" ht="22.5">
      <c r="A921" s="38">
        <v>400</v>
      </c>
      <c r="B921" s="87">
        <v>411</v>
      </c>
      <c r="C921" s="249">
        <v>66</v>
      </c>
      <c r="D921" s="250" t="s">
        <v>1454</v>
      </c>
      <c r="E921" s="250" t="s">
        <v>1454</v>
      </c>
      <c r="F921" s="96">
        <v>167</v>
      </c>
      <c r="G921" s="44" t="s">
        <v>1448</v>
      </c>
      <c r="H921" s="50"/>
      <c r="I921" s="46">
        <v>0</v>
      </c>
      <c r="J921" s="46">
        <v>0</v>
      </c>
      <c r="K921" s="47">
        <f>I921+J921</f>
        <v>0</v>
      </c>
      <c r="L921" s="48">
        <f>K921*(F921+H921)</f>
        <v>0</v>
      </c>
    </row>
    <row r="922" spans="1:12" ht="22.5">
      <c r="A922" s="38">
        <v>400</v>
      </c>
      <c r="B922" s="87">
        <v>411</v>
      </c>
      <c r="C922" s="249">
        <v>67</v>
      </c>
      <c r="D922" s="250" t="s">
        <v>1509</v>
      </c>
      <c r="E922" s="250" t="s">
        <v>1509</v>
      </c>
      <c r="F922" s="96">
        <v>291</v>
      </c>
      <c r="G922" s="44" t="s">
        <v>1448</v>
      </c>
      <c r="H922" s="50"/>
      <c r="I922" s="46">
        <v>0</v>
      </c>
      <c r="J922" s="46">
        <v>0</v>
      </c>
      <c r="K922" s="47">
        <f>I922+J922</f>
        <v>0</v>
      </c>
      <c r="L922" s="48">
        <f>K922*(F922+H922)</f>
        <v>0</v>
      </c>
    </row>
    <row r="923" spans="1:12" ht="36">
      <c r="A923" s="82"/>
      <c r="B923" s="87"/>
      <c r="C923" s="40"/>
      <c r="D923" s="244" t="s">
        <v>1546</v>
      </c>
      <c r="E923" s="244" t="s">
        <v>1547</v>
      </c>
      <c r="F923" s="96"/>
      <c r="G923" s="44"/>
      <c r="H923" s="50"/>
      <c r="I923" s="46"/>
      <c r="J923" s="46"/>
      <c r="K923" s="47"/>
      <c r="L923" s="48"/>
    </row>
    <row r="924" spans="1:12" ht="60">
      <c r="A924" s="38">
        <v>400</v>
      </c>
      <c r="B924" s="87">
        <v>411</v>
      </c>
      <c r="C924" s="249">
        <v>68</v>
      </c>
      <c r="D924" s="244" t="s">
        <v>1548</v>
      </c>
      <c r="E924" s="244" t="s">
        <v>1549</v>
      </c>
      <c r="F924" s="96">
        <v>2</v>
      </c>
      <c r="G924" s="44" t="s">
        <v>1468</v>
      </c>
      <c r="H924" s="50"/>
      <c r="I924" s="46">
        <v>0</v>
      </c>
      <c r="J924" s="46">
        <v>0</v>
      </c>
      <c r="K924" s="47">
        <f>I924+J924</f>
        <v>0</v>
      </c>
      <c r="L924" s="48">
        <f>K924*(F924+H924)</f>
        <v>0</v>
      </c>
    </row>
    <row r="925" spans="1:12" ht="60">
      <c r="A925" s="38">
        <v>400</v>
      </c>
      <c r="B925" s="87">
        <v>411</v>
      </c>
      <c r="C925" s="249">
        <v>69</v>
      </c>
      <c r="D925" s="244" t="s">
        <v>1550</v>
      </c>
      <c r="E925" s="244" t="s">
        <v>1551</v>
      </c>
      <c r="F925" s="96">
        <v>2</v>
      </c>
      <c r="G925" s="44" t="s">
        <v>1468</v>
      </c>
      <c r="H925" s="50"/>
      <c r="I925" s="46">
        <v>0</v>
      </c>
      <c r="J925" s="46">
        <v>0</v>
      </c>
      <c r="K925" s="47">
        <f>I925+J925</f>
        <v>0</v>
      </c>
      <c r="L925" s="48">
        <f>K925*(F925+H925)</f>
        <v>0</v>
      </c>
    </row>
    <row r="926" spans="1:12" ht="213.75">
      <c r="A926" s="82"/>
      <c r="B926" s="87"/>
      <c r="C926" s="40"/>
      <c r="D926" s="41" t="s">
        <v>1552</v>
      </c>
      <c r="E926" s="41" t="s">
        <v>1553</v>
      </c>
      <c r="F926" s="96"/>
      <c r="G926" s="44"/>
      <c r="H926" s="50"/>
      <c r="I926" s="46"/>
      <c r="J926" s="46"/>
      <c r="K926" s="47"/>
      <c r="L926" s="48"/>
    </row>
    <row r="927" spans="1:12">
      <c r="A927" s="38">
        <v>400</v>
      </c>
      <c r="B927" s="87">
        <v>411</v>
      </c>
      <c r="C927" s="249">
        <v>70</v>
      </c>
      <c r="D927" s="41" t="s">
        <v>1484</v>
      </c>
      <c r="E927" s="41" t="s">
        <v>1484</v>
      </c>
      <c r="F927" s="96">
        <v>1</v>
      </c>
      <c r="G927" s="44" t="s">
        <v>1468</v>
      </c>
      <c r="H927" s="50"/>
      <c r="I927" s="46">
        <v>0</v>
      </c>
      <c r="J927" s="46">
        <v>0</v>
      </c>
      <c r="K927" s="47">
        <f t="shared" ref="K927:K937" si="64">I927+J927</f>
        <v>0</v>
      </c>
      <c r="L927" s="48">
        <f t="shared" ref="L927:L937" si="65">K927*(F927+H927)</f>
        <v>0</v>
      </c>
    </row>
    <row r="928" spans="1:12">
      <c r="A928" s="38">
        <v>400</v>
      </c>
      <c r="B928" s="87">
        <v>411</v>
      </c>
      <c r="C928" s="249">
        <v>71</v>
      </c>
      <c r="D928" s="41" t="s">
        <v>1554</v>
      </c>
      <c r="E928" s="41" t="s">
        <v>1554</v>
      </c>
      <c r="F928" s="96">
        <v>1</v>
      </c>
      <c r="G928" s="44" t="s">
        <v>1468</v>
      </c>
      <c r="H928" s="50"/>
      <c r="I928" s="46">
        <v>0</v>
      </c>
      <c r="J928" s="46">
        <v>0</v>
      </c>
      <c r="K928" s="47">
        <f t="shared" si="64"/>
        <v>0</v>
      </c>
      <c r="L928" s="48">
        <f t="shared" si="65"/>
        <v>0</v>
      </c>
    </row>
    <row r="929" spans="1:12" ht="409.5">
      <c r="A929" s="38">
        <v>400</v>
      </c>
      <c r="B929" s="87">
        <v>411</v>
      </c>
      <c r="C929" s="249">
        <v>72</v>
      </c>
      <c r="D929" s="41" t="s">
        <v>1555</v>
      </c>
      <c r="E929" s="41" t="s">
        <v>1556</v>
      </c>
      <c r="F929" s="96">
        <v>1</v>
      </c>
      <c r="G929" s="44" t="s">
        <v>1468</v>
      </c>
      <c r="H929" s="50"/>
      <c r="I929" s="46">
        <v>0</v>
      </c>
      <c r="J929" s="46">
        <v>0</v>
      </c>
      <c r="K929" s="47">
        <f t="shared" si="64"/>
        <v>0</v>
      </c>
      <c r="L929" s="48">
        <f t="shared" si="65"/>
        <v>0</v>
      </c>
    </row>
    <row r="930" spans="1:12" ht="409.5">
      <c r="A930" s="38">
        <v>400</v>
      </c>
      <c r="B930" s="87">
        <v>411</v>
      </c>
      <c r="C930" s="249">
        <v>73</v>
      </c>
      <c r="D930" s="41" t="s">
        <v>1557</v>
      </c>
      <c r="E930" s="41" t="s">
        <v>1558</v>
      </c>
      <c r="F930" s="96">
        <v>1</v>
      </c>
      <c r="G930" s="44" t="s">
        <v>1468</v>
      </c>
      <c r="H930" s="50"/>
      <c r="I930" s="46">
        <v>0</v>
      </c>
      <c r="J930" s="46">
        <v>0</v>
      </c>
      <c r="K930" s="47">
        <f t="shared" si="64"/>
        <v>0</v>
      </c>
      <c r="L930" s="48">
        <f t="shared" si="65"/>
        <v>0</v>
      </c>
    </row>
    <row r="931" spans="1:12" ht="409.5">
      <c r="A931" s="38">
        <v>400</v>
      </c>
      <c r="B931" s="87">
        <v>411</v>
      </c>
      <c r="C931" s="249">
        <v>74</v>
      </c>
      <c r="D931" s="41" t="s">
        <v>1559</v>
      </c>
      <c r="E931" s="41" t="s">
        <v>1560</v>
      </c>
      <c r="F931" s="96">
        <v>1</v>
      </c>
      <c r="G931" s="44" t="s">
        <v>1468</v>
      </c>
      <c r="H931" s="50"/>
      <c r="I931" s="46">
        <v>0</v>
      </c>
      <c r="J931" s="46">
        <v>0</v>
      </c>
      <c r="K931" s="47">
        <f t="shared" si="64"/>
        <v>0</v>
      </c>
      <c r="L931" s="48">
        <f t="shared" si="65"/>
        <v>0</v>
      </c>
    </row>
    <row r="932" spans="1:12" ht="409.5">
      <c r="A932" s="38">
        <v>400</v>
      </c>
      <c r="B932" s="281">
        <v>411</v>
      </c>
      <c r="C932" s="249">
        <v>75</v>
      </c>
      <c r="D932" s="41" t="s">
        <v>1561</v>
      </c>
      <c r="E932" s="41" t="s">
        <v>1562</v>
      </c>
      <c r="F932" s="96">
        <v>20</v>
      </c>
      <c r="G932" s="44" t="s">
        <v>1468</v>
      </c>
      <c r="H932" s="50"/>
      <c r="I932" s="46">
        <v>0</v>
      </c>
      <c r="J932" s="46">
        <v>0</v>
      </c>
      <c r="K932" s="47">
        <f t="shared" si="64"/>
        <v>0</v>
      </c>
      <c r="L932" s="48">
        <f t="shared" si="65"/>
        <v>0</v>
      </c>
    </row>
    <row r="933" spans="1:12" ht="409.5">
      <c r="A933" s="38">
        <v>400</v>
      </c>
      <c r="B933" s="282">
        <v>412</v>
      </c>
      <c r="C933" s="283">
        <v>1</v>
      </c>
      <c r="D933" s="250" t="s">
        <v>1486</v>
      </c>
      <c r="E933" s="250" t="s">
        <v>1487</v>
      </c>
      <c r="F933" s="104">
        <v>6</v>
      </c>
      <c r="G933" s="44" t="s">
        <v>1468</v>
      </c>
      <c r="H933" s="50"/>
      <c r="I933" s="46">
        <v>0</v>
      </c>
      <c r="J933" s="46">
        <v>0</v>
      </c>
      <c r="K933" s="47">
        <f t="shared" si="64"/>
        <v>0</v>
      </c>
      <c r="L933" s="48">
        <f t="shared" si="65"/>
        <v>0</v>
      </c>
    </row>
    <row r="934" spans="1:12" ht="56.25">
      <c r="A934" s="38">
        <v>400</v>
      </c>
      <c r="B934" s="87">
        <v>412</v>
      </c>
      <c r="C934" s="283">
        <v>2</v>
      </c>
      <c r="D934" s="250" t="s">
        <v>1529</v>
      </c>
      <c r="E934" s="250" t="s">
        <v>1530</v>
      </c>
      <c r="F934" s="104">
        <v>1</v>
      </c>
      <c r="G934" s="44" t="s">
        <v>1531</v>
      </c>
      <c r="H934" s="50"/>
      <c r="I934" s="46">
        <v>0</v>
      </c>
      <c r="J934" s="46">
        <v>0</v>
      </c>
      <c r="K934" s="47">
        <f t="shared" si="64"/>
        <v>0</v>
      </c>
      <c r="L934" s="48">
        <f t="shared" si="65"/>
        <v>0</v>
      </c>
    </row>
    <row r="935" spans="1:12" ht="409.5">
      <c r="A935" s="38">
        <v>400</v>
      </c>
      <c r="B935" s="87">
        <v>411</v>
      </c>
      <c r="C935" s="249">
        <v>76</v>
      </c>
      <c r="D935" s="257" t="s">
        <v>1532</v>
      </c>
      <c r="E935" s="250" t="s">
        <v>1533</v>
      </c>
      <c r="F935" s="104">
        <v>2340</v>
      </c>
      <c r="G935" s="44" t="s">
        <v>826</v>
      </c>
      <c r="H935" s="50"/>
      <c r="I935" s="46">
        <v>0</v>
      </c>
      <c r="J935" s="46">
        <v>0</v>
      </c>
      <c r="K935" s="47">
        <f t="shared" si="64"/>
        <v>0</v>
      </c>
      <c r="L935" s="48">
        <f t="shared" si="65"/>
        <v>0</v>
      </c>
    </row>
    <row r="936" spans="1:12" ht="348.75">
      <c r="A936" s="38">
        <v>400</v>
      </c>
      <c r="B936" s="87">
        <v>411</v>
      </c>
      <c r="C936" s="249">
        <v>77</v>
      </c>
      <c r="D936" s="250" t="s">
        <v>1534</v>
      </c>
      <c r="E936" s="250" t="s">
        <v>1563</v>
      </c>
      <c r="F936" s="104">
        <v>1</v>
      </c>
      <c r="G936" s="44" t="s">
        <v>1531</v>
      </c>
      <c r="H936" s="50"/>
      <c r="I936" s="46">
        <v>0</v>
      </c>
      <c r="J936" s="46">
        <v>0</v>
      </c>
      <c r="K936" s="47">
        <f t="shared" si="64"/>
        <v>0</v>
      </c>
      <c r="L936" s="48">
        <f t="shared" si="65"/>
        <v>0</v>
      </c>
    </row>
    <row r="937" spans="1:12" ht="135">
      <c r="A937" s="38">
        <v>400</v>
      </c>
      <c r="B937" s="87">
        <v>411</v>
      </c>
      <c r="C937" s="249">
        <v>78</v>
      </c>
      <c r="D937" s="250" t="s">
        <v>1536</v>
      </c>
      <c r="E937" s="250" t="s">
        <v>1537</v>
      </c>
      <c r="F937" s="104">
        <v>1</v>
      </c>
      <c r="G937" s="44" t="s">
        <v>1531</v>
      </c>
      <c r="H937" s="50"/>
      <c r="I937" s="46">
        <v>0</v>
      </c>
      <c r="J937" s="46">
        <v>0</v>
      </c>
      <c r="K937" s="47">
        <f t="shared" si="64"/>
        <v>0</v>
      </c>
      <c r="L937" s="48">
        <f t="shared" si="65"/>
        <v>0</v>
      </c>
    </row>
    <row r="938" spans="1:12" ht="15.75" thickBot="1">
      <c r="A938" s="82">
        <v>400</v>
      </c>
      <c r="B938" s="87">
        <v>411</v>
      </c>
      <c r="C938" s="40"/>
      <c r="D938" s="41"/>
      <c r="E938" s="41"/>
      <c r="F938" s="96"/>
      <c r="G938" s="44"/>
      <c r="H938" s="50"/>
      <c r="I938" s="46"/>
      <c r="J938" s="46"/>
      <c r="K938" s="47"/>
      <c r="L938" s="48"/>
    </row>
    <row r="939" spans="1:12" ht="23.25" thickBot="1">
      <c r="A939" s="258"/>
      <c r="B939" s="259"/>
      <c r="C939" s="260"/>
      <c r="D939" s="261" t="s">
        <v>1538</v>
      </c>
      <c r="E939" s="261" t="s">
        <v>1539</v>
      </c>
      <c r="F939" s="262"/>
      <c r="G939" s="263"/>
      <c r="H939" s="264"/>
      <c r="I939" s="265"/>
      <c r="J939" s="265"/>
      <c r="K939" s="266"/>
      <c r="L939" s="267">
        <f>SUM(L899:L938)</f>
        <v>0</v>
      </c>
    </row>
    <row r="940" spans="1:12" ht="45.75" thickBot="1">
      <c r="A940" s="284">
        <v>400</v>
      </c>
      <c r="B940" s="285">
        <v>411</v>
      </c>
      <c r="C940" s="286"/>
      <c r="D940" s="287" t="s">
        <v>1564</v>
      </c>
      <c r="E940" s="287" t="s">
        <v>1565</v>
      </c>
      <c r="F940" s="288"/>
      <c r="G940" s="289"/>
      <c r="H940" s="290"/>
      <c r="I940" s="291"/>
      <c r="J940" s="292"/>
      <c r="K940" s="293"/>
      <c r="L940" s="294"/>
    </row>
    <row r="941" spans="1:12">
      <c r="A941" s="73">
        <v>400</v>
      </c>
      <c r="B941" s="74">
        <v>412</v>
      </c>
      <c r="C941" s="75"/>
      <c r="D941" s="69"/>
      <c r="E941" s="69"/>
      <c r="F941" s="107"/>
      <c r="G941" s="76"/>
      <c r="H941" s="223"/>
      <c r="I941" s="78"/>
      <c r="J941" s="79"/>
      <c r="K941" s="80"/>
      <c r="L941" s="81"/>
    </row>
    <row r="942" spans="1:12">
      <c r="A942" s="73"/>
      <c r="B942" s="74"/>
      <c r="C942" s="75"/>
      <c r="D942" s="295" t="s">
        <v>1464</v>
      </c>
      <c r="E942" s="295" t="s">
        <v>1465</v>
      </c>
      <c r="F942" s="107"/>
      <c r="G942" s="76"/>
      <c r="H942" s="223"/>
      <c r="I942" s="78"/>
      <c r="J942" s="79"/>
      <c r="K942" s="80"/>
      <c r="L942" s="81"/>
    </row>
    <row r="943" spans="1:12" ht="168">
      <c r="A943" s="73"/>
      <c r="B943" s="74"/>
      <c r="C943" s="75"/>
      <c r="D943" s="296" t="s">
        <v>1566</v>
      </c>
      <c r="E943" s="296" t="s">
        <v>1567</v>
      </c>
      <c r="F943" s="107"/>
      <c r="G943" s="76"/>
      <c r="H943" s="223"/>
      <c r="I943" s="78"/>
      <c r="J943" s="79"/>
      <c r="K943" s="80"/>
      <c r="L943" s="81"/>
    </row>
    <row r="944" spans="1:12" ht="144">
      <c r="A944" s="73"/>
      <c r="B944" s="74"/>
      <c r="C944" s="75"/>
      <c r="D944" s="296" t="s">
        <v>1568</v>
      </c>
      <c r="E944" s="296" t="s">
        <v>1569</v>
      </c>
      <c r="F944" s="107"/>
      <c r="G944" s="76"/>
      <c r="H944" s="223"/>
      <c r="I944" s="78"/>
      <c r="J944" s="79"/>
      <c r="K944" s="80"/>
      <c r="L944" s="81"/>
    </row>
    <row r="945" spans="1:12" ht="409.5">
      <c r="A945" s="38">
        <v>400</v>
      </c>
      <c r="B945" s="87">
        <v>412</v>
      </c>
      <c r="C945" s="283">
        <v>3</v>
      </c>
      <c r="D945" s="250" t="s">
        <v>1570</v>
      </c>
      <c r="E945" s="250" t="s">
        <v>1571</v>
      </c>
      <c r="F945" s="104">
        <v>57</v>
      </c>
      <c r="G945" s="44" t="s">
        <v>1468</v>
      </c>
      <c r="H945" s="50"/>
      <c r="I945" s="46">
        <v>0</v>
      </c>
      <c r="J945" s="46">
        <v>0</v>
      </c>
      <c r="K945" s="47">
        <f t="shared" ref="K945:K953" si="66">I945+J945</f>
        <v>0</v>
      </c>
      <c r="L945" s="48">
        <f t="shared" ref="L945:L953" si="67">K945*(F945+H945)</f>
        <v>0</v>
      </c>
    </row>
    <row r="946" spans="1:12" ht="409.5">
      <c r="A946" s="38">
        <v>400</v>
      </c>
      <c r="B946" s="87">
        <v>412</v>
      </c>
      <c r="C946" s="283">
        <v>4</v>
      </c>
      <c r="D946" s="250" t="s">
        <v>1572</v>
      </c>
      <c r="E946" s="250" t="s">
        <v>1573</v>
      </c>
      <c r="F946" s="96">
        <v>12</v>
      </c>
      <c r="G946" s="44" t="s">
        <v>1468</v>
      </c>
      <c r="H946" s="50"/>
      <c r="I946" s="46">
        <v>0</v>
      </c>
      <c r="J946" s="46">
        <v>0</v>
      </c>
      <c r="K946" s="47">
        <f t="shared" si="66"/>
        <v>0</v>
      </c>
      <c r="L946" s="48">
        <f t="shared" si="67"/>
        <v>0</v>
      </c>
    </row>
    <row r="947" spans="1:12" ht="409.5">
      <c r="A947" s="38">
        <v>400</v>
      </c>
      <c r="B947" s="87">
        <v>412</v>
      </c>
      <c r="C947" s="283">
        <v>5</v>
      </c>
      <c r="D947" s="250" t="s">
        <v>1574</v>
      </c>
      <c r="E947" s="250" t="s">
        <v>1575</v>
      </c>
      <c r="F947" s="96">
        <v>39</v>
      </c>
      <c r="G947" s="44" t="s">
        <v>1468</v>
      </c>
      <c r="H947" s="50"/>
      <c r="I947" s="46">
        <v>0</v>
      </c>
      <c r="J947" s="46">
        <v>0</v>
      </c>
      <c r="K947" s="47">
        <f t="shared" si="66"/>
        <v>0</v>
      </c>
      <c r="L947" s="48">
        <f t="shared" si="67"/>
        <v>0</v>
      </c>
    </row>
    <row r="948" spans="1:12" ht="409.5">
      <c r="A948" s="38">
        <v>400</v>
      </c>
      <c r="B948" s="87">
        <v>412</v>
      </c>
      <c r="C948" s="283">
        <v>6</v>
      </c>
      <c r="D948" s="250" t="s">
        <v>1576</v>
      </c>
      <c r="E948" s="250" t="s">
        <v>1577</v>
      </c>
      <c r="F948" s="96">
        <v>12</v>
      </c>
      <c r="G948" s="44" t="s">
        <v>1468</v>
      </c>
      <c r="H948" s="50"/>
      <c r="I948" s="46">
        <v>0</v>
      </c>
      <c r="J948" s="46">
        <v>0</v>
      </c>
      <c r="K948" s="47">
        <f t="shared" si="66"/>
        <v>0</v>
      </c>
      <c r="L948" s="48">
        <f t="shared" si="67"/>
        <v>0</v>
      </c>
    </row>
    <row r="949" spans="1:12" ht="409.5">
      <c r="A949" s="38">
        <v>400</v>
      </c>
      <c r="B949" s="87">
        <v>412</v>
      </c>
      <c r="C949" s="283">
        <v>7</v>
      </c>
      <c r="D949" s="250" t="s">
        <v>1578</v>
      </c>
      <c r="E949" s="250" t="s">
        <v>1579</v>
      </c>
      <c r="F949" s="96">
        <v>12</v>
      </c>
      <c r="G949" s="44" t="s">
        <v>1468</v>
      </c>
      <c r="H949" s="50"/>
      <c r="I949" s="46">
        <v>0</v>
      </c>
      <c r="J949" s="46">
        <v>0</v>
      </c>
      <c r="K949" s="47">
        <f t="shared" si="66"/>
        <v>0</v>
      </c>
      <c r="L949" s="48">
        <f t="shared" si="67"/>
        <v>0</v>
      </c>
    </row>
    <row r="950" spans="1:12" ht="409.5">
      <c r="A950" s="38">
        <v>400</v>
      </c>
      <c r="B950" s="87">
        <v>412</v>
      </c>
      <c r="C950" s="283">
        <v>8</v>
      </c>
      <c r="D950" s="250" t="s">
        <v>1580</v>
      </c>
      <c r="E950" s="250" t="s">
        <v>1581</v>
      </c>
      <c r="F950" s="104">
        <v>1</v>
      </c>
      <c r="G950" s="44" t="s">
        <v>1468</v>
      </c>
      <c r="H950" s="50"/>
      <c r="I950" s="46">
        <v>0</v>
      </c>
      <c r="J950" s="46">
        <v>0</v>
      </c>
      <c r="K950" s="47">
        <f t="shared" si="66"/>
        <v>0</v>
      </c>
      <c r="L950" s="48">
        <f t="shared" si="67"/>
        <v>0</v>
      </c>
    </row>
    <row r="951" spans="1:12" ht="409.5">
      <c r="A951" s="38">
        <v>400</v>
      </c>
      <c r="B951" s="87">
        <v>412</v>
      </c>
      <c r="C951" s="283">
        <v>9</v>
      </c>
      <c r="D951" s="250" t="s">
        <v>1582</v>
      </c>
      <c r="E951" s="250" t="s">
        <v>1583</v>
      </c>
      <c r="F951" s="104">
        <v>16</v>
      </c>
      <c r="G951" s="44" t="s">
        <v>1468</v>
      </c>
      <c r="H951" s="50"/>
      <c r="I951" s="46">
        <v>0</v>
      </c>
      <c r="J951" s="46">
        <v>0</v>
      </c>
      <c r="K951" s="47">
        <f t="shared" si="66"/>
        <v>0</v>
      </c>
      <c r="L951" s="48">
        <f t="shared" si="67"/>
        <v>0</v>
      </c>
    </row>
    <row r="952" spans="1:12" ht="409.5">
      <c r="A952" s="38">
        <v>400</v>
      </c>
      <c r="B952" s="87">
        <v>412</v>
      </c>
      <c r="C952" s="283">
        <v>10</v>
      </c>
      <c r="D952" s="250" t="s">
        <v>1584</v>
      </c>
      <c r="E952" s="41" t="s">
        <v>1585</v>
      </c>
      <c r="F952" s="104">
        <v>6</v>
      </c>
      <c r="G952" s="44" t="s">
        <v>72</v>
      </c>
      <c r="H952" s="50"/>
      <c r="I952" s="46">
        <v>0</v>
      </c>
      <c r="J952" s="46">
        <v>0</v>
      </c>
      <c r="K952" s="47">
        <f t="shared" si="66"/>
        <v>0</v>
      </c>
      <c r="L952" s="48">
        <f t="shared" si="67"/>
        <v>0</v>
      </c>
    </row>
    <row r="953" spans="1:12" ht="409.5">
      <c r="A953" s="38">
        <v>400</v>
      </c>
      <c r="B953" s="87">
        <v>412</v>
      </c>
      <c r="C953" s="283">
        <v>11</v>
      </c>
      <c r="D953" s="250" t="s">
        <v>1586</v>
      </c>
      <c r="E953" s="250" t="s">
        <v>1587</v>
      </c>
      <c r="F953" s="104">
        <v>3</v>
      </c>
      <c r="G953" s="44" t="s">
        <v>72</v>
      </c>
      <c r="H953" s="50"/>
      <c r="I953" s="46">
        <v>0</v>
      </c>
      <c r="J953" s="46">
        <v>0</v>
      </c>
      <c r="K953" s="47">
        <f t="shared" si="66"/>
        <v>0</v>
      </c>
      <c r="L953" s="48">
        <f t="shared" si="67"/>
        <v>0</v>
      </c>
    </row>
    <row r="954" spans="1:12" ht="24">
      <c r="A954" s="82"/>
      <c r="B954" s="87"/>
      <c r="C954" s="283"/>
      <c r="D954" s="297" t="s">
        <v>1427</v>
      </c>
      <c r="E954" s="297" t="s">
        <v>1428</v>
      </c>
      <c r="F954" s="104"/>
      <c r="G954" s="44"/>
      <c r="H954" s="50"/>
      <c r="I954" s="46"/>
      <c r="J954" s="46"/>
      <c r="K954" s="47"/>
      <c r="L954" s="48"/>
    </row>
    <row r="955" spans="1:12" ht="409.5">
      <c r="A955" s="82"/>
      <c r="B955" s="87"/>
      <c r="C955" s="283"/>
      <c r="D955" s="298" t="s">
        <v>1588</v>
      </c>
      <c r="E955" s="298" t="s">
        <v>1589</v>
      </c>
      <c r="F955" s="104"/>
      <c r="G955" s="44"/>
      <c r="H955" s="50"/>
      <c r="I955" s="46"/>
      <c r="J955" s="46"/>
      <c r="K955" s="47"/>
      <c r="L955" s="48"/>
    </row>
    <row r="956" spans="1:12" ht="408">
      <c r="A956" s="82"/>
      <c r="B956" s="87"/>
      <c r="C956" s="283"/>
      <c r="D956" s="299" t="s">
        <v>1590</v>
      </c>
      <c r="E956" s="300" t="s">
        <v>1591</v>
      </c>
      <c r="F956" s="104"/>
      <c r="G956" s="44"/>
      <c r="H956" s="50"/>
      <c r="I956" s="46"/>
      <c r="J956" s="46"/>
      <c r="K956" s="47"/>
      <c r="L956" s="48"/>
    </row>
    <row r="957" spans="1:12" ht="409.5">
      <c r="A957" s="82"/>
      <c r="B957" s="87"/>
      <c r="C957" s="40"/>
      <c r="D957" s="300" t="s">
        <v>1592</v>
      </c>
      <c r="E957" s="300" t="s">
        <v>1593</v>
      </c>
      <c r="F957" s="104"/>
      <c r="G957" s="44"/>
      <c r="H957" s="50"/>
      <c r="I957" s="46"/>
      <c r="J957" s="46"/>
      <c r="K957" s="47"/>
      <c r="L957" s="48"/>
    </row>
    <row r="958" spans="1:12" ht="409.5">
      <c r="A958" s="82"/>
      <c r="B958" s="87"/>
      <c r="C958" s="40"/>
      <c r="D958" s="300" t="s">
        <v>1594</v>
      </c>
      <c r="E958" s="300" t="s">
        <v>1595</v>
      </c>
      <c r="F958" s="104"/>
      <c r="G958" s="44"/>
      <c r="H958" s="50"/>
      <c r="I958" s="46"/>
      <c r="J958" s="46"/>
      <c r="K958" s="47"/>
      <c r="L958" s="48"/>
    </row>
    <row r="959" spans="1:12" ht="396">
      <c r="A959" s="82"/>
      <c r="B959" s="87"/>
      <c r="C959" s="40"/>
      <c r="D959" s="301" t="s">
        <v>1596</v>
      </c>
      <c r="E959" s="301" t="s">
        <v>1597</v>
      </c>
      <c r="F959" s="104"/>
      <c r="G959" s="44"/>
      <c r="H959" s="50"/>
      <c r="I959" s="46"/>
      <c r="J959" s="46"/>
      <c r="K959" s="47"/>
      <c r="L959" s="48"/>
    </row>
    <row r="960" spans="1:12" ht="132">
      <c r="A960" s="82"/>
      <c r="B960" s="87"/>
      <c r="C960" s="40"/>
      <c r="D960" s="301" t="s">
        <v>1598</v>
      </c>
      <c r="E960" s="301" t="s">
        <v>1599</v>
      </c>
      <c r="F960" s="104"/>
      <c r="G960" s="44"/>
      <c r="H960" s="50"/>
      <c r="I960" s="46"/>
      <c r="J960" s="46"/>
      <c r="K960" s="47"/>
      <c r="L960" s="48"/>
    </row>
    <row r="961" spans="1:12" ht="216">
      <c r="A961" s="82"/>
      <c r="B961" s="87"/>
      <c r="C961" s="40"/>
      <c r="D961" s="301" t="s">
        <v>1600</v>
      </c>
      <c r="E961" s="301" t="s">
        <v>1601</v>
      </c>
      <c r="F961" s="104"/>
      <c r="G961" s="44"/>
      <c r="H961" s="50"/>
      <c r="I961" s="46"/>
      <c r="J961" s="46"/>
      <c r="K961" s="47"/>
      <c r="L961" s="48"/>
    </row>
    <row r="962" spans="1:12" ht="409.5">
      <c r="A962" s="82"/>
      <c r="B962" s="87"/>
      <c r="C962" s="40"/>
      <c r="D962" s="300" t="s">
        <v>1602</v>
      </c>
      <c r="E962" s="300" t="s">
        <v>1603</v>
      </c>
      <c r="F962" s="104"/>
      <c r="G962" s="44"/>
      <c r="H962" s="50"/>
      <c r="I962" s="46"/>
      <c r="J962" s="46"/>
      <c r="K962" s="47"/>
      <c r="L962" s="48"/>
    </row>
    <row r="963" spans="1:12" ht="409.5">
      <c r="A963" s="82"/>
      <c r="B963" s="87"/>
      <c r="C963" s="40"/>
      <c r="D963" s="300" t="s">
        <v>1499</v>
      </c>
      <c r="E963" s="300" t="s">
        <v>1604</v>
      </c>
      <c r="F963" s="104"/>
      <c r="G963" s="44"/>
      <c r="H963" s="50"/>
      <c r="I963" s="46"/>
      <c r="J963" s="46"/>
      <c r="K963" s="47"/>
      <c r="L963" s="48"/>
    </row>
    <row r="964" spans="1:12">
      <c r="A964" s="82"/>
      <c r="B964" s="87"/>
      <c r="C964" s="40"/>
      <c r="D964" s="296"/>
      <c r="E964" s="296"/>
      <c r="F964" s="104"/>
      <c r="G964" s="44"/>
      <c r="H964" s="50"/>
      <c r="I964" s="46"/>
      <c r="J964" s="46"/>
      <c r="K964" s="47"/>
      <c r="L964" s="48"/>
    </row>
    <row r="965" spans="1:12" ht="60">
      <c r="A965" s="82"/>
      <c r="B965" s="87"/>
      <c r="C965" s="40"/>
      <c r="D965" s="302" t="s">
        <v>1605</v>
      </c>
      <c r="E965" s="302" t="s">
        <v>1606</v>
      </c>
      <c r="F965" s="104"/>
      <c r="G965" s="44"/>
      <c r="H965" s="50"/>
      <c r="I965" s="46"/>
      <c r="J965" s="46"/>
      <c r="K965" s="47"/>
      <c r="L965" s="48"/>
    </row>
    <row r="966" spans="1:12" ht="33.75">
      <c r="A966" s="38">
        <v>400</v>
      </c>
      <c r="B966" s="87">
        <v>412</v>
      </c>
      <c r="C966" s="283">
        <v>12</v>
      </c>
      <c r="D966" s="41" t="s">
        <v>1607</v>
      </c>
      <c r="E966" s="41" t="s">
        <v>1607</v>
      </c>
      <c r="F966" s="104">
        <v>1</v>
      </c>
      <c r="G966" s="44" t="s">
        <v>1448</v>
      </c>
      <c r="H966" s="50"/>
      <c r="I966" s="46">
        <v>0</v>
      </c>
      <c r="J966" s="46">
        <v>0</v>
      </c>
      <c r="K966" s="47">
        <f t="shared" ref="K966:K987" si="68">I966+J966</f>
        <v>0</v>
      </c>
      <c r="L966" s="48">
        <f t="shared" ref="L966:L987" si="69">K966*(F966+H966)</f>
        <v>0</v>
      </c>
    </row>
    <row r="967" spans="1:12" ht="45">
      <c r="A967" s="38">
        <v>400</v>
      </c>
      <c r="B967" s="87">
        <v>412</v>
      </c>
      <c r="C967" s="283">
        <v>13</v>
      </c>
      <c r="D967" s="41" t="s">
        <v>1608</v>
      </c>
      <c r="E967" s="41" t="s">
        <v>1609</v>
      </c>
      <c r="F967" s="104">
        <v>1</v>
      </c>
      <c r="G967" s="44" t="s">
        <v>1448</v>
      </c>
      <c r="H967" s="50"/>
      <c r="I967" s="46">
        <v>0</v>
      </c>
      <c r="J967" s="46">
        <v>0</v>
      </c>
      <c r="K967" s="47">
        <f t="shared" si="68"/>
        <v>0</v>
      </c>
      <c r="L967" s="48">
        <f t="shared" si="69"/>
        <v>0</v>
      </c>
    </row>
    <row r="968" spans="1:12" ht="33.75">
      <c r="A968" s="38">
        <v>400</v>
      </c>
      <c r="B968" s="87">
        <v>412</v>
      </c>
      <c r="C968" s="283">
        <v>14</v>
      </c>
      <c r="D968" s="41" t="s">
        <v>1610</v>
      </c>
      <c r="E968" s="41" t="s">
        <v>1610</v>
      </c>
      <c r="F968" s="104">
        <v>1</v>
      </c>
      <c r="G968" s="44" t="s">
        <v>1448</v>
      </c>
      <c r="H968" s="50"/>
      <c r="I968" s="46">
        <v>0</v>
      </c>
      <c r="J968" s="46">
        <v>0</v>
      </c>
      <c r="K968" s="47">
        <f t="shared" si="68"/>
        <v>0</v>
      </c>
      <c r="L968" s="48">
        <f t="shared" si="69"/>
        <v>0</v>
      </c>
    </row>
    <row r="969" spans="1:12" ht="45">
      <c r="A969" s="38">
        <v>400</v>
      </c>
      <c r="B969" s="87">
        <v>412</v>
      </c>
      <c r="C969" s="283">
        <v>15</v>
      </c>
      <c r="D969" s="41" t="s">
        <v>1608</v>
      </c>
      <c r="E969" s="41" t="s">
        <v>1609</v>
      </c>
      <c r="F969" s="104">
        <v>1</v>
      </c>
      <c r="G969" s="44" t="s">
        <v>1448</v>
      </c>
      <c r="H969" s="50"/>
      <c r="I969" s="46">
        <v>0</v>
      </c>
      <c r="J969" s="46">
        <v>0</v>
      </c>
      <c r="K969" s="47">
        <f t="shared" si="68"/>
        <v>0</v>
      </c>
      <c r="L969" s="48">
        <f t="shared" si="69"/>
        <v>0</v>
      </c>
    </row>
    <row r="970" spans="1:12" ht="33.75">
      <c r="A970" s="38">
        <v>400</v>
      </c>
      <c r="B970" s="87">
        <v>412</v>
      </c>
      <c r="C970" s="283">
        <v>16</v>
      </c>
      <c r="D970" s="41" t="s">
        <v>1611</v>
      </c>
      <c r="E970" s="41" t="s">
        <v>1611</v>
      </c>
      <c r="F970" s="104">
        <v>644</v>
      </c>
      <c r="G970" s="44" t="s">
        <v>1448</v>
      </c>
      <c r="H970" s="50"/>
      <c r="I970" s="46">
        <v>0</v>
      </c>
      <c r="J970" s="46">
        <v>0</v>
      </c>
      <c r="K970" s="47">
        <f t="shared" si="68"/>
        <v>0</v>
      </c>
      <c r="L970" s="48">
        <f t="shared" si="69"/>
        <v>0</v>
      </c>
    </row>
    <row r="971" spans="1:12" ht="45">
      <c r="A971" s="38">
        <v>400</v>
      </c>
      <c r="B971" s="87">
        <v>412</v>
      </c>
      <c r="C971" s="283">
        <v>17</v>
      </c>
      <c r="D971" s="41" t="s">
        <v>1608</v>
      </c>
      <c r="E971" s="41" t="s">
        <v>1609</v>
      </c>
      <c r="F971" s="104">
        <v>644</v>
      </c>
      <c r="G971" s="44" t="s">
        <v>1448</v>
      </c>
      <c r="H971" s="50"/>
      <c r="I971" s="46">
        <v>0</v>
      </c>
      <c r="J971" s="46">
        <v>0</v>
      </c>
      <c r="K971" s="47">
        <f t="shared" si="68"/>
        <v>0</v>
      </c>
      <c r="L971" s="48">
        <f t="shared" si="69"/>
        <v>0</v>
      </c>
    </row>
    <row r="972" spans="1:12" ht="33.75">
      <c r="A972" s="38">
        <v>400</v>
      </c>
      <c r="B972" s="87">
        <v>412</v>
      </c>
      <c r="C972" s="283">
        <v>18</v>
      </c>
      <c r="D972" s="41" t="s">
        <v>1612</v>
      </c>
      <c r="E972" s="41" t="s">
        <v>1612</v>
      </c>
      <c r="F972" s="104">
        <v>569</v>
      </c>
      <c r="G972" s="44" t="s">
        <v>1448</v>
      </c>
      <c r="H972" s="50"/>
      <c r="I972" s="46">
        <v>0</v>
      </c>
      <c r="J972" s="46">
        <v>0</v>
      </c>
      <c r="K972" s="47">
        <f t="shared" si="68"/>
        <v>0</v>
      </c>
      <c r="L972" s="48">
        <f t="shared" si="69"/>
        <v>0</v>
      </c>
    </row>
    <row r="973" spans="1:12" ht="45">
      <c r="A973" s="38">
        <v>400</v>
      </c>
      <c r="B973" s="87">
        <v>412</v>
      </c>
      <c r="C973" s="283">
        <v>19</v>
      </c>
      <c r="D973" s="41" t="s">
        <v>1613</v>
      </c>
      <c r="E973" s="41" t="s">
        <v>1614</v>
      </c>
      <c r="F973" s="104">
        <v>569</v>
      </c>
      <c r="G973" s="44" t="s">
        <v>1448</v>
      </c>
      <c r="H973" s="50"/>
      <c r="I973" s="46">
        <v>0</v>
      </c>
      <c r="J973" s="46">
        <v>0</v>
      </c>
      <c r="K973" s="47">
        <f t="shared" si="68"/>
        <v>0</v>
      </c>
      <c r="L973" s="48">
        <f t="shared" si="69"/>
        <v>0</v>
      </c>
    </row>
    <row r="974" spans="1:12" ht="33.75">
      <c r="A974" s="38">
        <v>400</v>
      </c>
      <c r="B974" s="87">
        <v>412</v>
      </c>
      <c r="C974" s="283">
        <v>20</v>
      </c>
      <c r="D974" s="41" t="s">
        <v>1615</v>
      </c>
      <c r="E974" s="41" t="s">
        <v>1615</v>
      </c>
      <c r="F974" s="104">
        <v>901</v>
      </c>
      <c r="G974" s="44" t="s">
        <v>1448</v>
      </c>
      <c r="H974" s="50"/>
      <c r="I974" s="46">
        <v>0</v>
      </c>
      <c r="J974" s="46">
        <v>0</v>
      </c>
      <c r="K974" s="47">
        <f t="shared" si="68"/>
        <v>0</v>
      </c>
      <c r="L974" s="48">
        <f t="shared" si="69"/>
        <v>0</v>
      </c>
    </row>
    <row r="975" spans="1:12" ht="45">
      <c r="A975" s="38">
        <v>400</v>
      </c>
      <c r="B975" s="87">
        <v>412</v>
      </c>
      <c r="C975" s="283">
        <v>21</v>
      </c>
      <c r="D975" s="41" t="s">
        <v>1613</v>
      </c>
      <c r="E975" s="41" t="s">
        <v>1614</v>
      </c>
      <c r="F975" s="104">
        <v>901</v>
      </c>
      <c r="G975" s="44" t="s">
        <v>1448</v>
      </c>
      <c r="H975" s="50"/>
      <c r="I975" s="46">
        <v>0</v>
      </c>
      <c r="J975" s="46">
        <v>0</v>
      </c>
      <c r="K975" s="47">
        <f t="shared" si="68"/>
        <v>0</v>
      </c>
      <c r="L975" s="48">
        <f t="shared" si="69"/>
        <v>0</v>
      </c>
    </row>
    <row r="976" spans="1:12" ht="33.75">
      <c r="A976" s="38">
        <v>400</v>
      </c>
      <c r="B976" s="87">
        <v>412</v>
      </c>
      <c r="C976" s="283">
        <v>22</v>
      </c>
      <c r="D976" s="41" t="s">
        <v>1616</v>
      </c>
      <c r="E976" s="41" t="s">
        <v>1616</v>
      </c>
      <c r="F976" s="104">
        <v>438</v>
      </c>
      <c r="G976" s="44" t="s">
        <v>1448</v>
      </c>
      <c r="H976" s="50"/>
      <c r="I976" s="46">
        <v>0</v>
      </c>
      <c r="J976" s="46">
        <v>0</v>
      </c>
      <c r="K976" s="47">
        <f t="shared" si="68"/>
        <v>0</v>
      </c>
      <c r="L976" s="48">
        <f t="shared" si="69"/>
        <v>0</v>
      </c>
    </row>
    <row r="977" spans="1:12" ht="45">
      <c r="A977" s="38">
        <v>400</v>
      </c>
      <c r="B977" s="87">
        <v>412</v>
      </c>
      <c r="C977" s="283">
        <v>23</v>
      </c>
      <c r="D977" s="41" t="s">
        <v>1613</v>
      </c>
      <c r="E977" s="41" t="s">
        <v>1614</v>
      </c>
      <c r="F977" s="104">
        <v>438</v>
      </c>
      <c r="G977" s="44" t="s">
        <v>1448</v>
      </c>
      <c r="H977" s="50"/>
      <c r="I977" s="46">
        <v>0</v>
      </c>
      <c r="J977" s="46">
        <v>0</v>
      </c>
      <c r="K977" s="47">
        <f t="shared" si="68"/>
        <v>0</v>
      </c>
      <c r="L977" s="48">
        <f t="shared" si="69"/>
        <v>0</v>
      </c>
    </row>
    <row r="978" spans="1:12" ht="33.75">
      <c r="A978" s="38">
        <v>400</v>
      </c>
      <c r="B978" s="87">
        <v>412</v>
      </c>
      <c r="C978" s="283">
        <v>24</v>
      </c>
      <c r="D978" s="41" t="s">
        <v>1617</v>
      </c>
      <c r="E978" s="41" t="s">
        <v>1617</v>
      </c>
      <c r="F978" s="104">
        <v>51</v>
      </c>
      <c r="G978" s="44" t="s">
        <v>1448</v>
      </c>
      <c r="H978" s="50"/>
      <c r="I978" s="46">
        <v>0</v>
      </c>
      <c r="J978" s="46">
        <v>0</v>
      </c>
      <c r="K978" s="47">
        <f t="shared" si="68"/>
        <v>0</v>
      </c>
      <c r="L978" s="48">
        <f t="shared" si="69"/>
        <v>0</v>
      </c>
    </row>
    <row r="979" spans="1:12" ht="45">
      <c r="A979" s="38">
        <v>400</v>
      </c>
      <c r="B979" s="87">
        <v>412</v>
      </c>
      <c r="C979" s="283">
        <v>25</v>
      </c>
      <c r="D979" s="41" t="s">
        <v>1613</v>
      </c>
      <c r="E979" s="41" t="s">
        <v>1614</v>
      </c>
      <c r="F979" s="104">
        <v>51</v>
      </c>
      <c r="G979" s="44" t="s">
        <v>1448</v>
      </c>
      <c r="H979" s="50"/>
      <c r="I979" s="46">
        <v>0</v>
      </c>
      <c r="J979" s="46">
        <v>0</v>
      </c>
      <c r="K979" s="47">
        <f t="shared" si="68"/>
        <v>0</v>
      </c>
      <c r="L979" s="48">
        <f t="shared" si="69"/>
        <v>0</v>
      </c>
    </row>
    <row r="980" spans="1:12" ht="33.75">
      <c r="A980" s="38">
        <v>400</v>
      </c>
      <c r="B980" s="87">
        <v>412</v>
      </c>
      <c r="C980" s="283">
        <v>26</v>
      </c>
      <c r="D980" s="41" t="s">
        <v>1618</v>
      </c>
      <c r="E980" s="41" t="s">
        <v>1618</v>
      </c>
      <c r="F980" s="104">
        <v>4</v>
      </c>
      <c r="G980" s="44" t="s">
        <v>1448</v>
      </c>
      <c r="H980" s="50"/>
      <c r="I980" s="46">
        <v>0</v>
      </c>
      <c r="J980" s="46">
        <v>0</v>
      </c>
      <c r="K980" s="47">
        <f t="shared" si="68"/>
        <v>0</v>
      </c>
      <c r="L980" s="48">
        <f t="shared" si="69"/>
        <v>0</v>
      </c>
    </row>
    <row r="981" spans="1:12" ht="45">
      <c r="A981" s="38">
        <v>400</v>
      </c>
      <c r="B981" s="87">
        <v>412</v>
      </c>
      <c r="C981" s="283">
        <v>27</v>
      </c>
      <c r="D981" s="41" t="s">
        <v>1619</v>
      </c>
      <c r="E981" s="41" t="s">
        <v>1620</v>
      </c>
      <c r="F981" s="104">
        <v>4</v>
      </c>
      <c r="G981" s="44" t="s">
        <v>1448</v>
      </c>
      <c r="H981" s="50"/>
      <c r="I981" s="46">
        <v>0</v>
      </c>
      <c r="J981" s="46">
        <v>0</v>
      </c>
      <c r="K981" s="47">
        <f t="shared" si="68"/>
        <v>0</v>
      </c>
      <c r="L981" s="48">
        <f t="shared" si="69"/>
        <v>0</v>
      </c>
    </row>
    <row r="982" spans="1:12" ht="33.75">
      <c r="A982" s="38">
        <v>400</v>
      </c>
      <c r="B982" s="87">
        <v>412</v>
      </c>
      <c r="C982" s="283">
        <v>28</v>
      </c>
      <c r="D982" s="41" t="s">
        <v>1621</v>
      </c>
      <c r="E982" s="41" t="s">
        <v>1621</v>
      </c>
      <c r="F982" s="96">
        <v>34</v>
      </c>
      <c r="G982" s="44" t="s">
        <v>1448</v>
      </c>
      <c r="H982" s="50"/>
      <c r="I982" s="46">
        <v>0</v>
      </c>
      <c r="J982" s="46">
        <v>0</v>
      </c>
      <c r="K982" s="47">
        <f t="shared" si="68"/>
        <v>0</v>
      </c>
      <c r="L982" s="48">
        <f t="shared" si="69"/>
        <v>0</v>
      </c>
    </row>
    <row r="983" spans="1:12" ht="45">
      <c r="A983" s="38">
        <v>400</v>
      </c>
      <c r="B983" s="87">
        <v>412</v>
      </c>
      <c r="C983" s="283">
        <v>29</v>
      </c>
      <c r="D983" s="41" t="s">
        <v>1619</v>
      </c>
      <c r="E983" s="41" t="s">
        <v>1620</v>
      </c>
      <c r="F983" s="96">
        <v>34</v>
      </c>
      <c r="G983" s="44" t="s">
        <v>1448</v>
      </c>
      <c r="H983" s="50"/>
      <c r="I983" s="46">
        <v>0</v>
      </c>
      <c r="J983" s="46">
        <v>0</v>
      </c>
      <c r="K983" s="47">
        <f t="shared" si="68"/>
        <v>0</v>
      </c>
      <c r="L983" s="48">
        <f t="shared" si="69"/>
        <v>0</v>
      </c>
    </row>
    <row r="984" spans="1:12" ht="33.75">
      <c r="A984" s="38">
        <v>400</v>
      </c>
      <c r="B984" s="87">
        <v>412</v>
      </c>
      <c r="C984" s="283">
        <v>30</v>
      </c>
      <c r="D984" s="41" t="s">
        <v>1622</v>
      </c>
      <c r="E984" s="41" t="s">
        <v>1622</v>
      </c>
      <c r="F984" s="104">
        <v>43</v>
      </c>
      <c r="G984" s="44" t="s">
        <v>1448</v>
      </c>
      <c r="H984" s="50"/>
      <c r="I984" s="46">
        <v>0</v>
      </c>
      <c r="J984" s="46">
        <v>0</v>
      </c>
      <c r="K984" s="47">
        <f t="shared" si="68"/>
        <v>0</v>
      </c>
      <c r="L984" s="48">
        <f t="shared" si="69"/>
        <v>0</v>
      </c>
    </row>
    <row r="985" spans="1:12" ht="45">
      <c r="A985" s="38">
        <v>400</v>
      </c>
      <c r="B985" s="87">
        <v>412</v>
      </c>
      <c r="C985" s="283">
        <v>31</v>
      </c>
      <c r="D985" s="41" t="s">
        <v>1619</v>
      </c>
      <c r="E985" s="41" t="s">
        <v>1620</v>
      </c>
      <c r="F985" s="104">
        <v>43</v>
      </c>
      <c r="G985" s="44" t="s">
        <v>1448</v>
      </c>
      <c r="H985" s="50"/>
      <c r="I985" s="46">
        <v>0</v>
      </c>
      <c r="J985" s="46">
        <v>0</v>
      </c>
      <c r="K985" s="47">
        <f t="shared" si="68"/>
        <v>0</v>
      </c>
      <c r="L985" s="48">
        <f t="shared" si="69"/>
        <v>0</v>
      </c>
    </row>
    <row r="986" spans="1:12" ht="33.75">
      <c r="A986" s="38">
        <v>400</v>
      </c>
      <c r="B986" s="87">
        <v>412</v>
      </c>
      <c r="C986" s="283">
        <v>32</v>
      </c>
      <c r="D986" s="41" t="s">
        <v>1623</v>
      </c>
      <c r="E986" s="41" t="s">
        <v>1624</v>
      </c>
      <c r="F986" s="104">
        <v>34</v>
      </c>
      <c r="G986" s="44" t="s">
        <v>1448</v>
      </c>
      <c r="H986" s="50"/>
      <c r="I986" s="46">
        <v>0</v>
      </c>
      <c r="J986" s="46">
        <v>0</v>
      </c>
      <c r="K986" s="47">
        <f t="shared" si="68"/>
        <v>0</v>
      </c>
      <c r="L986" s="48">
        <f t="shared" si="69"/>
        <v>0</v>
      </c>
    </row>
    <row r="987" spans="1:12" ht="45">
      <c r="A987" s="38">
        <v>400</v>
      </c>
      <c r="B987" s="87">
        <v>412</v>
      </c>
      <c r="C987" s="283">
        <v>33</v>
      </c>
      <c r="D987" s="41" t="s">
        <v>1619</v>
      </c>
      <c r="E987" s="41" t="s">
        <v>1620</v>
      </c>
      <c r="F987" s="104">
        <v>34</v>
      </c>
      <c r="G987" s="44" t="s">
        <v>1448</v>
      </c>
      <c r="H987" s="50"/>
      <c r="I987" s="46">
        <v>0</v>
      </c>
      <c r="J987" s="46">
        <v>0</v>
      </c>
      <c r="K987" s="47">
        <f t="shared" si="68"/>
        <v>0</v>
      </c>
      <c r="L987" s="48">
        <f t="shared" si="69"/>
        <v>0</v>
      </c>
    </row>
    <row r="988" spans="1:12" ht="409.5">
      <c r="A988" s="207">
        <v>400</v>
      </c>
      <c r="B988" s="208">
        <v>412</v>
      </c>
      <c r="C988" s="283"/>
      <c r="D988" s="303" t="s">
        <v>1625</v>
      </c>
      <c r="E988" s="303" t="s">
        <v>1626</v>
      </c>
      <c r="F988" s="304"/>
      <c r="G988" s="305"/>
      <c r="H988" s="306"/>
      <c r="I988" s="307"/>
      <c r="J988" s="307"/>
      <c r="K988" s="308"/>
      <c r="L988" s="309"/>
    </row>
    <row r="989" spans="1:12" ht="408">
      <c r="A989" s="207"/>
      <c r="B989" s="208"/>
      <c r="C989" s="283"/>
      <c r="D989" s="310" t="s">
        <v>1627</v>
      </c>
      <c r="E989" s="296" t="s">
        <v>1628</v>
      </c>
      <c r="F989" s="304"/>
      <c r="G989" s="305"/>
      <c r="H989" s="306"/>
      <c r="I989" s="307"/>
      <c r="J989" s="307"/>
      <c r="K989" s="308"/>
      <c r="L989" s="309"/>
    </row>
    <row r="990" spans="1:12">
      <c r="A990" s="38">
        <v>400</v>
      </c>
      <c r="B990" s="87">
        <v>412</v>
      </c>
      <c r="C990" s="283">
        <v>34</v>
      </c>
      <c r="D990" s="41" t="s">
        <v>1485</v>
      </c>
      <c r="E990" s="41" t="s">
        <v>1485</v>
      </c>
      <c r="F990" s="104">
        <v>34</v>
      </c>
      <c r="G990" s="44" t="s">
        <v>1448</v>
      </c>
      <c r="H990" s="50"/>
      <c r="I990" s="46">
        <v>0</v>
      </c>
      <c r="J990" s="46">
        <v>0</v>
      </c>
      <c r="K990" s="47">
        <f>I990+J990</f>
        <v>0</v>
      </c>
      <c r="L990" s="48">
        <f>K990*(F990+H990)</f>
        <v>0</v>
      </c>
    </row>
    <row r="991" spans="1:12" ht="45">
      <c r="A991" s="38">
        <v>400</v>
      </c>
      <c r="B991" s="87">
        <v>412</v>
      </c>
      <c r="C991" s="283">
        <v>35</v>
      </c>
      <c r="D991" s="41" t="s">
        <v>1619</v>
      </c>
      <c r="E991" s="41" t="s">
        <v>1620</v>
      </c>
      <c r="F991" s="104">
        <v>34</v>
      </c>
      <c r="G991" s="44" t="s">
        <v>1448</v>
      </c>
      <c r="H991" s="50"/>
      <c r="I991" s="46">
        <v>0</v>
      </c>
      <c r="J991" s="46">
        <v>0</v>
      </c>
      <c r="K991" s="47">
        <f>I991+J991</f>
        <v>0</v>
      </c>
      <c r="L991" s="48">
        <f>K991*(F991+H991)</f>
        <v>0</v>
      </c>
    </row>
    <row r="992" spans="1:12" ht="48">
      <c r="A992" s="82">
        <v>400</v>
      </c>
      <c r="B992" s="87">
        <v>412</v>
      </c>
      <c r="C992" s="69"/>
      <c r="D992" s="252" t="s">
        <v>1629</v>
      </c>
      <c r="E992" s="252" t="s">
        <v>1630</v>
      </c>
      <c r="F992" s="104"/>
      <c r="G992" s="44"/>
      <c r="H992" s="50"/>
      <c r="I992" s="46"/>
      <c r="J992" s="46"/>
      <c r="K992" s="47"/>
      <c r="L992" s="48"/>
    </row>
    <row r="993" spans="1:12" ht="360">
      <c r="A993" s="38">
        <v>400</v>
      </c>
      <c r="B993" s="87">
        <v>412</v>
      </c>
      <c r="C993" s="40">
        <v>36</v>
      </c>
      <c r="D993" s="41" t="s">
        <v>1631</v>
      </c>
      <c r="E993" s="41" t="s">
        <v>1632</v>
      </c>
      <c r="F993" s="104">
        <v>1</v>
      </c>
      <c r="G993" s="44" t="s">
        <v>1468</v>
      </c>
      <c r="H993" s="50"/>
      <c r="I993" s="46">
        <v>0</v>
      </c>
      <c r="J993" s="46">
        <v>0</v>
      </c>
      <c r="K993" s="47">
        <f t="shared" ref="K993:K1001" si="70">I993+J993</f>
        <v>0</v>
      </c>
      <c r="L993" s="48">
        <f t="shared" ref="L993:L1001" si="71">K993*(F993+H993)</f>
        <v>0</v>
      </c>
    </row>
    <row r="994" spans="1:12" ht="360">
      <c r="A994" s="38">
        <v>400</v>
      </c>
      <c r="B994" s="87">
        <v>412</v>
      </c>
      <c r="C994" s="283">
        <v>37</v>
      </c>
      <c r="D994" s="41" t="s">
        <v>1633</v>
      </c>
      <c r="E994" s="41" t="s">
        <v>1634</v>
      </c>
      <c r="F994" s="104">
        <v>1</v>
      </c>
      <c r="G994" s="44" t="s">
        <v>1468</v>
      </c>
      <c r="H994" s="50"/>
      <c r="I994" s="46">
        <v>0</v>
      </c>
      <c r="J994" s="46">
        <v>0</v>
      </c>
      <c r="K994" s="47">
        <f t="shared" si="70"/>
        <v>0</v>
      </c>
      <c r="L994" s="48">
        <f t="shared" si="71"/>
        <v>0</v>
      </c>
    </row>
    <row r="995" spans="1:12" ht="371.25">
      <c r="A995" s="38">
        <v>400</v>
      </c>
      <c r="B995" s="87">
        <v>412</v>
      </c>
      <c r="C995" s="283">
        <v>38</v>
      </c>
      <c r="D995" s="41" t="s">
        <v>1635</v>
      </c>
      <c r="E995" s="41" t="s">
        <v>1636</v>
      </c>
      <c r="F995" s="104">
        <v>1</v>
      </c>
      <c r="G995" s="44" t="s">
        <v>1468</v>
      </c>
      <c r="H995" s="50"/>
      <c r="I995" s="46">
        <v>0</v>
      </c>
      <c r="J995" s="46">
        <v>0</v>
      </c>
      <c r="K995" s="47">
        <f t="shared" si="70"/>
        <v>0</v>
      </c>
      <c r="L995" s="48">
        <f t="shared" si="71"/>
        <v>0</v>
      </c>
    </row>
    <row r="996" spans="1:12" ht="337.5">
      <c r="A996" s="38">
        <v>400</v>
      </c>
      <c r="B996" s="87">
        <v>412</v>
      </c>
      <c r="C996" s="283">
        <v>39</v>
      </c>
      <c r="D996" s="41" t="s">
        <v>1637</v>
      </c>
      <c r="E996" s="41" t="s">
        <v>1638</v>
      </c>
      <c r="F996" s="104">
        <v>1</v>
      </c>
      <c r="G996" s="44" t="s">
        <v>1468</v>
      </c>
      <c r="H996" s="50"/>
      <c r="I996" s="46">
        <v>0</v>
      </c>
      <c r="J996" s="46">
        <v>0</v>
      </c>
      <c r="K996" s="47">
        <f t="shared" si="70"/>
        <v>0</v>
      </c>
      <c r="L996" s="48">
        <f t="shared" si="71"/>
        <v>0</v>
      </c>
    </row>
    <row r="997" spans="1:12" ht="348.75">
      <c r="A997" s="38">
        <v>400</v>
      </c>
      <c r="B997" s="87">
        <v>412</v>
      </c>
      <c r="C997" s="283">
        <v>40</v>
      </c>
      <c r="D997" s="41" t="s">
        <v>1639</v>
      </c>
      <c r="E997" s="41" t="s">
        <v>1640</v>
      </c>
      <c r="F997" s="104">
        <v>1</v>
      </c>
      <c r="G997" s="44" t="s">
        <v>1468</v>
      </c>
      <c r="H997" s="50"/>
      <c r="I997" s="46">
        <v>0</v>
      </c>
      <c r="J997" s="46">
        <v>0</v>
      </c>
      <c r="K997" s="47">
        <f t="shared" si="70"/>
        <v>0</v>
      </c>
      <c r="L997" s="48">
        <f t="shared" si="71"/>
        <v>0</v>
      </c>
    </row>
    <row r="998" spans="1:12" ht="135">
      <c r="A998" s="38">
        <v>400</v>
      </c>
      <c r="B998" s="87">
        <v>412</v>
      </c>
      <c r="C998" s="283">
        <v>41</v>
      </c>
      <c r="D998" s="41" t="s">
        <v>1641</v>
      </c>
      <c r="E998" s="41" t="s">
        <v>1642</v>
      </c>
      <c r="F998" s="104">
        <v>6</v>
      </c>
      <c r="G998" s="44" t="s">
        <v>1468</v>
      </c>
      <c r="H998" s="50"/>
      <c r="I998" s="46">
        <v>0</v>
      </c>
      <c r="J998" s="46">
        <v>0</v>
      </c>
      <c r="K998" s="47">
        <f t="shared" si="70"/>
        <v>0</v>
      </c>
      <c r="L998" s="48">
        <f t="shared" si="71"/>
        <v>0</v>
      </c>
    </row>
    <row r="999" spans="1:12" ht="360">
      <c r="A999" s="38">
        <v>400</v>
      </c>
      <c r="B999" s="87">
        <v>412</v>
      </c>
      <c r="C999" s="283">
        <v>42</v>
      </c>
      <c r="D999" s="41" t="s">
        <v>1643</v>
      </c>
      <c r="E999" s="41" t="s">
        <v>1644</v>
      </c>
      <c r="F999" s="104">
        <v>1</v>
      </c>
      <c r="G999" s="44" t="s">
        <v>1468</v>
      </c>
      <c r="H999" s="50"/>
      <c r="I999" s="46">
        <v>0</v>
      </c>
      <c r="J999" s="46">
        <v>0</v>
      </c>
      <c r="K999" s="47">
        <f t="shared" si="70"/>
        <v>0</v>
      </c>
      <c r="L999" s="48">
        <f t="shared" si="71"/>
        <v>0</v>
      </c>
    </row>
    <row r="1000" spans="1:12" ht="409.5">
      <c r="A1000" s="38">
        <v>400</v>
      </c>
      <c r="B1000" s="87">
        <v>412</v>
      </c>
      <c r="C1000" s="283">
        <v>43</v>
      </c>
      <c r="D1000" s="41" t="s">
        <v>1645</v>
      </c>
      <c r="E1000" s="41" t="s">
        <v>1646</v>
      </c>
      <c r="F1000" s="104">
        <v>1</v>
      </c>
      <c r="G1000" s="44" t="s">
        <v>1468</v>
      </c>
      <c r="H1000" s="50"/>
      <c r="I1000" s="46">
        <v>0</v>
      </c>
      <c r="J1000" s="46">
        <v>0</v>
      </c>
      <c r="K1000" s="47">
        <f t="shared" si="70"/>
        <v>0</v>
      </c>
      <c r="L1000" s="48">
        <f t="shared" si="71"/>
        <v>0</v>
      </c>
    </row>
    <row r="1001" spans="1:12" ht="409.5">
      <c r="A1001" s="38">
        <v>400</v>
      </c>
      <c r="B1001" s="87">
        <v>412</v>
      </c>
      <c r="C1001" s="283">
        <v>44</v>
      </c>
      <c r="D1001" s="41" t="s">
        <v>1647</v>
      </c>
      <c r="E1001" s="41" t="s">
        <v>1648</v>
      </c>
      <c r="F1001" s="104">
        <v>1</v>
      </c>
      <c r="G1001" s="44" t="s">
        <v>1468</v>
      </c>
      <c r="H1001" s="50"/>
      <c r="I1001" s="46">
        <v>0</v>
      </c>
      <c r="J1001" s="46">
        <v>0</v>
      </c>
      <c r="K1001" s="47">
        <f t="shared" si="70"/>
        <v>0</v>
      </c>
      <c r="L1001" s="48">
        <f t="shared" si="71"/>
        <v>0</v>
      </c>
    </row>
    <row r="1002" spans="1:12" ht="191.25">
      <c r="A1002" s="82">
        <v>400</v>
      </c>
      <c r="B1002" s="87">
        <v>412</v>
      </c>
      <c r="C1002" s="283"/>
      <c r="D1002" s="41" t="s">
        <v>1649</v>
      </c>
      <c r="E1002" s="41" t="s">
        <v>1650</v>
      </c>
      <c r="F1002" s="104"/>
      <c r="G1002" s="44"/>
      <c r="H1002" s="50"/>
      <c r="I1002" s="46"/>
      <c r="J1002" s="46"/>
      <c r="K1002" s="47"/>
      <c r="L1002" s="48"/>
    </row>
    <row r="1003" spans="1:12">
      <c r="A1003" s="38">
        <v>400</v>
      </c>
      <c r="B1003" s="87">
        <v>412</v>
      </c>
      <c r="C1003" s="283">
        <v>45</v>
      </c>
      <c r="D1003" s="41" t="s">
        <v>1651</v>
      </c>
      <c r="E1003" s="41" t="s">
        <v>1651</v>
      </c>
      <c r="F1003" s="104">
        <v>1</v>
      </c>
      <c r="G1003" s="44" t="s">
        <v>1468</v>
      </c>
      <c r="H1003" s="50"/>
      <c r="I1003" s="46">
        <v>0</v>
      </c>
      <c r="J1003" s="46">
        <v>0</v>
      </c>
      <c r="K1003" s="47">
        <f>I1003+J1003</f>
        <v>0</v>
      </c>
      <c r="L1003" s="48">
        <f>K1003*(F1003+H1003)</f>
        <v>0</v>
      </c>
    </row>
    <row r="1004" spans="1:12">
      <c r="A1004" s="38">
        <v>400</v>
      </c>
      <c r="B1004" s="87">
        <v>412</v>
      </c>
      <c r="C1004" s="283">
        <v>46</v>
      </c>
      <c r="D1004" s="41" t="s">
        <v>1652</v>
      </c>
      <c r="E1004" s="41" t="s">
        <v>1652</v>
      </c>
      <c r="F1004" s="104">
        <v>1</v>
      </c>
      <c r="G1004" s="44" t="s">
        <v>1468</v>
      </c>
      <c r="H1004" s="50"/>
      <c r="I1004" s="46">
        <v>0</v>
      </c>
      <c r="J1004" s="46">
        <v>0</v>
      </c>
      <c r="K1004" s="47">
        <f>I1004+J1004</f>
        <v>0</v>
      </c>
      <c r="L1004" s="48">
        <f>K1004*(F1004+H1004)</f>
        <v>0</v>
      </c>
    </row>
    <row r="1005" spans="1:12">
      <c r="A1005" s="38">
        <v>400</v>
      </c>
      <c r="B1005" s="87">
        <v>412</v>
      </c>
      <c r="C1005" s="283">
        <v>47</v>
      </c>
      <c r="D1005" s="41" t="s">
        <v>1653</v>
      </c>
      <c r="E1005" s="41" t="s">
        <v>1653</v>
      </c>
      <c r="F1005" s="104">
        <v>1</v>
      </c>
      <c r="G1005" s="44" t="s">
        <v>1468</v>
      </c>
      <c r="H1005" s="50"/>
      <c r="I1005" s="46">
        <v>0</v>
      </c>
      <c r="J1005" s="46">
        <v>0</v>
      </c>
      <c r="K1005" s="47">
        <f>I1005+J1005</f>
        <v>0</v>
      </c>
      <c r="L1005" s="48">
        <f>K1005*(F1005+H1005)</f>
        <v>0</v>
      </c>
    </row>
    <row r="1006" spans="1:12">
      <c r="A1006" s="38">
        <v>400</v>
      </c>
      <c r="B1006" s="87">
        <v>412</v>
      </c>
      <c r="C1006" s="283">
        <v>48</v>
      </c>
      <c r="D1006" s="41" t="s">
        <v>1484</v>
      </c>
      <c r="E1006" s="41" t="s">
        <v>1484</v>
      </c>
      <c r="F1006" s="104">
        <v>1</v>
      </c>
      <c r="G1006" s="44" t="s">
        <v>1468</v>
      </c>
      <c r="H1006" s="50"/>
      <c r="I1006" s="46">
        <v>0</v>
      </c>
      <c r="J1006" s="46">
        <v>0</v>
      </c>
      <c r="K1006" s="47">
        <f>I1006+J1006</f>
        <v>0</v>
      </c>
      <c r="L1006" s="48">
        <f>K1006*(F1006+H1006)</f>
        <v>0</v>
      </c>
    </row>
    <row r="1007" spans="1:12" ht="146.25">
      <c r="A1007" s="82">
        <v>400</v>
      </c>
      <c r="B1007" s="87">
        <v>412</v>
      </c>
      <c r="C1007" s="283"/>
      <c r="D1007" s="41" t="s">
        <v>1654</v>
      </c>
      <c r="E1007" s="41" t="s">
        <v>1655</v>
      </c>
      <c r="F1007" s="104"/>
      <c r="G1007" s="44"/>
      <c r="H1007" s="50"/>
      <c r="I1007" s="46"/>
      <c r="J1007" s="46"/>
      <c r="K1007" s="47"/>
      <c r="L1007" s="48"/>
    </row>
    <row r="1008" spans="1:12">
      <c r="A1008" s="38">
        <v>400</v>
      </c>
      <c r="B1008" s="87">
        <v>412</v>
      </c>
      <c r="C1008" s="283">
        <v>49</v>
      </c>
      <c r="D1008" s="41" t="s">
        <v>1651</v>
      </c>
      <c r="E1008" s="41" t="s">
        <v>1651</v>
      </c>
      <c r="F1008" s="104">
        <v>1</v>
      </c>
      <c r="G1008" s="44" t="s">
        <v>1468</v>
      </c>
      <c r="H1008" s="50"/>
      <c r="I1008" s="46">
        <v>0</v>
      </c>
      <c r="J1008" s="46">
        <v>0</v>
      </c>
      <c r="K1008" s="47">
        <f>I1008+J1008</f>
        <v>0</v>
      </c>
      <c r="L1008" s="48">
        <f>K1008*(F1008+H1008)</f>
        <v>0</v>
      </c>
    </row>
    <row r="1009" spans="1:12">
      <c r="A1009" s="38">
        <v>400</v>
      </c>
      <c r="B1009" s="87">
        <v>412</v>
      </c>
      <c r="C1009" s="283">
        <v>50</v>
      </c>
      <c r="D1009" s="41" t="s">
        <v>1653</v>
      </c>
      <c r="E1009" s="41" t="s">
        <v>1653</v>
      </c>
      <c r="F1009" s="104">
        <v>1</v>
      </c>
      <c r="G1009" s="44" t="s">
        <v>1468</v>
      </c>
      <c r="H1009" s="50"/>
      <c r="I1009" s="46">
        <v>0</v>
      </c>
      <c r="J1009" s="46">
        <v>0</v>
      </c>
      <c r="K1009" s="47">
        <f>I1009+J1009</f>
        <v>0</v>
      </c>
      <c r="L1009" s="48">
        <f>K1009*(F1009+H1009)</f>
        <v>0</v>
      </c>
    </row>
    <row r="1010" spans="1:12" ht="146.25">
      <c r="A1010" s="82">
        <v>400</v>
      </c>
      <c r="B1010" s="87">
        <v>412</v>
      </c>
      <c r="C1010" s="40"/>
      <c r="D1010" s="256" t="s">
        <v>1656</v>
      </c>
      <c r="E1010" s="256" t="s">
        <v>1657</v>
      </c>
      <c r="F1010" s="104"/>
      <c r="G1010" s="44"/>
      <c r="H1010" s="50"/>
      <c r="I1010" s="46"/>
      <c r="J1010" s="46"/>
      <c r="K1010" s="47"/>
      <c r="L1010" s="48"/>
    </row>
    <row r="1011" spans="1:12">
      <c r="A1011" s="38">
        <v>400</v>
      </c>
      <c r="B1011" s="87">
        <v>412</v>
      </c>
      <c r="C1011" s="40">
        <v>51</v>
      </c>
      <c r="D1011" s="41" t="s">
        <v>1651</v>
      </c>
      <c r="E1011" s="41" t="s">
        <v>1651</v>
      </c>
      <c r="F1011" s="104">
        <v>54</v>
      </c>
      <c r="G1011" s="44" t="s">
        <v>1468</v>
      </c>
      <c r="H1011" s="50"/>
      <c r="I1011" s="46">
        <v>0</v>
      </c>
      <c r="J1011" s="46">
        <v>0</v>
      </c>
      <c r="K1011" s="47">
        <f t="shared" ref="K1011:K1016" si="72">I1011+J1011</f>
        <v>0</v>
      </c>
      <c r="L1011" s="48">
        <f t="shared" ref="L1011:L1016" si="73">K1011*(F1011+H1011)</f>
        <v>0</v>
      </c>
    </row>
    <row r="1012" spans="1:12">
      <c r="A1012" s="38">
        <v>400</v>
      </c>
      <c r="B1012" s="87">
        <v>412</v>
      </c>
      <c r="C1012" s="283">
        <v>52</v>
      </c>
      <c r="D1012" s="41" t="s">
        <v>1658</v>
      </c>
      <c r="E1012" s="41" t="s">
        <v>1658</v>
      </c>
      <c r="F1012" s="104">
        <v>55</v>
      </c>
      <c r="G1012" s="44" t="s">
        <v>1468</v>
      </c>
      <c r="H1012" s="50"/>
      <c r="I1012" s="46">
        <v>0</v>
      </c>
      <c r="J1012" s="46">
        <v>0</v>
      </c>
      <c r="K1012" s="47">
        <f t="shared" si="72"/>
        <v>0</v>
      </c>
      <c r="L1012" s="48">
        <f t="shared" si="73"/>
        <v>0</v>
      </c>
    </row>
    <row r="1013" spans="1:12">
      <c r="A1013" s="38">
        <v>400</v>
      </c>
      <c r="B1013" s="87">
        <v>412</v>
      </c>
      <c r="C1013" s="283">
        <v>53</v>
      </c>
      <c r="D1013" s="41" t="s">
        <v>1659</v>
      </c>
      <c r="E1013" s="41" t="s">
        <v>1659</v>
      </c>
      <c r="F1013" s="104">
        <v>25</v>
      </c>
      <c r="G1013" s="44" t="s">
        <v>1468</v>
      </c>
      <c r="H1013" s="50"/>
      <c r="I1013" s="46">
        <v>0</v>
      </c>
      <c r="J1013" s="46">
        <v>0</v>
      </c>
      <c r="K1013" s="47">
        <f t="shared" si="72"/>
        <v>0</v>
      </c>
      <c r="L1013" s="48">
        <f t="shared" si="73"/>
        <v>0</v>
      </c>
    </row>
    <row r="1014" spans="1:12">
      <c r="A1014" s="38">
        <v>400</v>
      </c>
      <c r="B1014" s="87">
        <v>412</v>
      </c>
      <c r="C1014" s="283">
        <v>54</v>
      </c>
      <c r="D1014" s="41" t="s">
        <v>1461</v>
      </c>
      <c r="E1014" s="41" t="s">
        <v>1461</v>
      </c>
      <c r="F1014" s="104">
        <v>13</v>
      </c>
      <c r="G1014" s="44" t="s">
        <v>1468</v>
      </c>
      <c r="H1014" s="50"/>
      <c r="I1014" s="46">
        <v>0</v>
      </c>
      <c r="J1014" s="46">
        <v>0</v>
      </c>
      <c r="K1014" s="47">
        <f t="shared" si="72"/>
        <v>0</v>
      </c>
      <c r="L1014" s="48">
        <f t="shared" si="73"/>
        <v>0</v>
      </c>
    </row>
    <row r="1015" spans="1:12">
      <c r="A1015" s="38">
        <v>400</v>
      </c>
      <c r="B1015" s="87">
        <v>412</v>
      </c>
      <c r="C1015" s="283">
        <v>55</v>
      </c>
      <c r="D1015" s="41" t="s">
        <v>1462</v>
      </c>
      <c r="E1015" s="41" t="s">
        <v>1462</v>
      </c>
      <c r="F1015" s="104">
        <v>1</v>
      </c>
      <c r="G1015" s="44" t="s">
        <v>1468</v>
      </c>
      <c r="H1015" s="50"/>
      <c r="I1015" s="46">
        <v>0</v>
      </c>
      <c r="J1015" s="46">
        <v>0</v>
      </c>
      <c r="K1015" s="47">
        <f t="shared" si="72"/>
        <v>0</v>
      </c>
      <c r="L1015" s="48">
        <f t="shared" si="73"/>
        <v>0</v>
      </c>
    </row>
    <row r="1016" spans="1:12">
      <c r="A1016" s="38">
        <v>400</v>
      </c>
      <c r="B1016" s="87">
        <v>412</v>
      </c>
      <c r="C1016" s="283">
        <v>56</v>
      </c>
      <c r="D1016" s="41" t="s">
        <v>1463</v>
      </c>
      <c r="E1016" s="41" t="s">
        <v>1463</v>
      </c>
      <c r="F1016" s="104">
        <v>6</v>
      </c>
      <c r="G1016" s="44" t="s">
        <v>1468</v>
      </c>
      <c r="H1016" s="50"/>
      <c r="I1016" s="46">
        <v>0</v>
      </c>
      <c r="J1016" s="46">
        <v>0</v>
      </c>
      <c r="K1016" s="47">
        <f t="shared" si="72"/>
        <v>0</v>
      </c>
      <c r="L1016" s="48">
        <f t="shared" si="73"/>
        <v>0</v>
      </c>
    </row>
    <row r="1017" spans="1:12" ht="270">
      <c r="A1017" s="82">
        <v>400</v>
      </c>
      <c r="B1017" s="87">
        <v>412</v>
      </c>
      <c r="C1017" s="40"/>
      <c r="D1017" s="41" t="s">
        <v>1660</v>
      </c>
      <c r="E1017" s="41" t="s">
        <v>1661</v>
      </c>
      <c r="F1017" s="104"/>
      <c r="G1017" s="44"/>
      <c r="H1017" s="50"/>
      <c r="I1017" s="46"/>
      <c r="J1017" s="46"/>
      <c r="K1017" s="47"/>
      <c r="L1017" s="48"/>
    </row>
    <row r="1018" spans="1:12">
      <c r="A1018" s="38">
        <v>400</v>
      </c>
      <c r="B1018" s="87">
        <v>412</v>
      </c>
      <c r="C1018" s="40">
        <v>57</v>
      </c>
      <c r="D1018" s="41" t="s">
        <v>1652</v>
      </c>
      <c r="E1018" s="41" t="s">
        <v>1652</v>
      </c>
      <c r="F1018" s="104">
        <v>3</v>
      </c>
      <c r="G1018" s="44" t="s">
        <v>1468</v>
      </c>
      <c r="H1018" s="50"/>
      <c r="I1018" s="46">
        <v>0</v>
      </c>
      <c r="J1018" s="46">
        <v>0</v>
      </c>
      <c r="K1018" s="47">
        <f>I1018+J1018</f>
        <v>0</v>
      </c>
      <c r="L1018" s="48">
        <f>K1018*(F1018+H1018)</f>
        <v>0</v>
      </c>
    </row>
    <row r="1019" spans="1:12">
      <c r="A1019" s="38">
        <v>400</v>
      </c>
      <c r="B1019" s="87">
        <v>412</v>
      </c>
      <c r="C1019" s="283">
        <v>58</v>
      </c>
      <c r="D1019" s="41" t="s">
        <v>1653</v>
      </c>
      <c r="E1019" s="41" t="s">
        <v>1653</v>
      </c>
      <c r="F1019" s="104">
        <v>6</v>
      </c>
      <c r="G1019" s="44" t="s">
        <v>1468</v>
      </c>
      <c r="H1019" s="50"/>
      <c r="I1019" s="46">
        <v>0</v>
      </c>
      <c r="J1019" s="46">
        <v>0</v>
      </c>
      <c r="K1019" s="47">
        <f>I1019+J1019</f>
        <v>0</v>
      </c>
      <c r="L1019" s="48">
        <f>K1019*(F1019+H1019)</f>
        <v>0</v>
      </c>
    </row>
    <row r="1020" spans="1:12">
      <c r="A1020" s="38">
        <v>400</v>
      </c>
      <c r="B1020" s="87">
        <v>412</v>
      </c>
      <c r="C1020" s="283">
        <v>59</v>
      </c>
      <c r="D1020" s="41" t="s">
        <v>1484</v>
      </c>
      <c r="E1020" s="41" t="s">
        <v>1484</v>
      </c>
      <c r="F1020" s="104">
        <v>3</v>
      </c>
      <c r="G1020" s="44" t="s">
        <v>1468</v>
      </c>
      <c r="H1020" s="50"/>
      <c r="I1020" s="46">
        <v>0</v>
      </c>
      <c r="J1020" s="46">
        <v>0</v>
      </c>
      <c r="K1020" s="47">
        <f>I1020+J1020</f>
        <v>0</v>
      </c>
      <c r="L1020" s="48">
        <f>K1020*(F1020+H1020)</f>
        <v>0</v>
      </c>
    </row>
    <row r="1021" spans="1:12">
      <c r="A1021" s="38">
        <v>400</v>
      </c>
      <c r="B1021" s="87">
        <v>412</v>
      </c>
      <c r="C1021" s="283">
        <v>60</v>
      </c>
      <c r="D1021" s="41" t="s">
        <v>1485</v>
      </c>
      <c r="E1021" s="41" t="s">
        <v>1485</v>
      </c>
      <c r="F1021" s="104">
        <v>8</v>
      </c>
      <c r="G1021" s="44" t="s">
        <v>1468</v>
      </c>
      <c r="H1021" s="50"/>
      <c r="I1021" s="46">
        <v>0</v>
      </c>
      <c r="J1021" s="46">
        <v>0</v>
      </c>
      <c r="K1021" s="47">
        <f>I1021+J1021</f>
        <v>0</v>
      </c>
      <c r="L1021" s="48">
        <f>K1021*(F1021+H1021)</f>
        <v>0</v>
      </c>
    </row>
    <row r="1022" spans="1:12" ht="202.5">
      <c r="A1022" s="82">
        <v>400</v>
      </c>
      <c r="B1022" s="87">
        <v>412</v>
      </c>
      <c r="C1022" s="283">
        <v>61</v>
      </c>
      <c r="D1022" s="250" t="s">
        <v>1662</v>
      </c>
      <c r="E1022" s="41" t="s">
        <v>1663</v>
      </c>
      <c r="F1022" s="104"/>
      <c r="G1022" s="44"/>
      <c r="H1022" s="50"/>
      <c r="I1022" s="46"/>
      <c r="J1022" s="46"/>
      <c r="K1022" s="47"/>
      <c r="L1022" s="48"/>
    </row>
    <row r="1023" spans="1:12">
      <c r="A1023" s="82">
        <v>400</v>
      </c>
      <c r="B1023" s="87">
        <v>412</v>
      </c>
      <c r="C1023" s="283">
        <v>62</v>
      </c>
      <c r="D1023" s="41" t="s">
        <v>1658</v>
      </c>
      <c r="E1023" s="41" t="s">
        <v>1658</v>
      </c>
      <c r="F1023" s="104">
        <v>2</v>
      </c>
      <c r="G1023" s="44" t="s">
        <v>1468</v>
      </c>
      <c r="H1023" s="50"/>
      <c r="I1023" s="46">
        <v>0</v>
      </c>
      <c r="J1023" s="46">
        <v>0</v>
      </c>
      <c r="K1023" s="47">
        <f>I1023+J1023</f>
        <v>0</v>
      </c>
      <c r="L1023" s="48">
        <f>K1023*(F1023+H1023)</f>
        <v>0</v>
      </c>
    </row>
    <row r="1024" spans="1:12" ht="191.25">
      <c r="A1024" s="82">
        <v>400</v>
      </c>
      <c r="B1024" s="87">
        <v>412</v>
      </c>
      <c r="C1024" s="283">
        <v>63</v>
      </c>
      <c r="D1024" s="250" t="s">
        <v>1664</v>
      </c>
      <c r="E1024" s="250" t="s">
        <v>1665</v>
      </c>
      <c r="F1024" s="104"/>
      <c r="G1024" s="44"/>
      <c r="H1024" s="50"/>
      <c r="I1024" s="46"/>
      <c r="J1024" s="46"/>
      <c r="K1024" s="47"/>
      <c r="L1024" s="48"/>
    </row>
    <row r="1025" spans="1:12">
      <c r="A1025" s="82">
        <v>400</v>
      </c>
      <c r="B1025" s="87">
        <v>412</v>
      </c>
      <c r="C1025" s="283">
        <v>64</v>
      </c>
      <c r="D1025" s="41" t="s">
        <v>1463</v>
      </c>
      <c r="E1025" s="41" t="s">
        <v>1463</v>
      </c>
      <c r="F1025" s="104">
        <v>1</v>
      </c>
      <c r="G1025" s="44" t="s">
        <v>1468</v>
      </c>
      <c r="H1025" s="50"/>
      <c r="I1025" s="46">
        <v>0</v>
      </c>
      <c r="J1025" s="46">
        <v>0</v>
      </c>
      <c r="K1025" s="47">
        <f t="shared" ref="K1025:K1039" si="74">I1025+J1025</f>
        <v>0</v>
      </c>
      <c r="L1025" s="48">
        <f t="shared" ref="L1025:L1039" si="75">K1025*(F1025+H1025)</f>
        <v>0</v>
      </c>
    </row>
    <row r="1026" spans="1:12">
      <c r="A1026" s="38">
        <v>400</v>
      </c>
      <c r="B1026" s="87">
        <v>412</v>
      </c>
      <c r="C1026" s="283">
        <v>65</v>
      </c>
      <c r="D1026" s="41" t="s">
        <v>1652</v>
      </c>
      <c r="E1026" s="41" t="s">
        <v>1652</v>
      </c>
      <c r="F1026" s="104">
        <v>1</v>
      </c>
      <c r="G1026" s="44" t="s">
        <v>1468</v>
      </c>
      <c r="H1026" s="50"/>
      <c r="I1026" s="46">
        <v>0</v>
      </c>
      <c r="J1026" s="46">
        <v>0</v>
      </c>
      <c r="K1026" s="47">
        <f t="shared" si="74"/>
        <v>0</v>
      </c>
      <c r="L1026" s="48">
        <f t="shared" si="75"/>
        <v>0</v>
      </c>
    </row>
    <row r="1027" spans="1:12">
      <c r="A1027" s="38">
        <v>400</v>
      </c>
      <c r="B1027" s="87">
        <v>412</v>
      </c>
      <c r="C1027" s="283">
        <v>66</v>
      </c>
      <c r="D1027" s="41" t="s">
        <v>1653</v>
      </c>
      <c r="E1027" s="41" t="s">
        <v>1653</v>
      </c>
      <c r="F1027" s="104">
        <v>1</v>
      </c>
      <c r="G1027" s="44" t="s">
        <v>1468</v>
      </c>
      <c r="H1027" s="50"/>
      <c r="I1027" s="46">
        <v>0</v>
      </c>
      <c r="J1027" s="46">
        <v>0</v>
      </c>
      <c r="K1027" s="47">
        <f t="shared" si="74"/>
        <v>0</v>
      </c>
      <c r="L1027" s="48">
        <f t="shared" si="75"/>
        <v>0</v>
      </c>
    </row>
    <row r="1028" spans="1:12">
      <c r="A1028" s="38">
        <v>400</v>
      </c>
      <c r="B1028" s="87">
        <v>412</v>
      </c>
      <c r="C1028" s="283">
        <v>67</v>
      </c>
      <c r="D1028" s="41" t="s">
        <v>1484</v>
      </c>
      <c r="E1028" s="41" t="s">
        <v>1484</v>
      </c>
      <c r="F1028" s="104">
        <v>2</v>
      </c>
      <c r="G1028" s="44" t="s">
        <v>1468</v>
      </c>
      <c r="H1028" s="50"/>
      <c r="I1028" s="46">
        <v>0</v>
      </c>
      <c r="J1028" s="46">
        <v>0</v>
      </c>
      <c r="K1028" s="47">
        <f t="shared" si="74"/>
        <v>0</v>
      </c>
      <c r="L1028" s="48">
        <f t="shared" si="75"/>
        <v>0</v>
      </c>
    </row>
    <row r="1029" spans="1:12" ht="225">
      <c r="A1029" s="38">
        <v>400</v>
      </c>
      <c r="B1029" s="87">
        <v>412</v>
      </c>
      <c r="C1029" s="283">
        <v>68</v>
      </c>
      <c r="D1029" s="311" t="s">
        <v>1666</v>
      </c>
      <c r="E1029" s="311" t="s">
        <v>1667</v>
      </c>
      <c r="F1029" s="104">
        <v>12</v>
      </c>
      <c r="G1029" s="44" t="s">
        <v>1468</v>
      </c>
      <c r="H1029" s="50"/>
      <c r="I1029" s="46">
        <v>0</v>
      </c>
      <c r="J1029" s="46">
        <v>0</v>
      </c>
      <c r="K1029" s="47">
        <f t="shared" si="74"/>
        <v>0</v>
      </c>
      <c r="L1029" s="48">
        <f t="shared" si="75"/>
        <v>0</v>
      </c>
    </row>
    <row r="1030" spans="1:12" ht="213.75">
      <c r="A1030" s="38">
        <v>400</v>
      </c>
      <c r="B1030" s="87">
        <v>412</v>
      </c>
      <c r="C1030" s="283">
        <v>69</v>
      </c>
      <c r="D1030" s="311" t="s">
        <v>1668</v>
      </c>
      <c r="E1030" s="311" t="s">
        <v>1669</v>
      </c>
      <c r="F1030" s="104">
        <v>8</v>
      </c>
      <c r="G1030" s="44" t="s">
        <v>1468</v>
      </c>
      <c r="H1030" s="50"/>
      <c r="I1030" s="46">
        <v>0</v>
      </c>
      <c r="J1030" s="46">
        <v>0</v>
      </c>
      <c r="K1030" s="47">
        <f t="shared" si="74"/>
        <v>0</v>
      </c>
      <c r="L1030" s="48">
        <f t="shared" si="75"/>
        <v>0</v>
      </c>
    </row>
    <row r="1031" spans="1:12" ht="292.5">
      <c r="A1031" s="38">
        <v>400</v>
      </c>
      <c r="B1031" s="87">
        <v>412</v>
      </c>
      <c r="C1031" s="283">
        <v>70</v>
      </c>
      <c r="D1031" s="245" t="s">
        <v>1670</v>
      </c>
      <c r="E1031" s="245" t="s">
        <v>1671</v>
      </c>
      <c r="F1031" s="104">
        <v>2</v>
      </c>
      <c r="G1031" s="44" t="s">
        <v>1468</v>
      </c>
      <c r="H1031" s="50"/>
      <c r="I1031" s="46">
        <v>0</v>
      </c>
      <c r="J1031" s="46">
        <v>0</v>
      </c>
      <c r="K1031" s="47">
        <f t="shared" si="74"/>
        <v>0</v>
      </c>
      <c r="L1031" s="48">
        <f t="shared" si="75"/>
        <v>0</v>
      </c>
    </row>
    <row r="1032" spans="1:12" ht="292.5">
      <c r="A1032" s="38">
        <v>400</v>
      </c>
      <c r="B1032" s="87">
        <v>412</v>
      </c>
      <c r="C1032" s="283">
        <v>71</v>
      </c>
      <c r="D1032" s="250" t="s">
        <v>1672</v>
      </c>
      <c r="E1032" s="250" t="s">
        <v>1673</v>
      </c>
      <c r="F1032" s="104">
        <v>2</v>
      </c>
      <c r="G1032" s="44" t="s">
        <v>1468</v>
      </c>
      <c r="H1032" s="50"/>
      <c r="I1032" s="46">
        <v>0</v>
      </c>
      <c r="J1032" s="46">
        <v>0</v>
      </c>
      <c r="K1032" s="47">
        <f t="shared" si="74"/>
        <v>0</v>
      </c>
      <c r="L1032" s="48">
        <f t="shared" si="75"/>
        <v>0</v>
      </c>
    </row>
    <row r="1033" spans="1:12" ht="337.5">
      <c r="A1033" s="38">
        <v>400</v>
      </c>
      <c r="B1033" s="87">
        <v>412</v>
      </c>
      <c r="C1033" s="283">
        <v>72</v>
      </c>
      <c r="D1033" s="41" t="s">
        <v>1674</v>
      </c>
      <c r="E1033" s="41" t="s">
        <v>1675</v>
      </c>
      <c r="F1033" s="104">
        <v>1</v>
      </c>
      <c r="G1033" s="44" t="s">
        <v>1468</v>
      </c>
      <c r="H1033" s="50"/>
      <c r="I1033" s="46">
        <v>0</v>
      </c>
      <c r="J1033" s="46">
        <v>0</v>
      </c>
      <c r="K1033" s="47">
        <f t="shared" si="74"/>
        <v>0</v>
      </c>
      <c r="L1033" s="48">
        <f t="shared" si="75"/>
        <v>0</v>
      </c>
    </row>
    <row r="1034" spans="1:12" ht="348.75">
      <c r="A1034" s="38">
        <v>400</v>
      </c>
      <c r="B1034" s="87">
        <v>412</v>
      </c>
      <c r="C1034" s="283">
        <v>73</v>
      </c>
      <c r="D1034" s="41" t="s">
        <v>1676</v>
      </c>
      <c r="E1034" s="41" t="s">
        <v>1677</v>
      </c>
      <c r="F1034" s="104">
        <v>2</v>
      </c>
      <c r="G1034" s="44" t="s">
        <v>1468</v>
      </c>
      <c r="H1034" s="50"/>
      <c r="I1034" s="46">
        <v>0</v>
      </c>
      <c r="J1034" s="46">
        <v>0</v>
      </c>
      <c r="K1034" s="47">
        <f t="shared" si="74"/>
        <v>0</v>
      </c>
      <c r="L1034" s="48">
        <f t="shared" si="75"/>
        <v>0</v>
      </c>
    </row>
    <row r="1035" spans="1:12" ht="393.75">
      <c r="A1035" s="38">
        <v>400</v>
      </c>
      <c r="B1035" s="87">
        <v>412</v>
      </c>
      <c r="C1035" s="283">
        <v>74</v>
      </c>
      <c r="D1035" s="41" t="s">
        <v>1678</v>
      </c>
      <c r="E1035" s="41" t="s">
        <v>1679</v>
      </c>
      <c r="F1035" s="104">
        <v>2</v>
      </c>
      <c r="G1035" s="44" t="s">
        <v>1468</v>
      </c>
      <c r="H1035" s="50"/>
      <c r="I1035" s="46">
        <v>0</v>
      </c>
      <c r="J1035" s="46">
        <v>0</v>
      </c>
      <c r="K1035" s="47">
        <f t="shared" si="74"/>
        <v>0</v>
      </c>
      <c r="L1035" s="48">
        <f t="shared" si="75"/>
        <v>0</v>
      </c>
    </row>
    <row r="1036" spans="1:12" ht="112.5">
      <c r="A1036" s="38">
        <v>400</v>
      </c>
      <c r="B1036" s="87">
        <v>412</v>
      </c>
      <c r="C1036" s="283">
        <v>75</v>
      </c>
      <c r="D1036" s="41" t="s">
        <v>1680</v>
      </c>
      <c r="E1036" s="41" t="s">
        <v>1681</v>
      </c>
      <c r="F1036" s="104">
        <v>1</v>
      </c>
      <c r="G1036" s="44" t="s">
        <v>1468</v>
      </c>
      <c r="H1036" s="50"/>
      <c r="I1036" s="46">
        <v>0</v>
      </c>
      <c r="J1036" s="46">
        <v>0</v>
      </c>
      <c r="K1036" s="47">
        <f t="shared" si="74"/>
        <v>0</v>
      </c>
      <c r="L1036" s="48">
        <f t="shared" si="75"/>
        <v>0</v>
      </c>
    </row>
    <row r="1037" spans="1:12" ht="112.5">
      <c r="A1037" s="38">
        <v>400</v>
      </c>
      <c r="B1037" s="87">
        <v>412</v>
      </c>
      <c r="C1037" s="283">
        <v>76</v>
      </c>
      <c r="D1037" s="41" t="s">
        <v>1682</v>
      </c>
      <c r="E1037" s="41" t="s">
        <v>1683</v>
      </c>
      <c r="F1037" s="104">
        <v>1</v>
      </c>
      <c r="G1037" s="44" t="s">
        <v>1468</v>
      </c>
      <c r="H1037" s="50"/>
      <c r="I1037" s="46">
        <v>0</v>
      </c>
      <c r="J1037" s="46">
        <v>0</v>
      </c>
      <c r="K1037" s="47">
        <f t="shared" si="74"/>
        <v>0</v>
      </c>
      <c r="L1037" s="48">
        <f t="shared" si="75"/>
        <v>0</v>
      </c>
    </row>
    <row r="1038" spans="1:12" ht="315">
      <c r="A1038" s="38">
        <v>400</v>
      </c>
      <c r="B1038" s="87">
        <v>412</v>
      </c>
      <c r="C1038" s="283">
        <v>77</v>
      </c>
      <c r="D1038" s="41" t="s">
        <v>1684</v>
      </c>
      <c r="E1038" s="41" t="s">
        <v>1685</v>
      </c>
      <c r="F1038" s="104">
        <v>10</v>
      </c>
      <c r="G1038" s="44" t="s">
        <v>1468</v>
      </c>
      <c r="H1038" s="50"/>
      <c r="I1038" s="46">
        <v>0</v>
      </c>
      <c r="J1038" s="46">
        <v>0</v>
      </c>
      <c r="K1038" s="47">
        <f t="shared" si="74"/>
        <v>0</v>
      </c>
      <c r="L1038" s="48">
        <f t="shared" si="75"/>
        <v>0</v>
      </c>
    </row>
    <row r="1039" spans="1:12" ht="112.5">
      <c r="A1039" s="38">
        <v>400</v>
      </c>
      <c r="B1039" s="87">
        <v>412</v>
      </c>
      <c r="C1039" s="283">
        <v>78</v>
      </c>
      <c r="D1039" s="41" t="s">
        <v>1686</v>
      </c>
      <c r="E1039" s="41" t="s">
        <v>1687</v>
      </c>
      <c r="F1039" s="104">
        <v>1</v>
      </c>
      <c r="G1039" s="44" t="s">
        <v>1531</v>
      </c>
      <c r="H1039" s="50"/>
      <c r="I1039" s="46">
        <v>0</v>
      </c>
      <c r="J1039" s="46">
        <v>0</v>
      </c>
      <c r="K1039" s="47">
        <f t="shared" si="74"/>
        <v>0</v>
      </c>
      <c r="L1039" s="48">
        <f t="shared" si="75"/>
        <v>0</v>
      </c>
    </row>
    <row r="1040" spans="1:12" ht="96">
      <c r="A1040" s="82">
        <v>400</v>
      </c>
      <c r="B1040" s="87">
        <v>412</v>
      </c>
      <c r="C1040" s="283">
        <v>79</v>
      </c>
      <c r="D1040" s="312" t="s">
        <v>1688</v>
      </c>
      <c r="E1040" s="312" t="s">
        <v>1689</v>
      </c>
      <c r="F1040" s="104"/>
      <c r="G1040" s="44"/>
      <c r="H1040" s="50"/>
      <c r="I1040" s="46"/>
      <c r="J1040" s="46"/>
      <c r="K1040" s="47"/>
      <c r="L1040" s="48"/>
    </row>
    <row r="1041" spans="1:12" ht="409.5">
      <c r="A1041" s="82">
        <v>400</v>
      </c>
      <c r="B1041" s="87">
        <v>412</v>
      </c>
      <c r="C1041" s="283">
        <v>80</v>
      </c>
      <c r="D1041" s="41" t="s">
        <v>1690</v>
      </c>
      <c r="E1041" s="41" t="s">
        <v>1691</v>
      </c>
      <c r="F1041" s="104">
        <v>1</v>
      </c>
      <c r="G1041" s="44" t="s">
        <v>1468</v>
      </c>
      <c r="H1041" s="50"/>
      <c r="I1041" s="46">
        <v>0</v>
      </c>
      <c r="J1041" s="46">
        <v>0</v>
      </c>
      <c r="K1041" s="47">
        <f t="shared" ref="K1041:K1069" si="76">I1041+J1041</f>
        <v>0</v>
      </c>
      <c r="L1041" s="48">
        <f t="shared" ref="L1041:L1069" si="77">K1041*(F1041+H1041)</f>
        <v>0</v>
      </c>
    </row>
    <row r="1042" spans="1:12" ht="409.5">
      <c r="A1042" s="38">
        <v>400</v>
      </c>
      <c r="B1042" s="87">
        <v>412</v>
      </c>
      <c r="C1042" s="283">
        <v>81</v>
      </c>
      <c r="D1042" s="41" t="s">
        <v>1692</v>
      </c>
      <c r="E1042" s="41" t="s">
        <v>1693</v>
      </c>
      <c r="F1042" s="104">
        <v>2</v>
      </c>
      <c r="G1042" s="44" t="s">
        <v>1468</v>
      </c>
      <c r="H1042" s="50"/>
      <c r="I1042" s="46">
        <v>0</v>
      </c>
      <c r="J1042" s="46">
        <v>0</v>
      </c>
      <c r="K1042" s="47">
        <f t="shared" si="76"/>
        <v>0</v>
      </c>
      <c r="L1042" s="48">
        <f t="shared" si="77"/>
        <v>0</v>
      </c>
    </row>
    <row r="1043" spans="1:12" ht="409.5">
      <c r="A1043" s="38">
        <v>400</v>
      </c>
      <c r="B1043" s="87">
        <v>412</v>
      </c>
      <c r="C1043" s="283">
        <v>82</v>
      </c>
      <c r="D1043" s="41" t="s">
        <v>1694</v>
      </c>
      <c r="E1043" s="41" t="s">
        <v>1695</v>
      </c>
      <c r="F1043" s="104">
        <v>1</v>
      </c>
      <c r="G1043" s="44" t="s">
        <v>1468</v>
      </c>
      <c r="H1043" s="50"/>
      <c r="I1043" s="46">
        <v>0</v>
      </c>
      <c r="J1043" s="46">
        <v>0</v>
      </c>
      <c r="K1043" s="47">
        <f t="shared" si="76"/>
        <v>0</v>
      </c>
      <c r="L1043" s="48">
        <f t="shared" si="77"/>
        <v>0</v>
      </c>
    </row>
    <row r="1044" spans="1:12" ht="409.5">
      <c r="A1044" s="38">
        <v>400</v>
      </c>
      <c r="B1044" s="87">
        <v>412</v>
      </c>
      <c r="C1044" s="283">
        <v>83</v>
      </c>
      <c r="D1044" s="41" t="s">
        <v>1696</v>
      </c>
      <c r="E1044" s="41" t="s">
        <v>1697</v>
      </c>
      <c r="F1044" s="104">
        <v>1</v>
      </c>
      <c r="G1044" s="44" t="s">
        <v>1468</v>
      </c>
      <c r="H1044" s="50"/>
      <c r="I1044" s="46">
        <v>0</v>
      </c>
      <c r="J1044" s="46">
        <v>0</v>
      </c>
      <c r="K1044" s="47">
        <f t="shared" si="76"/>
        <v>0</v>
      </c>
      <c r="L1044" s="48">
        <f t="shared" si="77"/>
        <v>0</v>
      </c>
    </row>
    <row r="1045" spans="1:12" ht="409.5">
      <c r="A1045" s="38">
        <v>400</v>
      </c>
      <c r="B1045" s="87">
        <v>412</v>
      </c>
      <c r="C1045" s="283">
        <v>84</v>
      </c>
      <c r="D1045" s="41" t="s">
        <v>1698</v>
      </c>
      <c r="E1045" s="41" t="s">
        <v>1699</v>
      </c>
      <c r="F1045" s="104">
        <v>1</v>
      </c>
      <c r="G1045" s="44" t="s">
        <v>1468</v>
      </c>
      <c r="H1045" s="50"/>
      <c r="I1045" s="46">
        <v>0</v>
      </c>
      <c r="J1045" s="46">
        <v>0</v>
      </c>
      <c r="K1045" s="47">
        <f t="shared" si="76"/>
        <v>0</v>
      </c>
      <c r="L1045" s="48">
        <f t="shared" si="77"/>
        <v>0</v>
      </c>
    </row>
    <row r="1046" spans="1:12" ht="90">
      <c r="A1046" s="38">
        <v>400</v>
      </c>
      <c r="B1046" s="87">
        <v>412</v>
      </c>
      <c r="C1046" s="283">
        <v>85</v>
      </c>
      <c r="D1046" s="41" t="s">
        <v>1700</v>
      </c>
      <c r="E1046" s="41" t="s">
        <v>1701</v>
      </c>
      <c r="F1046" s="104">
        <v>1</v>
      </c>
      <c r="G1046" s="44" t="s">
        <v>1468</v>
      </c>
      <c r="H1046" s="50"/>
      <c r="I1046" s="46">
        <v>0</v>
      </c>
      <c r="J1046" s="46">
        <v>0</v>
      </c>
      <c r="K1046" s="47">
        <f t="shared" si="76"/>
        <v>0</v>
      </c>
      <c r="L1046" s="48">
        <f t="shared" si="77"/>
        <v>0</v>
      </c>
    </row>
    <row r="1047" spans="1:12" ht="45">
      <c r="A1047" s="38">
        <v>400</v>
      </c>
      <c r="B1047" s="87">
        <v>412</v>
      </c>
      <c r="C1047" s="283">
        <v>86</v>
      </c>
      <c r="D1047" s="41" t="s">
        <v>1702</v>
      </c>
      <c r="E1047" s="41" t="s">
        <v>1703</v>
      </c>
      <c r="F1047" s="104">
        <v>1</v>
      </c>
      <c r="G1047" s="44" t="s">
        <v>1704</v>
      </c>
      <c r="H1047" s="50"/>
      <c r="I1047" s="46">
        <v>0</v>
      </c>
      <c r="J1047" s="46">
        <v>0</v>
      </c>
      <c r="K1047" s="47">
        <f t="shared" si="76"/>
        <v>0</v>
      </c>
      <c r="L1047" s="48">
        <f t="shared" si="77"/>
        <v>0</v>
      </c>
    </row>
    <row r="1048" spans="1:12" ht="45">
      <c r="A1048" s="38">
        <v>400</v>
      </c>
      <c r="B1048" s="87">
        <v>412</v>
      </c>
      <c r="C1048" s="283">
        <v>87</v>
      </c>
      <c r="D1048" s="250" t="s">
        <v>1705</v>
      </c>
      <c r="E1048" s="41" t="s">
        <v>1706</v>
      </c>
      <c r="F1048" s="104">
        <v>1</v>
      </c>
      <c r="G1048" s="44" t="s">
        <v>1531</v>
      </c>
      <c r="H1048" s="50"/>
      <c r="I1048" s="46">
        <v>0</v>
      </c>
      <c r="J1048" s="46">
        <v>0</v>
      </c>
      <c r="K1048" s="47">
        <f t="shared" si="76"/>
        <v>0</v>
      </c>
      <c r="L1048" s="48">
        <f t="shared" si="77"/>
        <v>0</v>
      </c>
    </row>
    <row r="1049" spans="1:12" ht="101.25">
      <c r="A1049" s="38">
        <v>400</v>
      </c>
      <c r="B1049" s="87">
        <v>412</v>
      </c>
      <c r="C1049" s="283">
        <v>88</v>
      </c>
      <c r="D1049" s="41" t="s">
        <v>1707</v>
      </c>
      <c r="E1049" s="41" t="s">
        <v>1708</v>
      </c>
      <c r="F1049" s="104">
        <v>1</v>
      </c>
      <c r="G1049" s="44" t="s">
        <v>1531</v>
      </c>
      <c r="H1049" s="50"/>
      <c r="I1049" s="46">
        <v>0</v>
      </c>
      <c r="J1049" s="46">
        <v>0</v>
      </c>
      <c r="K1049" s="47">
        <f t="shared" si="76"/>
        <v>0</v>
      </c>
      <c r="L1049" s="48">
        <f t="shared" si="77"/>
        <v>0</v>
      </c>
    </row>
    <row r="1050" spans="1:12" ht="409.5">
      <c r="A1050" s="38">
        <v>400</v>
      </c>
      <c r="B1050" s="87">
        <v>412</v>
      </c>
      <c r="C1050" s="283">
        <v>89</v>
      </c>
      <c r="D1050" s="250" t="s">
        <v>1709</v>
      </c>
      <c r="E1050" s="108" t="s">
        <v>1710</v>
      </c>
      <c r="F1050" s="104">
        <v>18540</v>
      </c>
      <c r="G1050" s="44" t="s">
        <v>826</v>
      </c>
      <c r="H1050" s="50"/>
      <c r="I1050" s="46">
        <v>0</v>
      </c>
      <c r="J1050" s="46">
        <v>0</v>
      </c>
      <c r="K1050" s="47">
        <f t="shared" si="76"/>
        <v>0</v>
      </c>
      <c r="L1050" s="48">
        <f t="shared" si="77"/>
        <v>0</v>
      </c>
    </row>
    <row r="1051" spans="1:12" ht="90">
      <c r="A1051" s="38">
        <v>400</v>
      </c>
      <c r="B1051" s="87">
        <v>412</v>
      </c>
      <c r="C1051" s="283">
        <v>90</v>
      </c>
      <c r="D1051" s="313" t="s">
        <v>1711</v>
      </c>
      <c r="E1051" s="313" t="s">
        <v>1712</v>
      </c>
      <c r="F1051" s="96">
        <v>1</v>
      </c>
      <c r="G1051" s="44" t="s">
        <v>1531</v>
      </c>
      <c r="H1051" s="50"/>
      <c r="I1051" s="46">
        <v>0</v>
      </c>
      <c r="J1051" s="46">
        <v>0</v>
      </c>
      <c r="K1051" s="47">
        <f t="shared" si="76"/>
        <v>0</v>
      </c>
      <c r="L1051" s="48">
        <f t="shared" si="77"/>
        <v>0</v>
      </c>
    </row>
    <row r="1052" spans="1:12" ht="90">
      <c r="A1052" s="38">
        <v>400</v>
      </c>
      <c r="B1052" s="87">
        <v>412</v>
      </c>
      <c r="C1052" s="283">
        <v>91</v>
      </c>
      <c r="D1052" s="108" t="s">
        <v>1713</v>
      </c>
      <c r="E1052" s="108" t="s">
        <v>1714</v>
      </c>
      <c r="F1052" s="96">
        <v>1</v>
      </c>
      <c r="G1052" s="44" t="s">
        <v>1531</v>
      </c>
      <c r="H1052" s="50"/>
      <c r="I1052" s="46">
        <v>0</v>
      </c>
      <c r="J1052" s="46">
        <v>0</v>
      </c>
      <c r="K1052" s="47">
        <f t="shared" si="76"/>
        <v>0</v>
      </c>
      <c r="L1052" s="48">
        <f t="shared" si="77"/>
        <v>0</v>
      </c>
    </row>
    <row r="1053" spans="1:12" ht="157.5">
      <c r="A1053" s="38">
        <v>400</v>
      </c>
      <c r="B1053" s="87">
        <v>412</v>
      </c>
      <c r="C1053" s="283">
        <v>92</v>
      </c>
      <c r="D1053" s="108" t="s">
        <v>1715</v>
      </c>
      <c r="E1053" s="108" t="s">
        <v>1716</v>
      </c>
      <c r="F1053" s="104">
        <v>1</v>
      </c>
      <c r="G1053" s="44" t="s">
        <v>1531</v>
      </c>
      <c r="H1053" s="50"/>
      <c r="I1053" s="46">
        <v>0</v>
      </c>
      <c r="J1053" s="46">
        <v>0</v>
      </c>
      <c r="K1053" s="47">
        <f t="shared" si="76"/>
        <v>0</v>
      </c>
      <c r="L1053" s="48">
        <f t="shared" si="77"/>
        <v>0</v>
      </c>
    </row>
    <row r="1054" spans="1:12" ht="78.75">
      <c r="A1054" s="38">
        <v>400</v>
      </c>
      <c r="B1054" s="87">
        <v>412</v>
      </c>
      <c r="C1054" s="283">
        <v>93</v>
      </c>
      <c r="D1054" s="108" t="s">
        <v>1717</v>
      </c>
      <c r="E1054" s="108" t="s">
        <v>1718</v>
      </c>
      <c r="F1054" s="104">
        <v>1</v>
      </c>
      <c r="G1054" s="44" t="s">
        <v>1531</v>
      </c>
      <c r="H1054" s="50"/>
      <c r="I1054" s="46">
        <v>0</v>
      </c>
      <c r="J1054" s="46">
        <v>0</v>
      </c>
      <c r="K1054" s="47">
        <f t="shared" si="76"/>
        <v>0</v>
      </c>
      <c r="L1054" s="48">
        <f t="shared" si="77"/>
        <v>0</v>
      </c>
    </row>
    <row r="1055" spans="1:12" ht="112.5">
      <c r="A1055" s="38">
        <v>400</v>
      </c>
      <c r="B1055" s="87">
        <v>412</v>
      </c>
      <c r="C1055" s="283">
        <v>94</v>
      </c>
      <c r="D1055" s="108" t="s">
        <v>1719</v>
      </c>
      <c r="E1055" s="108" t="s">
        <v>1720</v>
      </c>
      <c r="F1055" s="104">
        <v>1</v>
      </c>
      <c r="G1055" s="44" t="s">
        <v>1531</v>
      </c>
      <c r="H1055" s="50"/>
      <c r="I1055" s="46">
        <v>0</v>
      </c>
      <c r="J1055" s="46">
        <v>0</v>
      </c>
      <c r="K1055" s="47">
        <f t="shared" si="76"/>
        <v>0</v>
      </c>
      <c r="L1055" s="48">
        <f t="shared" si="77"/>
        <v>0</v>
      </c>
    </row>
    <row r="1056" spans="1:12" ht="135">
      <c r="A1056" s="38">
        <v>400</v>
      </c>
      <c r="B1056" s="87">
        <v>412</v>
      </c>
      <c r="C1056" s="283">
        <v>95</v>
      </c>
      <c r="D1056" s="108" t="s">
        <v>1721</v>
      </c>
      <c r="E1056" s="108" t="s">
        <v>1722</v>
      </c>
      <c r="F1056" s="104">
        <v>1</v>
      </c>
      <c r="G1056" s="44" t="s">
        <v>1531</v>
      </c>
      <c r="H1056" s="50"/>
      <c r="I1056" s="46">
        <v>0</v>
      </c>
      <c r="J1056" s="46">
        <v>0</v>
      </c>
      <c r="K1056" s="47">
        <f t="shared" si="76"/>
        <v>0</v>
      </c>
      <c r="L1056" s="48">
        <f t="shared" si="77"/>
        <v>0</v>
      </c>
    </row>
    <row r="1057" spans="1:12" ht="45">
      <c r="A1057" s="38">
        <v>400</v>
      </c>
      <c r="B1057" s="87">
        <v>412</v>
      </c>
      <c r="C1057" s="283">
        <v>96</v>
      </c>
      <c r="D1057" s="108" t="s">
        <v>1723</v>
      </c>
      <c r="E1057" s="108" t="s">
        <v>1724</v>
      </c>
      <c r="F1057" s="96">
        <v>1</v>
      </c>
      <c r="G1057" s="44" t="s">
        <v>1531</v>
      </c>
      <c r="H1057" s="50"/>
      <c r="I1057" s="46">
        <v>0</v>
      </c>
      <c r="J1057" s="46">
        <v>0</v>
      </c>
      <c r="K1057" s="47">
        <f t="shared" si="76"/>
        <v>0</v>
      </c>
      <c r="L1057" s="48">
        <f t="shared" si="77"/>
        <v>0</v>
      </c>
    </row>
    <row r="1058" spans="1:12" ht="67.5">
      <c r="A1058" s="38">
        <v>400</v>
      </c>
      <c r="B1058" s="87">
        <v>412</v>
      </c>
      <c r="C1058" s="283">
        <v>97</v>
      </c>
      <c r="D1058" s="108" t="s">
        <v>1725</v>
      </c>
      <c r="E1058" s="108" t="s">
        <v>1726</v>
      </c>
      <c r="F1058" s="96">
        <v>1</v>
      </c>
      <c r="G1058" s="44" t="s">
        <v>1531</v>
      </c>
      <c r="H1058" s="50"/>
      <c r="I1058" s="46">
        <v>0</v>
      </c>
      <c r="J1058" s="46">
        <v>0</v>
      </c>
      <c r="K1058" s="47">
        <f t="shared" si="76"/>
        <v>0</v>
      </c>
      <c r="L1058" s="48">
        <f t="shared" si="77"/>
        <v>0</v>
      </c>
    </row>
    <row r="1059" spans="1:12" ht="45">
      <c r="A1059" s="38">
        <v>400</v>
      </c>
      <c r="B1059" s="87">
        <v>412</v>
      </c>
      <c r="C1059" s="283">
        <v>98</v>
      </c>
      <c r="D1059" s="108" t="s">
        <v>1727</v>
      </c>
      <c r="E1059" s="108" t="s">
        <v>1728</v>
      </c>
      <c r="F1059" s="96">
        <v>1</v>
      </c>
      <c r="G1059" s="44" t="s">
        <v>1531</v>
      </c>
      <c r="H1059" s="50"/>
      <c r="I1059" s="46">
        <v>0</v>
      </c>
      <c r="J1059" s="46">
        <v>0</v>
      </c>
      <c r="K1059" s="47">
        <f t="shared" si="76"/>
        <v>0</v>
      </c>
      <c r="L1059" s="48">
        <f t="shared" si="77"/>
        <v>0</v>
      </c>
    </row>
    <row r="1060" spans="1:12" ht="112.5">
      <c r="A1060" s="38">
        <v>400</v>
      </c>
      <c r="B1060" s="87">
        <v>412</v>
      </c>
      <c r="C1060" s="283">
        <v>99</v>
      </c>
      <c r="D1060" s="108" t="s">
        <v>1729</v>
      </c>
      <c r="E1060" s="108" t="s">
        <v>1730</v>
      </c>
      <c r="F1060" s="96">
        <v>1</v>
      </c>
      <c r="G1060" s="44" t="s">
        <v>1531</v>
      </c>
      <c r="H1060" s="50"/>
      <c r="I1060" s="46">
        <v>0</v>
      </c>
      <c r="J1060" s="46">
        <v>0</v>
      </c>
      <c r="K1060" s="47">
        <f t="shared" si="76"/>
        <v>0</v>
      </c>
      <c r="L1060" s="48">
        <f t="shared" si="77"/>
        <v>0</v>
      </c>
    </row>
    <row r="1061" spans="1:12" ht="56.25">
      <c r="A1061" s="38">
        <v>400</v>
      </c>
      <c r="B1061" s="87">
        <v>412</v>
      </c>
      <c r="C1061" s="283">
        <v>100</v>
      </c>
      <c r="D1061" s="108" t="s">
        <v>1731</v>
      </c>
      <c r="E1061" s="108" t="s">
        <v>1732</v>
      </c>
      <c r="F1061" s="104">
        <v>1</v>
      </c>
      <c r="G1061" s="44" t="s">
        <v>1531</v>
      </c>
      <c r="H1061" s="50"/>
      <c r="I1061" s="46">
        <v>0</v>
      </c>
      <c r="J1061" s="46">
        <v>0</v>
      </c>
      <c r="K1061" s="47">
        <f t="shared" si="76"/>
        <v>0</v>
      </c>
      <c r="L1061" s="48">
        <f t="shared" si="77"/>
        <v>0</v>
      </c>
    </row>
    <row r="1062" spans="1:12" ht="45">
      <c r="A1062" s="38">
        <v>400</v>
      </c>
      <c r="B1062" s="87">
        <v>412</v>
      </c>
      <c r="C1062" s="283">
        <v>101</v>
      </c>
      <c r="D1062" s="108" t="s">
        <v>1733</v>
      </c>
      <c r="E1062" s="108" t="s">
        <v>1734</v>
      </c>
      <c r="F1062" s="104">
        <v>1</v>
      </c>
      <c r="G1062" s="44" t="s">
        <v>1531</v>
      </c>
      <c r="H1062" s="50"/>
      <c r="I1062" s="46">
        <v>0</v>
      </c>
      <c r="J1062" s="46">
        <v>0</v>
      </c>
      <c r="K1062" s="47">
        <f t="shared" si="76"/>
        <v>0</v>
      </c>
      <c r="L1062" s="48">
        <f t="shared" si="77"/>
        <v>0</v>
      </c>
    </row>
    <row r="1063" spans="1:12" ht="78.75">
      <c r="A1063" s="38">
        <v>400</v>
      </c>
      <c r="B1063" s="87">
        <v>412</v>
      </c>
      <c r="C1063" s="283">
        <v>102</v>
      </c>
      <c r="D1063" s="108" t="s">
        <v>1735</v>
      </c>
      <c r="E1063" s="108" t="s">
        <v>1736</v>
      </c>
      <c r="F1063" s="104">
        <v>1</v>
      </c>
      <c r="G1063" s="44" t="s">
        <v>1531</v>
      </c>
      <c r="H1063" s="50"/>
      <c r="I1063" s="46">
        <v>0</v>
      </c>
      <c r="J1063" s="46">
        <v>0</v>
      </c>
      <c r="K1063" s="47">
        <f t="shared" si="76"/>
        <v>0</v>
      </c>
      <c r="L1063" s="48">
        <f t="shared" si="77"/>
        <v>0</v>
      </c>
    </row>
    <row r="1064" spans="1:12" ht="22.5">
      <c r="A1064" s="38">
        <v>400</v>
      </c>
      <c r="B1064" s="87">
        <v>412</v>
      </c>
      <c r="C1064" s="283">
        <v>103</v>
      </c>
      <c r="D1064" s="108" t="s">
        <v>1737</v>
      </c>
      <c r="E1064" s="108" t="s">
        <v>1738</v>
      </c>
      <c r="F1064" s="104">
        <v>1</v>
      </c>
      <c r="G1064" s="44" t="s">
        <v>1531</v>
      </c>
      <c r="H1064" s="50"/>
      <c r="I1064" s="46">
        <v>0</v>
      </c>
      <c r="J1064" s="46">
        <v>0</v>
      </c>
      <c r="K1064" s="47">
        <f t="shared" si="76"/>
        <v>0</v>
      </c>
      <c r="L1064" s="48">
        <f t="shared" si="77"/>
        <v>0</v>
      </c>
    </row>
    <row r="1065" spans="1:12" ht="78.75">
      <c r="A1065" s="38">
        <v>400</v>
      </c>
      <c r="B1065" s="87">
        <v>412</v>
      </c>
      <c r="C1065" s="283">
        <v>104</v>
      </c>
      <c r="D1065" s="108" t="s">
        <v>1739</v>
      </c>
      <c r="E1065" s="108" t="s">
        <v>1740</v>
      </c>
      <c r="F1065" s="104">
        <v>1</v>
      </c>
      <c r="G1065" s="44" t="s">
        <v>1531</v>
      </c>
      <c r="H1065" s="50"/>
      <c r="I1065" s="46">
        <v>0</v>
      </c>
      <c r="J1065" s="46">
        <v>0</v>
      </c>
      <c r="K1065" s="47">
        <f t="shared" si="76"/>
        <v>0</v>
      </c>
      <c r="L1065" s="48">
        <f t="shared" si="77"/>
        <v>0</v>
      </c>
    </row>
    <row r="1066" spans="1:12" ht="33.75">
      <c r="A1066" s="38">
        <v>400</v>
      </c>
      <c r="B1066" s="87">
        <v>412</v>
      </c>
      <c r="C1066" s="283">
        <v>105</v>
      </c>
      <c r="D1066" s="108" t="s">
        <v>1741</v>
      </c>
      <c r="E1066" s="108" t="s">
        <v>1742</v>
      </c>
      <c r="F1066" s="104">
        <v>1</v>
      </c>
      <c r="G1066" s="44" t="s">
        <v>1531</v>
      </c>
      <c r="H1066" s="50"/>
      <c r="I1066" s="46">
        <v>0</v>
      </c>
      <c r="J1066" s="46">
        <v>0</v>
      </c>
      <c r="K1066" s="47">
        <f t="shared" si="76"/>
        <v>0</v>
      </c>
      <c r="L1066" s="48">
        <f t="shared" si="77"/>
        <v>0</v>
      </c>
    </row>
    <row r="1067" spans="1:12" ht="90">
      <c r="A1067" s="38">
        <v>400</v>
      </c>
      <c r="B1067" s="87">
        <v>412</v>
      </c>
      <c r="C1067" s="283">
        <v>106</v>
      </c>
      <c r="D1067" s="108" t="s">
        <v>1743</v>
      </c>
      <c r="E1067" s="108" t="s">
        <v>1744</v>
      </c>
      <c r="F1067" s="104">
        <v>1</v>
      </c>
      <c r="G1067" s="44" t="s">
        <v>1531</v>
      </c>
      <c r="H1067" s="50"/>
      <c r="I1067" s="46">
        <v>0</v>
      </c>
      <c r="J1067" s="46">
        <v>0</v>
      </c>
      <c r="K1067" s="47">
        <f t="shared" si="76"/>
        <v>0</v>
      </c>
      <c r="L1067" s="48">
        <f t="shared" si="77"/>
        <v>0</v>
      </c>
    </row>
    <row r="1068" spans="1:12" ht="67.5">
      <c r="A1068" s="38">
        <v>400</v>
      </c>
      <c r="B1068" s="87">
        <v>412</v>
      </c>
      <c r="C1068" s="283">
        <v>107</v>
      </c>
      <c r="D1068" s="108" t="s">
        <v>1745</v>
      </c>
      <c r="E1068" s="108" t="s">
        <v>1746</v>
      </c>
      <c r="F1068" s="104">
        <v>1</v>
      </c>
      <c r="G1068" s="44" t="s">
        <v>1531</v>
      </c>
      <c r="H1068" s="50"/>
      <c r="I1068" s="46">
        <v>0</v>
      </c>
      <c r="J1068" s="46">
        <v>0</v>
      </c>
      <c r="K1068" s="47">
        <f t="shared" si="76"/>
        <v>0</v>
      </c>
      <c r="L1068" s="48">
        <f t="shared" si="77"/>
        <v>0</v>
      </c>
    </row>
    <row r="1069" spans="1:12" ht="90.75" thickBot="1">
      <c r="A1069" s="38">
        <v>400</v>
      </c>
      <c r="B1069" s="87">
        <v>412</v>
      </c>
      <c r="C1069" s="283">
        <v>108</v>
      </c>
      <c r="D1069" s="108" t="s">
        <v>1747</v>
      </c>
      <c r="E1069" s="108" t="s">
        <v>1748</v>
      </c>
      <c r="F1069" s="104">
        <v>1</v>
      </c>
      <c r="G1069" s="44" t="s">
        <v>1531</v>
      </c>
      <c r="H1069" s="50"/>
      <c r="I1069" s="46">
        <v>0</v>
      </c>
      <c r="J1069" s="46">
        <v>0</v>
      </c>
      <c r="K1069" s="47">
        <f t="shared" si="76"/>
        <v>0</v>
      </c>
      <c r="L1069" s="48">
        <f t="shared" si="77"/>
        <v>0</v>
      </c>
    </row>
    <row r="1070" spans="1:12" ht="45.75" thickBot="1">
      <c r="A1070" s="51">
        <v>400</v>
      </c>
      <c r="B1070" s="197">
        <v>412</v>
      </c>
      <c r="C1070" s="314"/>
      <c r="D1070" s="53" t="s">
        <v>1749</v>
      </c>
      <c r="E1070" s="53" t="s">
        <v>1750</v>
      </c>
      <c r="F1070" s="54"/>
      <c r="G1070" s="55"/>
      <c r="H1070" s="56"/>
      <c r="I1070" s="200"/>
      <c r="J1070" s="200"/>
      <c r="K1070" s="201"/>
      <c r="L1070" s="58">
        <f>SUM(L942:L1069)</f>
        <v>0</v>
      </c>
    </row>
    <row r="1071" spans="1:12" ht="60.75" thickBot="1">
      <c r="A1071" s="9">
        <v>400</v>
      </c>
      <c r="B1071" s="202">
        <v>411</v>
      </c>
      <c r="C1071" s="315"/>
      <c r="D1071" s="62" t="s">
        <v>1751</v>
      </c>
      <c r="E1071" s="62" t="s">
        <v>1752</v>
      </c>
      <c r="F1071" s="31"/>
      <c r="G1071" s="63"/>
      <c r="H1071" s="56"/>
      <c r="I1071" s="200"/>
      <c r="J1071" s="200"/>
      <c r="K1071" s="201"/>
      <c r="L1071" s="58"/>
    </row>
    <row r="1072" spans="1:12" ht="409.5">
      <c r="A1072" s="38">
        <v>400</v>
      </c>
      <c r="B1072" s="87">
        <v>412</v>
      </c>
      <c r="C1072" s="283">
        <v>109</v>
      </c>
      <c r="D1072" s="41" t="s">
        <v>1753</v>
      </c>
      <c r="E1072" s="41" t="s">
        <v>1754</v>
      </c>
      <c r="F1072" s="104">
        <v>1</v>
      </c>
      <c r="G1072" s="44" t="s">
        <v>1468</v>
      </c>
      <c r="H1072" s="50"/>
      <c r="I1072" s="46">
        <v>0</v>
      </c>
      <c r="J1072" s="46">
        <v>0</v>
      </c>
      <c r="K1072" s="47">
        <f t="shared" ref="K1072:K1077" si="78">I1072+J1072</f>
        <v>0</v>
      </c>
      <c r="L1072" s="48">
        <f t="shared" ref="L1072:L1077" si="79">K1072*(F1072+H1072)</f>
        <v>0</v>
      </c>
    </row>
    <row r="1073" spans="1:12" ht="78.75">
      <c r="A1073" s="38">
        <v>400</v>
      </c>
      <c r="B1073" s="87">
        <v>412</v>
      </c>
      <c r="C1073" s="283">
        <v>110</v>
      </c>
      <c r="D1073" s="41" t="s">
        <v>1755</v>
      </c>
      <c r="E1073" s="41" t="s">
        <v>1756</v>
      </c>
      <c r="F1073" s="104">
        <v>1</v>
      </c>
      <c r="G1073" s="44" t="s">
        <v>1468</v>
      </c>
      <c r="H1073" s="50"/>
      <c r="I1073" s="46">
        <v>0</v>
      </c>
      <c r="J1073" s="46">
        <v>0</v>
      </c>
      <c r="K1073" s="47">
        <f t="shared" si="78"/>
        <v>0</v>
      </c>
      <c r="L1073" s="48">
        <f t="shared" si="79"/>
        <v>0</v>
      </c>
    </row>
    <row r="1074" spans="1:12" ht="409.5">
      <c r="A1074" s="38">
        <v>400</v>
      </c>
      <c r="B1074" s="87">
        <v>412</v>
      </c>
      <c r="C1074" s="283">
        <v>111</v>
      </c>
      <c r="D1074" s="41" t="s">
        <v>1757</v>
      </c>
      <c r="E1074" s="41" t="s">
        <v>1758</v>
      </c>
      <c r="F1074" s="104">
        <v>1</v>
      </c>
      <c r="G1074" s="44" t="s">
        <v>1468</v>
      </c>
      <c r="H1074" s="50"/>
      <c r="I1074" s="46">
        <v>0</v>
      </c>
      <c r="J1074" s="46">
        <v>0</v>
      </c>
      <c r="K1074" s="47">
        <f t="shared" si="78"/>
        <v>0</v>
      </c>
      <c r="L1074" s="48">
        <f t="shared" si="79"/>
        <v>0</v>
      </c>
    </row>
    <row r="1075" spans="1:12" ht="409.5">
      <c r="A1075" s="38">
        <v>400</v>
      </c>
      <c r="B1075" s="87">
        <v>412</v>
      </c>
      <c r="C1075" s="283">
        <v>112</v>
      </c>
      <c r="D1075" s="41" t="s">
        <v>1759</v>
      </c>
      <c r="E1075" s="41" t="s">
        <v>1760</v>
      </c>
      <c r="F1075" s="104">
        <v>1</v>
      </c>
      <c r="G1075" s="44" t="s">
        <v>1468</v>
      </c>
      <c r="H1075" s="50"/>
      <c r="I1075" s="46">
        <v>0</v>
      </c>
      <c r="J1075" s="46">
        <v>0</v>
      </c>
      <c r="K1075" s="47">
        <f t="shared" si="78"/>
        <v>0</v>
      </c>
      <c r="L1075" s="48">
        <f t="shared" si="79"/>
        <v>0</v>
      </c>
    </row>
    <row r="1076" spans="1:12" ht="409.5">
      <c r="A1076" s="38">
        <v>400</v>
      </c>
      <c r="B1076" s="87">
        <v>412</v>
      </c>
      <c r="C1076" s="283">
        <v>113</v>
      </c>
      <c r="D1076" s="41" t="s">
        <v>1761</v>
      </c>
      <c r="E1076" s="41" t="s">
        <v>1762</v>
      </c>
      <c r="F1076" s="104">
        <v>1</v>
      </c>
      <c r="G1076" s="44" t="s">
        <v>1468</v>
      </c>
      <c r="H1076" s="50"/>
      <c r="I1076" s="46">
        <v>0</v>
      </c>
      <c r="J1076" s="46">
        <v>0</v>
      </c>
      <c r="K1076" s="47">
        <f t="shared" si="78"/>
        <v>0</v>
      </c>
      <c r="L1076" s="48">
        <f t="shared" si="79"/>
        <v>0</v>
      </c>
    </row>
    <row r="1077" spans="1:12" ht="90">
      <c r="A1077" s="38">
        <v>400</v>
      </c>
      <c r="B1077" s="87">
        <v>412</v>
      </c>
      <c r="C1077" s="283">
        <v>114</v>
      </c>
      <c r="D1077" s="41" t="s">
        <v>1700</v>
      </c>
      <c r="E1077" s="41" t="s">
        <v>1701</v>
      </c>
      <c r="F1077" s="96">
        <v>2</v>
      </c>
      <c r="G1077" s="44" t="s">
        <v>1468</v>
      </c>
      <c r="H1077" s="50"/>
      <c r="I1077" s="46">
        <v>0</v>
      </c>
      <c r="J1077" s="46">
        <v>0</v>
      </c>
      <c r="K1077" s="47">
        <f t="shared" si="78"/>
        <v>0</v>
      </c>
      <c r="L1077" s="48">
        <f t="shared" si="79"/>
        <v>0</v>
      </c>
    </row>
    <row r="1078" spans="1:12" ht="24">
      <c r="A1078" s="38">
        <v>400</v>
      </c>
      <c r="B1078" s="87">
        <v>412</v>
      </c>
      <c r="C1078" s="283"/>
      <c r="D1078" s="297" t="s">
        <v>1427</v>
      </c>
      <c r="E1078" s="297" t="s">
        <v>1428</v>
      </c>
      <c r="F1078" s="96"/>
      <c r="G1078" s="44"/>
      <c r="H1078" s="50"/>
      <c r="I1078" s="46"/>
      <c r="J1078" s="46"/>
      <c r="K1078" s="47"/>
      <c r="L1078" s="48"/>
    </row>
    <row r="1079" spans="1:12" ht="409.5">
      <c r="A1079" s="38"/>
      <c r="B1079" s="87"/>
      <c r="C1079" s="283"/>
      <c r="D1079" s="298" t="s">
        <v>1763</v>
      </c>
      <c r="E1079" s="298" t="s">
        <v>1764</v>
      </c>
      <c r="F1079" s="104"/>
      <c r="G1079" s="44"/>
      <c r="H1079" s="50"/>
      <c r="I1079" s="46"/>
      <c r="J1079" s="46"/>
      <c r="K1079" s="47"/>
      <c r="L1079" s="48"/>
    </row>
    <row r="1080" spans="1:12" ht="408">
      <c r="A1080" s="38"/>
      <c r="B1080" s="87"/>
      <c r="C1080" s="283"/>
      <c r="D1080" s="299" t="s">
        <v>1590</v>
      </c>
      <c r="E1080" s="300" t="s">
        <v>1591</v>
      </c>
      <c r="F1080" s="104"/>
      <c r="G1080" s="44"/>
      <c r="H1080" s="50"/>
      <c r="I1080" s="46"/>
      <c r="J1080" s="46"/>
      <c r="K1080" s="47"/>
      <c r="L1080" s="48"/>
    </row>
    <row r="1081" spans="1:12" ht="409.5">
      <c r="A1081" s="38"/>
      <c r="B1081" s="87"/>
      <c r="C1081" s="283"/>
      <c r="D1081" s="300" t="s">
        <v>1592</v>
      </c>
      <c r="E1081" s="300" t="s">
        <v>1593</v>
      </c>
      <c r="F1081" s="104"/>
      <c r="G1081" s="44"/>
      <c r="H1081" s="50"/>
      <c r="I1081" s="46"/>
      <c r="J1081" s="46"/>
      <c r="K1081" s="47"/>
      <c r="L1081" s="48"/>
    </row>
    <row r="1082" spans="1:12" ht="409.5">
      <c r="A1082" s="38"/>
      <c r="B1082" s="87"/>
      <c r="C1082" s="283"/>
      <c r="D1082" s="300" t="s">
        <v>1594</v>
      </c>
      <c r="E1082" s="300" t="s">
        <v>1595</v>
      </c>
      <c r="F1082" s="104"/>
      <c r="G1082" s="44"/>
      <c r="H1082" s="50"/>
      <c r="I1082" s="46"/>
      <c r="J1082" s="46"/>
      <c r="K1082" s="47"/>
      <c r="L1082" s="48"/>
    </row>
    <row r="1083" spans="1:12" ht="396">
      <c r="A1083" s="38"/>
      <c r="B1083" s="87"/>
      <c r="C1083" s="283"/>
      <c r="D1083" s="301" t="s">
        <v>1596</v>
      </c>
      <c r="E1083" s="301" t="s">
        <v>1597</v>
      </c>
      <c r="F1083" s="104"/>
      <c r="G1083" s="44"/>
      <c r="H1083" s="50"/>
      <c r="I1083" s="46"/>
      <c r="J1083" s="46"/>
      <c r="K1083" s="47"/>
      <c r="L1083" s="48"/>
    </row>
    <row r="1084" spans="1:12" ht="132">
      <c r="A1084" s="38"/>
      <c r="B1084" s="87"/>
      <c r="C1084" s="283"/>
      <c r="D1084" s="301" t="s">
        <v>1598</v>
      </c>
      <c r="E1084" s="301" t="s">
        <v>1599</v>
      </c>
      <c r="F1084" s="104"/>
      <c r="G1084" s="44"/>
      <c r="H1084" s="50"/>
      <c r="I1084" s="46"/>
      <c r="J1084" s="46"/>
      <c r="K1084" s="47"/>
      <c r="L1084" s="48"/>
    </row>
    <row r="1085" spans="1:12" ht="216">
      <c r="A1085" s="38"/>
      <c r="B1085" s="87"/>
      <c r="C1085" s="283"/>
      <c r="D1085" s="301" t="s">
        <v>1600</v>
      </c>
      <c r="E1085" s="301" t="s">
        <v>1601</v>
      </c>
      <c r="F1085" s="104"/>
      <c r="G1085" s="44"/>
      <c r="H1085" s="50"/>
      <c r="I1085" s="46"/>
      <c r="J1085" s="46"/>
      <c r="K1085" s="47"/>
      <c r="L1085" s="48"/>
    </row>
    <row r="1086" spans="1:12" ht="409.5">
      <c r="A1086" s="38"/>
      <c r="B1086" s="87"/>
      <c r="C1086" s="283"/>
      <c r="D1086" s="300" t="s">
        <v>1602</v>
      </c>
      <c r="E1086" s="300" t="s">
        <v>1603</v>
      </c>
      <c r="F1086" s="104"/>
      <c r="G1086" s="44"/>
      <c r="H1086" s="50"/>
      <c r="I1086" s="46"/>
      <c r="J1086" s="46"/>
      <c r="K1086" s="47"/>
      <c r="L1086" s="48"/>
    </row>
    <row r="1087" spans="1:12" ht="409.5">
      <c r="A1087" s="38"/>
      <c r="B1087" s="87"/>
      <c r="C1087" s="283"/>
      <c r="D1087" s="300" t="s">
        <v>1499</v>
      </c>
      <c r="E1087" s="300" t="s">
        <v>1604</v>
      </c>
      <c r="F1087" s="104"/>
      <c r="G1087" s="44"/>
      <c r="H1087" s="50"/>
      <c r="I1087" s="46"/>
      <c r="J1087" s="46"/>
      <c r="K1087" s="47"/>
      <c r="L1087" s="48"/>
    </row>
    <row r="1088" spans="1:12">
      <c r="A1088" s="38"/>
      <c r="B1088" s="87"/>
      <c r="C1088" s="283"/>
      <c r="D1088" s="41"/>
      <c r="E1088" s="41"/>
      <c r="F1088" s="104"/>
      <c r="G1088" s="44"/>
      <c r="H1088" s="50"/>
      <c r="I1088" s="46"/>
      <c r="J1088" s="46"/>
      <c r="K1088" s="47"/>
      <c r="L1088" s="48"/>
    </row>
    <row r="1089" spans="1:12" ht="60">
      <c r="A1089" s="38"/>
      <c r="B1089" s="87"/>
      <c r="C1089" s="283"/>
      <c r="D1089" s="302" t="s">
        <v>1605</v>
      </c>
      <c r="E1089" s="302" t="s">
        <v>1606</v>
      </c>
      <c r="F1089" s="104"/>
      <c r="G1089" s="44"/>
      <c r="H1089" s="50"/>
      <c r="I1089" s="46"/>
      <c r="J1089" s="46"/>
      <c r="K1089" s="47"/>
      <c r="L1089" s="48"/>
    </row>
    <row r="1090" spans="1:12" ht="33.75">
      <c r="A1090" s="316">
        <v>400</v>
      </c>
      <c r="B1090" s="39">
        <v>412</v>
      </c>
      <c r="C1090" s="283">
        <v>115</v>
      </c>
      <c r="D1090" s="41" t="s">
        <v>1618</v>
      </c>
      <c r="E1090" s="41" t="s">
        <v>1618</v>
      </c>
      <c r="F1090" s="104">
        <v>10</v>
      </c>
      <c r="G1090" s="44" t="s">
        <v>1448</v>
      </c>
      <c r="H1090" s="50"/>
      <c r="I1090" s="46">
        <v>0</v>
      </c>
      <c r="J1090" s="46">
        <v>0</v>
      </c>
      <c r="K1090" s="47">
        <f t="shared" ref="K1090:K1128" si="80">I1090+J1090</f>
        <v>0</v>
      </c>
      <c r="L1090" s="48">
        <f t="shared" ref="L1090:L1128" si="81">K1090*(F1090+H1090)</f>
        <v>0</v>
      </c>
    </row>
    <row r="1091" spans="1:12" ht="45">
      <c r="A1091" s="316">
        <v>400</v>
      </c>
      <c r="B1091" s="39">
        <v>412</v>
      </c>
      <c r="C1091" s="249">
        <v>116</v>
      </c>
      <c r="D1091" s="41" t="s">
        <v>1619</v>
      </c>
      <c r="E1091" s="41" t="s">
        <v>1620</v>
      </c>
      <c r="F1091" s="104">
        <v>10</v>
      </c>
      <c r="G1091" s="44" t="s">
        <v>1448</v>
      </c>
      <c r="H1091" s="50"/>
      <c r="I1091" s="46">
        <v>0</v>
      </c>
      <c r="J1091" s="46">
        <v>0</v>
      </c>
      <c r="K1091" s="47">
        <f t="shared" si="80"/>
        <v>0</v>
      </c>
      <c r="L1091" s="48">
        <f t="shared" si="81"/>
        <v>0</v>
      </c>
    </row>
    <row r="1092" spans="1:12" ht="33.75">
      <c r="A1092" s="316">
        <v>400</v>
      </c>
      <c r="B1092" s="39">
        <v>412</v>
      </c>
      <c r="C1092" s="249">
        <v>117</v>
      </c>
      <c r="D1092" s="41" t="s">
        <v>1618</v>
      </c>
      <c r="E1092" s="41" t="s">
        <v>1618</v>
      </c>
      <c r="F1092" s="96">
        <v>16</v>
      </c>
      <c r="G1092" s="44" t="s">
        <v>1448</v>
      </c>
      <c r="H1092" s="50"/>
      <c r="I1092" s="46">
        <v>0</v>
      </c>
      <c r="J1092" s="46">
        <v>0</v>
      </c>
      <c r="K1092" s="47">
        <f t="shared" si="80"/>
        <v>0</v>
      </c>
      <c r="L1092" s="48">
        <f t="shared" si="81"/>
        <v>0</v>
      </c>
    </row>
    <row r="1093" spans="1:12" ht="45">
      <c r="A1093" s="316">
        <v>400</v>
      </c>
      <c r="B1093" s="39">
        <v>412</v>
      </c>
      <c r="C1093" s="249">
        <v>118</v>
      </c>
      <c r="D1093" s="41" t="s">
        <v>1619</v>
      </c>
      <c r="E1093" s="41" t="s">
        <v>1620</v>
      </c>
      <c r="F1093" s="96">
        <v>16</v>
      </c>
      <c r="G1093" s="44" t="s">
        <v>1448</v>
      </c>
      <c r="H1093" s="50"/>
      <c r="I1093" s="46">
        <v>0</v>
      </c>
      <c r="J1093" s="46">
        <v>0</v>
      </c>
      <c r="K1093" s="47">
        <f t="shared" si="80"/>
        <v>0</v>
      </c>
      <c r="L1093" s="48">
        <f t="shared" si="81"/>
        <v>0</v>
      </c>
    </row>
    <row r="1094" spans="1:12" ht="33.75">
      <c r="A1094" s="316">
        <v>400</v>
      </c>
      <c r="B1094" s="39">
        <v>412</v>
      </c>
      <c r="C1094" s="249">
        <v>119</v>
      </c>
      <c r="D1094" s="41" t="s">
        <v>1621</v>
      </c>
      <c r="E1094" s="41" t="s">
        <v>1621</v>
      </c>
      <c r="F1094" s="104">
        <v>4</v>
      </c>
      <c r="G1094" s="44" t="s">
        <v>1448</v>
      </c>
      <c r="H1094" s="50"/>
      <c r="I1094" s="46">
        <v>0</v>
      </c>
      <c r="J1094" s="46">
        <v>0</v>
      </c>
      <c r="K1094" s="47">
        <f t="shared" si="80"/>
        <v>0</v>
      </c>
      <c r="L1094" s="48">
        <f t="shared" si="81"/>
        <v>0</v>
      </c>
    </row>
    <row r="1095" spans="1:12" ht="45">
      <c r="A1095" s="316">
        <v>400</v>
      </c>
      <c r="B1095" s="39">
        <v>412</v>
      </c>
      <c r="C1095" s="249">
        <v>120</v>
      </c>
      <c r="D1095" s="41" t="s">
        <v>1619</v>
      </c>
      <c r="E1095" s="41" t="s">
        <v>1620</v>
      </c>
      <c r="F1095" s="104">
        <v>4</v>
      </c>
      <c r="G1095" s="44" t="s">
        <v>1448</v>
      </c>
      <c r="H1095" s="50"/>
      <c r="I1095" s="46">
        <v>0</v>
      </c>
      <c r="J1095" s="46">
        <v>0</v>
      </c>
      <c r="K1095" s="47">
        <f t="shared" si="80"/>
        <v>0</v>
      </c>
      <c r="L1095" s="48">
        <f t="shared" si="81"/>
        <v>0</v>
      </c>
    </row>
    <row r="1096" spans="1:12" ht="33.75">
      <c r="A1096" s="316">
        <v>400</v>
      </c>
      <c r="B1096" s="39">
        <v>412</v>
      </c>
      <c r="C1096" s="249">
        <v>121</v>
      </c>
      <c r="D1096" s="41" t="s">
        <v>1622</v>
      </c>
      <c r="E1096" s="41" t="s">
        <v>1622</v>
      </c>
      <c r="F1096" s="104">
        <v>35</v>
      </c>
      <c r="G1096" s="44" t="s">
        <v>1448</v>
      </c>
      <c r="H1096" s="50"/>
      <c r="I1096" s="46">
        <v>0</v>
      </c>
      <c r="J1096" s="46">
        <v>0</v>
      </c>
      <c r="K1096" s="47">
        <f t="shared" si="80"/>
        <v>0</v>
      </c>
      <c r="L1096" s="48">
        <f t="shared" si="81"/>
        <v>0</v>
      </c>
    </row>
    <row r="1097" spans="1:12" ht="45">
      <c r="A1097" s="316">
        <v>400</v>
      </c>
      <c r="B1097" s="39">
        <v>412</v>
      </c>
      <c r="C1097" s="249">
        <v>122</v>
      </c>
      <c r="D1097" s="41" t="s">
        <v>1619</v>
      </c>
      <c r="E1097" s="41" t="s">
        <v>1620</v>
      </c>
      <c r="F1097" s="104">
        <v>35</v>
      </c>
      <c r="G1097" s="44" t="s">
        <v>1448</v>
      </c>
      <c r="H1097" s="50"/>
      <c r="I1097" s="46">
        <v>0</v>
      </c>
      <c r="J1097" s="46">
        <v>0</v>
      </c>
      <c r="K1097" s="47">
        <f t="shared" si="80"/>
        <v>0</v>
      </c>
      <c r="L1097" s="48">
        <f t="shared" si="81"/>
        <v>0</v>
      </c>
    </row>
    <row r="1098" spans="1:12" ht="146.25">
      <c r="A1098" s="316">
        <v>400</v>
      </c>
      <c r="B1098" s="87">
        <v>412</v>
      </c>
      <c r="C1098" s="249">
        <v>123</v>
      </c>
      <c r="D1098" s="256" t="s">
        <v>1656</v>
      </c>
      <c r="E1098" s="256" t="s">
        <v>1657</v>
      </c>
      <c r="F1098" s="96"/>
      <c r="G1098" s="44"/>
      <c r="H1098" s="50"/>
      <c r="I1098" s="46"/>
      <c r="J1098" s="46"/>
      <c r="K1098" s="47"/>
      <c r="L1098" s="48"/>
    </row>
    <row r="1099" spans="1:12">
      <c r="A1099" s="316">
        <v>400</v>
      </c>
      <c r="B1099" s="39">
        <v>412</v>
      </c>
      <c r="C1099" s="249">
        <v>124</v>
      </c>
      <c r="D1099" s="41" t="s">
        <v>1659</v>
      </c>
      <c r="E1099" s="41" t="s">
        <v>1659</v>
      </c>
      <c r="F1099" s="96">
        <v>1</v>
      </c>
      <c r="G1099" s="44" t="s">
        <v>1468</v>
      </c>
      <c r="H1099" s="50"/>
      <c r="I1099" s="46">
        <v>0</v>
      </c>
      <c r="J1099" s="46">
        <v>0</v>
      </c>
      <c r="K1099" s="47">
        <f t="shared" si="80"/>
        <v>0</v>
      </c>
      <c r="L1099" s="48">
        <f t="shared" si="81"/>
        <v>0</v>
      </c>
    </row>
    <row r="1100" spans="1:12">
      <c r="A1100" s="316">
        <v>400</v>
      </c>
      <c r="B1100" s="39">
        <v>412</v>
      </c>
      <c r="C1100" s="249">
        <v>125</v>
      </c>
      <c r="D1100" s="41" t="s">
        <v>1463</v>
      </c>
      <c r="E1100" s="41" t="s">
        <v>1463</v>
      </c>
      <c r="F1100" s="96">
        <v>4</v>
      </c>
      <c r="G1100" s="44" t="s">
        <v>1468</v>
      </c>
      <c r="H1100" s="50"/>
      <c r="I1100" s="46">
        <v>0</v>
      </c>
      <c r="J1100" s="46">
        <v>0</v>
      </c>
      <c r="K1100" s="47">
        <f t="shared" si="80"/>
        <v>0</v>
      </c>
      <c r="L1100" s="48">
        <f t="shared" si="81"/>
        <v>0</v>
      </c>
    </row>
    <row r="1101" spans="1:12" ht="270">
      <c r="A1101" s="316">
        <v>400</v>
      </c>
      <c r="B1101" s="39">
        <v>412</v>
      </c>
      <c r="C1101" s="249"/>
      <c r="D1101" s="41" t="s">
        <v>1660</v>
      </c>
      <c r="E1101" s="41" t="s">
        <v>1661</v>
      </c>
      <c r="F1101" s="96"/>
      <c r="G1101" s="44"/>
      <c r="H1101" s="50"/>
      <c r="I1101" s="46"/>
      <c r="J1101" s="46"/>
      <c r="K1101" s="47"/>
      <c r="L1101" s="48"/>
    </row>
    <row r="1102" spans="1:12">
      <c r="A1102" s="316">
        <v>400</v>
      </c>
      <c r="B1102" s="39">
        <v>412</v>
      </c>
      <c r="C1102" s="249">
        <v>126</v>
      </c>
      <c r="D1102" s="41" t="s">
        <v>1652</v>
      </c>
      <c r="E1102" s="41" t="s">
        <v>1652</v>
      </c>
      <c r="F1102" s="104">
        <v>1</v>
      </c>
      <c r="G1102" s="44" t="s">
        <v>1468</v>
      </c>
      <c r="H1102" s="50"/>
      <c r="I1102" s="46">
        <v>0</v>
      </c>
      <c r="J1102" s="46">
        <v>0</v>
      </c>
      <c r="K1102" s="47">
        <f t="shared" si="80"/>
        <v>0</v>
      </c>
      <c r="L1102" s="48">
        <f t="shared" si="81"/>
        <v>0</v>
      </c>
    </row>
    <row r="1103" spans="1:12">
      <c r="A1103" s="316">
        <v>400</v>
      </c>
      <c r="B1103" s="39">
        <v>412</v>
      </c>
      <c r="C1103" s="249">
        <v>127</v>
      </c>
      <c r="D1103" s="41" t="s">
        <v>1653</v>
      </c>
      <c r="E1103" s="41" t="s">
        <v>1653</v>
      </c>
      <c r="F1103" s="104">
        <v>4</v>
      </c>
      <c r="G1103" s="44" t="s">
        <v>1468</v>
      </c>
      <c r="H1103" s="50"/>
      <c r="I1103" s="46">
        <v>0</v>
      </c>
      <c r="J1103" s="46">
        <v>0</v>
      </c>
      <c r="K1103" s="47">
        <f t="shared" si="80"/>
        <v>0</v>
      </c>
      <c r="L1103" s="48">
        <f t="shared" si="81"/>
        <v>0</v>
      </c>
    </row>
    <row r="1104" spans="1:12" ht="225">
      <c r="A1104" s="316">
        <v>400</v>
      </c>
      <c r="B1104" s="39">
        <v>412</v>
      </c>
      <c r="C1104" s="249">
        <v>128</v>
      </c>
      <c r="D1104" s="311" t="s">
        <v>1666</v>
      </c>
      <c r="E1104" s="311" t="s">
        <v>1667</v>
      </c>
      <c r="F1104" s="104">
        <v>5</v>
      </c>
      <c r="G1104" s="44" t="s">
        <v>1468</v>
      </c>
      <c r="H1104" s="50"/>
      <c r="I1104" s="46">
        <v>0</v>
      </c>
      <c r="J1104" s="46">
        <v>0</v>
      </c>
      <c r="K1104" s="47">
        <f t="shared" si="80"/>
        <v>0</v>
      </c>
      <c r="L1104" s="48">
        <f t="shared" si="81"/>
        <v>0</v>
      </c>
    </row>
    <row r="1105" spans="1:12" ht="213.75">
      <c r="A1105" s="316">
        <v>400</v>
      </c>
      <c r="B1105" s="39">
        <v>412</v>
      </c>
      <c r="C1105" s="249">
        <v>129</v>
      </c>
      <c r="D1105" s="311" t="s">
        <v>1668</v>
      </c>
      <c r="E1105" s="311" t="s">
        <v>1669</v>
      </c>
      <c r="F1105" s="104">
        <v>5</v>
      </c>
      <c r="G1105" s="44" t="s">
        <v>1468</v>
      </c>
      <c r="H1105" s="50"/>
      <c r="I1105" s="46">
        <v>0</v>
      </c>
      <c r="J1105" s="46">
        <v>0</v>
      </c>
      <c r="K1105" s="47">
        <f t="shared" si="80"/>
        <v>0</v>
      </c>
      <c r="L1105" s="48">
        <f t="shared" si="81"/>
        <v>0</v>
      </c>
    </row>
    <row r="1106" spans="1:12" ht="45">
      <c r="A1106" s="38">
        <v>400</v>
      </c>
      <c r="B1106" s="87">
        <v>412</v>
      </c>
      <c r="C1106" s="249">
        <v>130</v>
      </c>
      <c r="D1106" s="41" t="s">
        <v>1702</v>
      </c>
      <c r="E1106" s="41" t="s">
        <v>1703</v>
      </c>
      <c r="F1106" s="104">
        <v>1</v>
      </c>
      <c r="G1106" s="44" t="s">
        <v>1704</v>
      </c>
      <c r="H1106" s="50"/>
      <c r="I1106" s="46">
        <v>0</v>
      </c>
      <c r="J1106" s="46">
        <v>0</v>
      </c>
      <c r="K1106" s="47">
        <f t="shared" si="80"/>
        <v>0</v>
      </c>
      <c r="L1106" s="48">
        <f t="shared" si="81"/>
        <v>0</v>
      </c>
    </row>
    <row r="1107" spans="1:12" ht="45">
      <c r="A1107" s="38">
        <v>400</v>
      </c>
      <c r="B1107" s="87">
        <v>412</v>
      </c>
      <c r="C1107" s="249">
        <v>131</v>
      </c>
      <c r="D1107" s="250" t="s">
        <v>1705</v>
      </c>
      <c r="E1107" s="41" t="s">
        <v>1706</v>
      </c>
      <c r="F1107" s="104">
        <v>1</v>
      </c>
      <c r="G1107" s="44" t="s">
        <v>1531</v>
      </c>
      <c r="H1107" s="50"/>
      <c r="I1107" s="46">
        <v>0</v>
      </c>
      <c r="J1107" s="46">
        <v>0</v>
      </c>
      <c r="K1107" s="47">
        <f t="shared" si="80"/>
        <v>0</v>
      </c>
      <c r="L1107" s="48">
        <f t="shared" si="81"/>
        <v>0</v>
      </c>
    </row>
    <row r="1108" spans="1:12" ht="101.25">
      <c r="A1108" s="38">
        <v>400</v>
      </c>
      <c r="B1108" s="87">
        <v>412</v>
      </c>
      <c r="C1108" s="249">
        <v>132</v>
      </c>
      <c r="D1108" s="41" t="s">
        <v>1707</v>
      </c>
      <c r="E1108" s="41" t="s">
        <v>1708</v>
      </c>
      <c r="F1108" s="104">
        <v>1</v>
      </c>
      <c r="G1108" s="44" t="s">
        <v>1531</v>
      </c>
      <c r="H1108" s="50"/>
      <c r="I1108" s="46">
        <v>0</v>
      </c>
      <c r="J1108" s="46">
        <v>0</v>
      </c>
      <c r="K1108" s="47">
        <f t="shared" si="80"/>
        <v>0</v>
      </c>
      <c r="L1108" s="48">
        <f t="shared" si="81"/>
        <v>0</v>
      </c>
    </row>
    <row r="1109" spans="1:12" ht="409.5">
      <c r="A1109" s="38">
        <v>400</v>
      </c>
      <c r="B1109" s="87">
        <v>412</v>
      </c>
      <c r="C1109" s="249">
        <v>133</v>
      </c>
      <c r="D1109" s="250" t="s">
        <v>1709</v>
      </c>
      <c r="E1109" s="108" t="s">
        <v>1710</v>
      </c>
      <c r="F1109" s="104">
        <v>18540</v>
      </c>
      <c r="G1109" s="44" t="s">
        <v>826</v>
      </c>
      <c r="H1109" s="50"/>
      <c r="I1109" s="46">
        <v>0</v>
      </c>
      <c r="J1109" s="46">
        <v>0</v>
      </c>
      <c r="K1109" s="47">
        <f t="shared" si="80"/>
        <v>0</v>
      </c>
      <c r="L1109" s="48">
        <f t="shared" si="81"/>
        <v>0</v>
      </c>
    </row>
    <row r="1110" spans="1:12" ht="90">
      <c r="A1110" s="38">
        <v>400</v>
      </c>
      <c r="B1110" s="87">
        <v>412</v>
      </c>
      <c r="C1110" s="249">
        <v>134</v>
      </c>
      <c r="D1110" s="313" t="s">
        <v>1711</v>
      </c>
      <c r="E1110" s="313" t="s">
        <v>1712</v>
      </c>
      <c r="F1110" s="104">
        <v>1</v>
      </c>
      <c r="G1110" s="44" t="s">
        <v>1531</v>
      </c>
      <c r="H1110" s="50"/>
      <c r="I1110" s="46">
        <v>0</v>
      </c>
      <c r="J1110" s="46">
        <v>0</v>
      </c>
      <c r="K1110" s="47">
        <f t="shared" si="80"/>
        <v>0</v>
      </c>
      <c r="L1110" s="48">
        <f t="shared" si="81"/>
        <v>0</v>
      </c>
    </row>
    <row r="1111" spans="1:12" ht="90">
      <c r="A1111" s="38">
        <v>400</v>
      </c>
      <c r="B1111" s="87">
        <v>412</v>
      </c>
      <c r="C1111" s="249">
        <v>135</v>
      </c>
      <c r="D1111" s="108" t="s">
        <v>1713</v>
      </c>
      <c r="E1111" s="108" t="s">
        <v>1714</v>
      </c>
      <c r="F1111" s="104">
        <v>1</v>
      </c>
      <c r="G1111" s="44" t="s">
        <v>1531</v>
      </c>
      <c r="H1111" s="50"/>
      <c r="I1111" s="46">
        <v>0</v>
      </c>
      <c r="J1111" s="46">
        <v>0</v>
      </c>
      <c r="K1111" s="47">
        <f t="shared" si="80"/>
        <v>0</v>
      </c>
      <c r="L1111" s="48">
        <f t="shared" si="81"/>
        <v>0</v>
      </c>
    </row>
    <row r="1112" spans="1:12" ht="157.5">
      <c r="A1112" s="38">
        <v>400</v>
      </c>
      <c r="B1112" s="87">
        <v>412</v>
      </c>
      <c r="C1112" s="249">
        <v>136</v>
      </c>
      <c r="D1112" s="108" t="s">
        <v>1715</v>
      </c>
      <c r="E1112" s="108" t="s">
        <v>1716</v>
      </c>
      <c r="F1112" s="104">
        <v>1</v>
      </c>
      <c r="G1112" s="44" t="s">
        <v>1531</v>
      </c>
      <c r="H1112" s="50"/>
      <c r="I1112" s="46">
        <v>0</v>
      </c>
      <c r="J1112" s="46">
        <v>0</v>
      </c>
      <c r="K1112" s="47">
        <f t="shared" si="80"/>
        <v>0</v>
      </c>
      <c r="L1112" s="48">
        <f t="shared" si="81"/>
        <v>0</v>
      </c>
    </row>
    <row r="1113" spans="1:12" ht="78.75">
      <c r="A1113" s="38">
        <v>400</v>
      </c>
      <c r="B1113" s="87">
        <v>412</v>
      </c>
      <c r="C1113" s="249">
        <v>137</v>
      </c>
      <c r="D1113" s="108" t="s">
        <v>1717</v>
      </c>
      <c r="E1113" s="108" t="s">
        <v>1718</v>
      </c>
      <c r="F1113" s="104">
        <v>1</v>
      </c>
      <c r="G1113" s="44" t="s">
        <v>1531</v>
      </c>
      <c r="H1113" s="50"/>
      <c r="I1113" s="46">
        <v>0</v>
      </c>
      <c r="J1113" s="46">
        <v>0</v>
      </c>
      <c r="K1113" s="47">
        <f t="shared" si="80"/>
        <v>0</v>
      </c>
      <c r="L1113" s="48">
        <f t="shared" si="81"/>
        <v>0</v>
      </c>
    </row>
    <row r="1114" spans="1:12" ht="112.5">
      <c r="A1114" s="38">
        <v>400</v>
      </c>
      <c r="B1114" s="87">
        <v>412</v>
      </c>
      <c r="C1114" s="249">
        <v>138</v>
      </c>
      <c r="D1114" s="108" t="s">
        <v>1719</v>
      </c>
      <c r="E1114" s="108" t="s">
        <v>1720</v>
      </c>
      <c r="F1114" s="104">
        <v>1</v>
      </c>
      <c r="G1114" s="44" t="s">
        <v>1531</v>
      </c>
      <c r="H1114" s="50"/>
      <c r="I1114" s="46">
        <v>0</v>
      </c>
      <c r="J1114" s="46">
        <v>0</v>
      </c>
      <c r="K1114" s="47">
        <f t="shared" si="80"/>
        <v>0</v>
      </c>
      <c r="L1114" s="48">
        <f t="shared" si="81"/>
        <v>0</v>
      </c>
    </row>
    <row r="1115" spans="1:12" ht="135">
      <c r="A1115" s="38">
        <v>400</v>
      </c>
      <c r="B1115" s="87">
        <v>412</v>
      </c>
      <c r="C1115" s="249">
        <v>139</v>
      </c>
      <c r="D1115" s="108" t="s">
        <v>1721</v>
      </c>
      <c r="E1115" s="108" t="s">
        <v>1722</v>
      </c>
      <c r="F1115" s="104">
        <v>1</v>
      </c>
      <c r="G1115" s="44" t="s">
        <v>1531</v>
      </c>
      <c r="H1115" s="50"/>
      <c r="I1115" s="46">
        <v>0</v>
      </c>
      <c r="J1115" s="46">
        <v>0</v>
      </c>
      <c r="K1115" s="47">
        <f t="shared" si="80"/>
        <v>0</v>
      </c>
      <c r="L1115" s="48">
        <f t="shared" si="81"/>
        <v>0</v>
      </c>
    </row>
    <row r="1116" spans="1:12" ht="45">
      <c r="A1116" s="38">
        <v>400</v>
      </c>
      <c r="B1116" s="87">
        <v>412</v>
      </c>
      <c r="C1116" s="249">
        <v>140</v>
      </c>
      <c r="D1116" s="108" t="s">
        <v>1723</v>
      </c>
      <c r="E1116" s="108" t="s">
        <v>1724</v>
      </c>
      <c r="F1116" s="104">
        <v>1</v>
      </c>
      <c r="G1116" s="44" t="s">
        <v>1531</v>
      </c>
      <c r="H1116" s="50"/>
      <c r="I1116" s="46">
        <v>0</v>
      </c>
      <c r="J1116" s="46">
        <v>0</v>
      </c>
      <c r="K1116" s="47">
        <f t="shared" si="80"/>
        <v>0</v>
      </c>
      <c r="L1116" s="48">
        <f t="shared" si="81"/>
        <v>0</v>
      </c>
    </row>
    <row r="1117" spans="1:12" ht="67.5">
      <c r="A1117" s="38">
        <v>400</v>
      </c>
      <c r="B1117" s="87">
        <v>412</v>
      </c>
      <c r="C1117" s="249">
        <v>141</v>
      </c>
      <c r="D1117" s="108" t="s">
        <v>1725</v>
      </c>
      <c r="E1117" s="108" t="s">
        <v>1726</v>
      </c>
      <c r="F1117" s="104">
        <v>1</v>
      </c>
      <c r="G1117" s="44" t="s">
        <v>1531</v>
      </c>
      <c r="H1117" s="50"/>
      <c r="I1117" s="46">
        <v>0</v>
      </c>
      <c r="J1117" s="46">
        <v>0</v>
      </c>
      <c r="K1117" s="47">
        <f t="shared" si="80"/>
        <v>0</v>
      </c>
      <c r="L1117" s="48">
        <f t="shared" si="81"/>
        <v>0</v>
      </c>
    </row>
    <row r="1118" spans="1:12" ht="45">
      <c r="A1118" s="38">
        <v>400</v>
      </c>
      <c r="B1118" s="87">
        <v>412</v>
      </c>
      <c r="C1118" s="249">
        <v>142</v>
      </c>
      <c r="D1118" s="108" t="s">
        <v>1727</v>
      </c>
      <c r="E1118" s="108" t="s">
        <v>1728</v>
      </c>
      <c r="F1118" s="104">
        <v>1</v>
      </c>
      <c r="G1118" s="44" t="s">
        <v>1531</v>
      </c>
      <c r="H1118" s="50"/>
      <c r="I1118" s="46">
        <v>0</v>
      </c>
      <c r="J1118" s="46">
        <v>0</v>
      </c>
      <c r="K1118" s="47">
        <f t="shared" si="80"/>
        <v>0</v>
      </c>
      <c r="L1118" s="48">
        <f t="shared" si="81"/>
        <v>0</v>
      </c>
    </row>
    <row r="1119" spans="1:12" ht="112.5">
      <c r="A1119" s="38">
        <v>400</v>
      </c>
      <c r="B1119" s="87">
        <v>412</v>
      </c>
      <c r="C1119" s="249">
        <v>143</v>
      </c>
      <c r="D1119" s="108" t="s">
        <v>1729</v>
      </c>
      <c r="E1119" s="108" t="s">
        <v>1730</v>
      </c>
      <c r="F1119" s="104">
        <v>1</v>
      </c>
      <c r="G1119" s="44" t="s">
        <v>1531</v>
      </c>
      <c r="H1119" s="50"/>
      <c r="I1119" s="46">
        <v>0</v>
      </c>
      <c r="J1119" s="46">
        <v>0</v>
      </c>
      <c r="K1119" s="47">
        <f t="shared" si="80"/>
        <v>0</v>
      </c>
      <c r="L1119" s="48">
        <f t="shared" si="81"/>
        <v>0</v>
      </c>
    </row>
    <row r="1120" spans="1:12" ht="56.25">
      <c r="A1120" s="38">
        <v>400</v>
      </c>
      <c r="B1120" s="87">
        <v>412</v>
      </c>
      <c r="C1120" s="249">
        <v>144</v>
      </c>
      <c r="D1120" s="108" t="s">
        <v>1731</v>
      </c>
      <c r="E1120" s="108" t="s">
        <v>1732</v>
      </c>
      <c r="F1120" s="104">
        <v>1</v>
      </c>
      <c r="G1120" s="44" t="s">
        <v>1531</v>
      </c>
      <c r="H1120" s="50"/>
      <c r="I1120" s="46">
        <v>0</v>
      </c>
      <c r="J1120" s="46">
        <v>0</v>
      </c>
      <c r="K1120" s="47">
        <f t="shared" si="80"/>
        <v>0</v>
      </c>
      <c r="L1120" s="48">
        <f t="shared" si="81"/>
        <v>0</v>
      </c>
    </row>
    <row r="1121" spans="1:12" ht="45">
      <c r="A1121" s="38">
        <v>400</v>
      </c>
      <c r="B1121" s="87">
        <v>412</v>
      </c>
      <c r="C1121" s="249">
        <v>145</v>
      </c>
      <c r="D1121" s="108" t="s">
        <v>1733</v>
      </c>
      <c r="E1121" s="108" t="s">
        <v>1734</v>
      </c>
      <c r="F1121" s="104">
        <v>1</v>
      </c>
      <c r="G1121" s="44" t="s">
        <v>1531</v>
      </c>
      <c r="H1121" s="50"/>
      <c r="I1121" s="46">
        <v>0</v>
      </c>
      <c r="J1121" s="46">
        <v>0</v>
      </c>
      <c r="K1121" s="47">
        <f t="shared" si="80"/>
        <v>0</v>
      </c>
      <c r="L1121" s="48">
        <f t="shared" si="81"/>
        <v>0</v>
      </c>
    </row>
    <row r="1122" spans="1:12" ht="78.75">
      <c r="A1122" s="38">
        <v>400</v>
      </c>
      <c r="B1122" s="87">
        <v>412</v>
      </c>
      <c r="C1122" s="249">
        <v>146</v>
      </c>
      <c r="D1122" s="108" t="s">
        <v>1735</v>
      </c>
      <c r="E1122" s="108" t="s">
        <v>1736</v>
      </c>
      <c r="F1122" s="104">
        <v>1</v>
      </c>
      <c r="G1122" s="44" t="s">
        <v>1531</v>
      </c>
      <c r="H1122" s="50"/>
      <c r="I1122" s="46">
        <v>0</v>
      </c>
      <c r="J1122" s="46">
        <v>0</v>
      </c>
      <c r="K1122" s="47">
        <f t="shared" si="80"/>
        <v>0</v>
      </c>
      <c r="L1122" s="48">
        <f t="shared" si="81"/>
        <v>0</v>
      </c>
    </row>
    <row r="1123" spans="1:12" ht="22.5">
      <c r="A1123" s="38">
        <v>400</v>
      </c>
      <c r="B1123" s="87">
        <v>412</v>
      </c>
      <c r="C1123" s="249">
        <v>147</v>
      </c>
      <c r="D1123" s="108" t="s">
        <v>1737</v>
      </c>
      <c r="E1123" s="108" t="s">
        <v>1738</v>
      </c>
      <c r="F1123" s="104">
        <v>1</v>
      </c>
      <c r="G1123" s="44" t="s">
        <v>1531</v>
      </c>
      <c r="H1123" s="50"/>
      <c r="I1123" s="46">
        <v>0</v>
      </c>
      <c r="J1123" s="46">
        <v>0</v>
      </c>
      <c r="K1123" s="47">
        <f t="shared" si="80"/>
        <v>0</v>
      </c>
      <c r="L1123" s="48">
        <f t="shared" si="81"/>
        <v>0</v>
      </c>
    </row>
    <row r="1124" spans="1:12" ht="78.75">
      <c r="A1124" s="38">
        <v>400</v>
      </c>
      <c r="B1124" s="87">
        <v>412</v>
      </c>
      <c r="C1124" s="249">
        <v>148</v>
      </c>
      <c r="D1124" s="108" t="s">
        <v>1739</v>
      </c>
      <c r="E1124" s="108" t="s">
        <v>1740</v>
      </c>
      <c r="F1124" s="104">
        <v>1</v>
      </c>
      <c r="G1124" s="44" t="s">
        <v>1531</v>
      </c>
      <c r="H1124" s="50"/>
      <c r="I1124" s="46">
        <v>0</v>
      </c>
      <c r="J1124" s="46">
        <v>0</v>
      </c>
      <c r="K1124" s="47">
        <f t="shared" si="80"/>
        <v>0</v>
      </c>
      <c r="L1124" s="48">
        <f t="shared" si="81"/>
        <v>0</v>
      </c>
    </row>
    <row r="1125" spans="1:12" ht="33.75">
      <c r="A1125" s="38">
        <v>400</v>
      </c>
      <c r="B1125" s="87">
        <v>412</v>
      </c>
      <c r="C1125" s="249">
        <v>149</v>
      </c>
      <c r="D1125" s="108" t="s">
        <v>1741</v>
      </c>
      <c r="E1125" s="108" t="s">
        <v>1742</v>
      </c>
      <c r="F1125" s="104">
        <v>1</v>
      </c>
      <c r="G1125" s="44" t="s">
        <v>1531</v>
      </c>
      <c r="H1125" s="50"/>
      <c r="I1125" s="46">
        <v>0</v>
      </c>
      <c r="J1125" s="46">
        <v>0</v>
      </c>
      <c r="K1125" s="47">
        <f t="shared" si="80"/>
        <v>0</v>
      </c>
      <c r="L1125" s="48">
        <f t="shared" si="81"/>
        <v>0</v>
      </c>
    </row>
    <row r="1126" spans="1:12" ht="90">
      <c r="A1126" s="38">
        <v>400</v>
      </c>
      <c r="B1126" s="87">
        <v>412</v>
      </c>
      <c r="C1126" s="249">
        <v>150</v>
      </c>
      <c r="D1126" s="108" t="s">
        <v>1743</v>
      </c>
      <c r="E1126" s="108" t="s">
        <v>1744</v>
      </c>
      <c r="F1126" s="104">
        <v>1</v>
      </c>
      <c r="G1126" s="44" t="s">
        <v>1531</v>
      </c>
      <c r="H1126" s="50"/>
      <c r="I1126" s="46">
        <v>0</v>
      </c>
      <c r="J1126" s="46">
        <v>0</v>
      </c>
      <c r="K1126" s="47">
        <f t="shared" si="80"/>
        <v>0</v>
      </c>
      <c r="L1126" s="48">
        <f t="shared" si="81"/>
        <v>0</v>
      </c>
    </row>
    <row r="1127" spans="1:12" ht="67.5">
      <c r="A1127" s="38">
        <v>400</v>
      </c>
      <c r="B1127" s="87">
        <v>412</v>
      </c>
      <c r="C1127" s="249">
        <v>151</v>
      </c>
      <c r="D1127" s="108" t="s">
        <v>1745</v>
      </c>
      <c r="E1127" s="108" t="s">
        <v>1746</v>
      </c>
      <c r="F1127" s="104">
        <v>1</v>
      </c>
      <c r="G1127" s="44" t="s">
        <v>1531</v>
      </c>
      <c r="H1127" s="50"/>
      <c r="I1127" s="46">
        <v>0</v>
      </c>
      <c r="J1127" s="46">
        <v>0</v>
      </c>
      <c r="K1127" s="47">
        <f t="shared" si="80"/>
        <v>0</v>
      </c>
      <c r="L1127" s="48">
        <f t="shared" si="81"/>
        <v>0</v>
      </c>
    </row>
    <row r="1128" spans="1:12" ht="90">
      <c r="A1128" s="38">
        <v>400</v>
      </c>
      <c r="B1128" s="87">
        <v>412</v>
      </c>
      <c r="C1128" s="249">
        <v>152</v>
      </c>
      <c r="D1128" s="108" t="s">
        <v>1747</v>
      </c>
      <c r="E1128" s="108" t="s">
        <v>1748</v>
      </c>
      <c r="F1128" s="104">
        <v>1</v>
      </c>
      <c r="G1128" s="44" t="s">
        <v>1531</v>
      </c>
      <c r="H1128" s="50"/>
      <c r="I1128" s="46">
        <v>0</v>
      </c>
      <c r="J1128" s="46">
        <v>0</v>
      </c>
      <c r="K1128" s="47">
        <f t="shared" si="80"/>
        <v>0</v>
      </c>
      <c r="L1128" s="48">
        <f t="shared" si="81"/>
        <v>0</v>
      </c>
    </row>
    <row r="1129" spans="1:12" ht="15.75" thickBot="1">
      <c r="A1129" s="82"/>
      <c r="B1129" s="87"/>
      <c r="C1129" s="40"/>
      <c r="D1129" s="41"/>
      <c r="E1129" s="41"/>
      <c r="F1129" s="96"/>
      <c r="G1129" s="44"/>
      <c r="H1129" s="50"/>
      <c r="I1129" s="46"/>
      <c r="J1129" s="46"/>
      <c r="K1129" s="47"/>
      <c r="L1129" s="48"/>
    </row>
    <row r="1130" spans="1:12" ht="57" thickBot="1">
      <c r="A1130" s="258"/>
      <c r="B1130" s="259"/>
      <c r="C1130" s="260"/>
      <c r="D1130" s="261" t="s">
        <v>1765</v>
      </c>
      <c r="E1130" s="261" t="s">
        <v>1766</v>
      </c>
      <c r="F1130" s="262"/>
      <c r="G1130" s="263"/>
      <c r="H1130" s="264"/>
      <c r="I1130" s="265"/>
      <c r="J1130" s="265"/>
      <c r="K1130" s="266"/>
      <c r="L1130" s="267">
        <f>SUM(L1072:L1129)</f>
        <v>0</v>
      </c>
    </row>
    <row r="1131" spans="1:12" ht="60.75" thickBot="1">
      <c r="A1131" s="284">
        <v>400</v>
      </c>
      <c r="B1131" s="285">
        <v>412</v>
      </c>
      <c r="C1131" s="286"/>
      <c r="D1131" s="287" t="s">
        <v>1767</v>
      </c>
      <c r="E1131" s="287" t="s">
        <v>1768</v>
      </c>
      <c r="F1131" s="288"/>
      <c r="G1131" s="289"/>
      <c r="H1131" s="290"/>
      <c r="I1131" s="291"/>
      <c r="J1131" s="292"/>
      <c r="K1131" s="293"/>
      <c r="L1131" s="294"/>
    </row>
    <row r="1132" spans="1:12" ht="24">
      <c r="A1132" s="82">
        <v>400</v>
      </c>
      <c r="B1132" s="87">
        <v>413</v>
      </c>
      <c r="C1132" s="283"/>
      <c r="D1132" s="244" t="s">
        <v>1427</v>
      </c>
      <c r="E1132" s="244" t="s">
        <v>1428</v>
      </c>
      <c r="F1132" s="104"/>
      <c r="G1132" s="44"/>
      <c r="H1132" s="50"/>
      <c r="I1132" s="46"/>
      <c r="J1132" s="46"/>
      <c r="K1132" s="47"/>
      <c r="L1132" s="48"/>
    </row>
    <row r="1133" spans="1:12" ht="409.5">
      <c r="A1133" s="82"/>
      <c r="B1133" s="87"/>
      <c r="C1133" s="40"/>
      <c r="D1133" s="317" t="s">
        <v>1763</v>
      </c>
      <c r="E1133" s="317" t="s">
        <v>1769</v>
      </c>
      <c r="F1133" s="104"/>
      <c r="G1133" s="44"/>
      <c r="H1133" s="50"/>
      <c r="I1133" s="46"/>
      <c r="J1133" s="46"/>
      <c r="K1133" s="47"/>
      <c r="L1133" s="48"/>
    </row>
    <row r="1134" spans="1:12" ht="408">
      <c r="A1134" s="82"/>
      <c r="B1134" s="87"/>
      <c r="C1134" s="40"/>
      <c r="D1134" s="310" t="s">
        <v>1590</v>
      </c>
      <c r="E1134" s="296" t="s">
        <v>1591</v>
      </c>
      <c r="F1134" s="104"/>
      <c r="G1134" s="44"/>
      <c r="H1134" s="50"/>
      <c r="I1134" s="46"/>
      <c r="J1134" s="46"/>
      <c r="K1134" s="47"/>
      <c r="L1134" s="48"/>
    </row>
    <row r="1135" spans="1:12" ht="409.5">
      <c r="A1135" s="82"/>
      <c r="B1135" s="87"/>
      <c r="C1135" s="40"/>
      <c r="D1135" s="296" t="s">
        <v>1592</v>
      </c>
      <c r="E1135" s="296" t="s">
        <v>1593</v>
      </c>
      <c r="F1135" s="104"/>
      <c r="G1135" s="44"/>
      <c r="H1135" s="50"/>
      <c r="I1135" s="46"/>
      <c r="J1135" s="46"/>
      <c r="K1135" s="47"/>
      <c r="L1135" s="48"/>
    </row>
    <row r="1136" spans="1:12" ht="409.5">
      <c r="A1136" s="82"/>
      <c r="B1136" s="87"/>
      <c r="C1136" s="40"/>
      <c r="D1136" s="296" t="s">
        <v>1594</v>
      </c>
      <c r="E1136" s="296" t="s">
        <v>1595</v>
      </c>
      <c r="F1136" s="104"/>
      <c r="G1136" s="44"/>
      <c r="H1136" s="50"/>
      <c r="I1136" s="46"/>
      <c r="J1136" s="46"/>
      <c r="K1136" s="47"/>
      <c r="L1136" s="48"/>
    </row>
    <row r="1137" spans="1:12" ht="396">
      <c r="A1137" s="82"/>
      <c r="B1137" s="87"/>
      <c r="C1137" s="40"/>
      <c r="D1137" s="302" t="s">
        <v>1596</v>
      </c>
      <c r="E1137" s="302" t="s">
        <v>1597</v>
      </c>
      <c r="F1137" s="104"/>
      <c r="G1137" s="44"/>
      <c r="H1137" s="50"/>
      <c r="I1137" s="46"/>
      <c r="J1137" s="46"/>
      <c r="K1137" s="47"/>
      <c r="L1137" s="48"/>
    </row>
    <row r="1138" spans="1:12" ht="132">
      <c r="A1138" s="82"/>
      <c r="B1138" s="87"/>
      <c r="C1138" s="40"/>
      <c r="D1138" s="302" t="s">
        <v>1598</v>
      </c>
      <c r="E1138" s="302" t="s">
        <v>1599</v>
      </c>
      <c r="F1138" s="104"/>
      <c r="G1138" s="44"/>
      <c r="H1138" s="50"/>
      <c r="I1138" s="46"/>
      <c r="J1138" s="46"/>
      <c r="K1138" s="47"/>
      <c r="L1138" s="48"/>
    </row>
    <row r="1139" spans="1:12" ht="216">
      <c r="A1139" s="82"/>
      <c r="B1139" s="87"/>
      <c r="C1139" s="40"/>
      <c r="D1139" s="302" t="s">
        <v>1600</v>
      </c>
      <c r="E1139" s="302" t="s">
        <v>1601</v>
      </c>
      <c r="F1139" s="104"/>
      <c r="G1139" s="44"/>
      <c r="H1139" s="50"/>
      <c r="I1139" s="46"/>
      <c r="J1139" s="46"/>
      <c r="K1139" s="47"/>
      <c r="L1139" s="48"/>
    </row>
    <row r="1140" spans="1:12" ht="409.5">
      <c r="A1140" s="82"/>
      <c r="B1140" s="87"/>
      <c r="C1140" s="40"/>
      <c r="D1140" s="296" t="s">
        <v>1602</v>
      </c>
      <c r="E1140" s="296" t="s">
        <v>1603</v>
      </c>
      <c r="F1140" s="104"/>
      <c r="G1140" s="44"/>
      <c r="H1140" s="50"/>
      <c r="I1140" s="46"/>
      <c r="J1140" s="46"/>
      <c r="K1140" s="47"/>
      <c r="L1140" s="48"/>
    </row>
    <row r="1141" spans="1:12" ht="409.5">
      <c r="A1141" s="82"/>
      <c r="B1141" s="87"/>
      <c r="C1141" s="40"/>
      <c r="D1141" s="296" t="s">
        <v>1499</v>
      </c>
      <c r="E1141" s="296" t="s">
        <v>1604</v>
      </c>
      <c r="F1141" s="104"/>
      <c r="G1141" s="44"/>
      <c r="H1141" s="50"/>
      <c r="I1141" s="46"/>
      <c r="J1141" s="46"/>
      <c r="K1141" s="47"/>
      <c r="L1141" s="48"/>
    </row>
    <row r="1142" spans="1:12">
      <c r="A1142" s="82"/>
      <c r="B1142" s="87"/>
      <c r="C1142" s="40"/>
      <c r="D1142" s="296"/>
      <c r="E1142" s="296"/>
      <c r="F1142" s="104"/>
      <c r="G1142" s="44"/>
      <c r="H1142" s="50"/>
      <c r="I1142" s="46"/>
      <c r="J1142" s="46"/>
      <c r="K1142" s="47"/>
      <c r="L1142" s="48"/>
    </row>
    <row r="1143" spans="1:12" ht="60">
      <c r="A1143" s="82"/>
      <c r="B1143" s="87"/>
      <c r="C1143" s="40"/>
      <c r="D1143" s="302" t="s">
        <v>1605</v>
      </c>
      <c r="E1143" s="302" t="s">
        <v>1606</v>
      </c>
      <c r="F1143" s="104"/>
      <c r="G1143" s="44"/>
      <c r="H1143" s="50"/>
      <c r="I1143" s="46"/>
      <c r="J1143" s="46"/>
      <c r="K1143" s="47"/>
      <c r="L1143" s="48"/>
    </row>
    <row r="1144" spans="1:12" ht="33.75">
      <c r="A1144" s="38">
        <v>400</v>
      </c>
      <c r="B1144" s="87">
        <v>413</v>
      </c>
      <c r="C1144" s="283">
        <v>1</v>
      </c>
      <c r="D1144" s="41" t="s">
        <v>1612</v>
      </c>
      <c r="E1144" s="41" t="s">
        <v>1612</v>
      </c>
      <c r="F1144" s="104">
        <v>102</v>
      </c>
      <c r="G1144" s="44" t="s">
        <v>1448</v>
      </c>
      <c r="H1144" s="50"/>
      <c r="I1144" s="46">
        <v>0</v>
      </c>
      <c r="J1144" s="46">
        <v>0</v>
      </c>
      <c r="K1144" s="47">
        <f t="shared" ref="K1144:K1159" si="82">I1144+J1144</f>
        <v>0</v>
      </c>
      <c r="L1144" s="48">
        <f t="shared" ref="L1144:L1159" si="83">K1144*(F1144+H1144)</f>
        <v>0</v>
      </c>
    </row>
    <row r="1145" spans="1:12" ht="45">
      <c r="A1145" s="38">
        <v>400</v>
      </c>
      <c r="B1145" s="87">
        <v>413</v>
      </c>
      <c r="C1145" s="283">
        <v>2</v>
      </c>
      <c r="D1145" s="41" t="s">
        <v>1608</v>
      </c>
      <c r="E1145" s="41" t="s">
        <v>1609</v>
      </c>
      <c r="F1145" s="104">
        <f>F1144</f>
        <v>102</v>
      </c>
      <c r="G1145" s="44" t="s">
        <v>1448</v>
      </c>
      <c r="H1145" s="50"/>
      <c r="I1145" s="46">
        <v>0</v>
      </c>
      <c r="J1145" s="46">
        <v>0</v>
      </c>
      <c r="K1145" s="47">
        <f t="shared" si="82"/>
        <v>0</v>
      </c>
      <c r="L1145" s="48">
        <f t="shared" si="83"/>
        <v>0</v>
      </c>
    </row>
    <row r="1146" spans="1:12" ht="33.75">
      <c r="A1146" s="38">
        <v>400</v>
      </c>
      <c r="B1146" s="87">
        <v>413</v>
      </c>
      <c r="C1146" s="283">
        <v>3</v>
      </c>
      <c r="D1146" s="41" t="s">
        <v>1615</v>
      </c>
      <c r="E1146" s="41" t="s">
        <v>1615</v>
      </c>
      <c r="F1146" s="104">
        <v>44</v>
      </c>
      <c r="G1146" s="44" t="s">
        <v>1448</v>
      </c>
      <c r="H1146" s="50"/>
      <c r="I1146" s="46">
        <v>0</v>
      </c>
      <c r="J1146" s="46">
        <v>0</v>
      </c>
      <c r="K1146" s="47">
        <f t="shared" si="82"/>
        <v>0</v>
      </c>
      <c r="L1146" s="48">
        <f t="shared" si="83"/>
        <v>0</v>
      </c>
    </row>
    <row r="1147" spans="1:12" ht="45">
      <c r="A1147" s="38">
        <v>400</v>
      </c>
      <c r="B1147" s="87">
        <v>413</v>
      </c>
      <c r="C1147" s="283">
        <v>4</v>
      </c>
      <c r="D1147" s="41" t="s">
        <v>1613</v>
      </c>
      <c r="E1147" s="41" t="s">
        <v>1614</v>
      </c>
      <c r="F1147" s="104">
        <f>F1146</f>
        <v>44</v>
      </c>
      <c r="G1147" s="44" t="s">
        <v>1448</v>
      </c>
      <c r="H1147" s="50"/>
      <c r="I1147" s="46">
        <v>0</v>
      </c>
      <c r="J1147" s="46">
        <v>0</v>
      </c>
      <c r="K1147" s="47">
        <f t="shared" si="82"/>
        <v>0</v>
      </c>
      <c r="L1147" s="48">
        <f t="shared" si="83"/>
        <v>0</v>
      </c>
    </row>
    <row r="1148" spans="1:12" ht="33.75">
      <c r="A1148" s="38">
        <v>400</v>
      </c>
      <c r="B1148" s="87">
        <v>413</v>
      </c>
      <c r="C1148" s="283">
        <v>5</v>
      </c>
      <c r="D1148" s="41" t="s">
        <v>1616</v>
      </c>
      <c r="E1148" s="41" t="s">
        <v>1616</v>
      </c>
      <c r="F1148" s="104">
        <v>111</v>
      </c>
      <c r="G1148" s="44" t="s">
        <v>1448</v>
      </c>
      <c r="H1148" s="50"/>
      <c r="I1148" s="46">
        <v>0</v>
      </c>
      <c r="J1148" s="46">
        <v>0</v>
      </c>
      <c r="K1148" s="47">
        <f t="shared" si="82"/>
        <v>0</v>
      </c>
      <c r="L1148" s="48">
        <f t="shared" si="83"/>
        <v>0</v>
      </c>
    </row>
    <row r="1149" spans="1:12" ht="45">
      <c r="A1149" s="38">
        <v>400</v>
      </c>
      <c r="B1149" s="87">
        <v>413</v>
      </c>
      <c r="C1149" s="283">
        <v>6</v>
      </c>
      <c r="D1149" s="41" t="s">
        <v>1613</v>
      </c>
      <c r="E1149" s="41" t="s">
        <v>1614</v>
      </c>
      <c r="F1149" s="96">
        <f>F1148</f>
        <v>111</v>
      </c>
      <c r="G1149" s="44" t="s">
        <v>1448</v>
      </c>
      <c r="H1149" s="50"/>
      <c r="I1149" s="46">
        <v>0</v>
      </c>
      <c r="J1149" s="46">
        <v>0</v>
      </c>
      <c r="K1149" s="47">
        <f t="shared" si="82"/>
        <v>0</v>
      </c>
      <c r="L1149" s="48">
        <f t="shared" si="83"/>
        <v>0</v>
      </c>
    </row>
    <row r="1150" spans="1:12" ht="33.75">
      <c r="A1150" s="38">
        <v>400</v>
      </c>
      <c r="B1150" s="87">
        <v>413</v>
      </c>
      <c r="C1150" s="283">
        <v>7</v>
      </c>
      <c r="D1150" s="41" t="s">
        <v>1617</v>
      </c>
      <c r="E1150" s="41" t="s">
        <v>1617</v>
      </c>
      <c r="F1150" s="96">
        <v>0</v>
      </c>
      <c r="G1150" s="44" t="s">
        <v>1448</v>
      </c>
      <c r="H1150" s="50"/>
      <c r="I1150" s="46">
        <v>0</v>
      </c>
      <c r="J1150" s="46">
        <v>0</v>
      </c>
      <c r="K1150" s="47">
        <f t="shared" si="82"/>
        <v>0</v>
      </c>
      <c r="L1150" s="48">
        <f t="shared" si="83"/>
        <v>0</v>
      </c>
    </row>
    <row r="1151" spans="1:12" ht="45">
      <c r="A1151" s="38">
        <v>400</v>
      </c>
      <c r="B1151" s="87">
        <v>413</v>
      </c>
      <c r="C1151" s="283">
        <v>8</v>
      </c>
      <c r="D1151" s="41" t="s">
        <v>1613</v>
      </c>
      <c r="E1151" s="41" t="s">
        <v>1614</v>
      </c>
      <c r="F1151" s="104">
        <f>F1150</f>
        <v>0</v>
      </c>
      <c r="G1151" s="44" t="s">
        <v>1448</v>
      </c>
      <c r="H1151" s="50"/>
      <c r="I1151" s="46">
        <v>0</v>
      </c>
      <c r="J1151" s="46">
        <v>0</v>
      </c>
      <c r="K1151" s="47">
        <f t="shared" si="82"/>
        <v>0</v>
      </c>
      <c r="L1151" s="48">
        <f t="shared" si="83"/>
        <v>0</v>
      </c>
    </row>
    <row r="1152" spans="1:12" ht="33.75">
      <c r="A1152" s="38">
        <v>400</v>
      </c>
      <c r="B1152" s="87">
        <v>413</v>
      </c>
      <c r="C1152" s="283">
        <v>9</v>
      </c>
      <c r="D1152" s="41" t="s">
        <v>1618</v>
      </c>
      <c r="E1152" s="41" t="s">
        <v>1618</v>
      </c>
      <c r="F1152" s="104">
        <v>191</v>
      </c>
      <c r="G1152" s="44" t="s">
        <v>1448</v>
      </c>
      <c r="H1152" s="50"/>
      <c r="I1152" s="46">
        <v>0</v>
      </c>
      <c r="J1152" s="46">
        <v>0</v>
      </c>
      <c r="K1152" s="47">
        <f t="shared" si="82"/>
        <v>0</v>
      </c>
      <c r="L1152" s="48">
        <f t="shared" si="83"/>
        <v>0</v>
      </c>
    </row>
    <row r="1153" spans="1:12" ht="45">
      <c r="A1153" s="38">
        <v>400</v>
      </c>
      <c r="B1153" s="87">
        <v>413</v>
      </c>
      <c r="C1153" s="283">
        <v>10</v>
      </c>
      <c r="D1153" s="41" t="s">
        <v>1619</v>
      </c>
      <c r="E1153" s="41" t="s">
        <v>1620</v>
      </c>
      <c r="F1153" s="104">
        <f>F1152</f>
        <v>191</v>
      </c>
      <c r="G1153" s="44" t="s">
        <v>1448</v>
      </c>
      <c r="H1153" s="50"/>
      <c r="I1153" s="46">
        <v>0</v>
      </c>
      <c r="J1153" s="46">
        <v>0</v>
      </c>
      <c r="K1153" s="47">
        <f t="shared" si="82"/>
        <v>0</v>
      </c>
      <c r="L1153" s="48">
        <f t="shared" si="83"/>
        <v>0</v>
      </c>
    </row>
    <row r="1154" spans="1:12" ht="33.75">
      <c r="A1154" s="38">
        <v>400</v>
      </c>
      <c r="B1154" s="87">
        <v>413</v>
      </c>
      <c r="C1154" s="283">
        <v>11</v>
      </c>
      <c r="D1154" s="41" t="s">
        <v>1621</v>
      </c>
      <c r="E1154" s="41" t="s">
        <v>1621</v>
      </c>
      <c r="F1154" s="104">
        <v>171</v>
      </c>
      <c r="G1154" s="44" t="s">
        <v>1448</v>
      </c>
      <c r="H1154" s="50"/>
      <c r="I1154" s="46">
        <v>0</v>
      </c>
      <c r="J1154" s="46">
        <v>0</v>
      </c>
      <c r="K1154" s="47">
        <f t="shared" si="82"/>
        <v>0</v>
      </c>
      <c r="L1154" s="48">
        <f t="shared" si="83"/>
        <v>0</v>
      </c>
    </row>
    <row r="1155" spans="1:12" ht="45">
      <c r="A1155" s="38">
        <v>400</v>
      </c>
      <c r="B1155" s="87">
        <v>413</v>
      </c>
      <c r="C1155" s="283">
        <v>12</v>
      </c>
      <c r="D1155" s="41" t="s">
        <v>1619</v>
      </c>
      <c r="E1155" s="41" t="s">
        <v>1620</v>
      </c>
      <c r="F1155" s="104">
        <f>F1154</f>
        <v>171</v>
      </c>
      <c r="G1155" s="44" t="s">
        <v>1448</v>
      </c>
      <c r="H1155" s="50"/>
      <c r="I1155" s="46">
        <v>0</v>
      </c>
      <c r="J1155" s="46">
        <v>0</v>
      </c>
      <c r="K1155" s="47">
        <f t="shared" si="82"/>
        <v>0</v>
      </c>
      <c r="L1155" s="48">
        <f t="shared" si="83"/>
        <v>0</v>
      </c>
    </row>
    <row r="1156" spans="1:12" ht="33.75">
      <c r="A1156" s="38">
        <v>400</v>
      </c>
      <c r="B1156" s="87">
        <v>413</v>
      </c>
      <c r="C1156" s="283">
        <v>13</v>
      </c>
      <c r="D1156" s="41" t="s">
        <v>1622</v>
      </c>
      <c r="E1156" s="41" t="s">
        <v>1622</v>
      </c>
      <c r="F1156" s="104">
        <v>0</v>
      </c>
      <c r="G1156" s="44" t="s">
        <v>1448</v>
      </c>
      <c r="H1156" s="50"/>
      <c r="I1156" s="46">
        <v>0</v>
      </c>
      <c r="J1156" s="46">
        <v>0</v>
      </c>
      <c r="K1156" s="47">
        <f t="shared" si="82"/>
        <v>0</v>
      </c>
      <c r="L1156" s="48">
        <f t="shared" si="83"/>
        <v>0</v>
      </c>
    </row>
    <row r="1157" spans="1:12" ht="45">
      <c r="A1157" s="38">
        <v>400</v>
      </c>
      <c r="B1157" s="87">
        <v>413</v>
      </c>
      <c r="C1157" s="283">
        <v>14</v>
      </c>
      <c r="D1157" s="41" t="s">
        <v>1619</v>
      </c>
      <c r="E1157" s="41" t="s">
        <v>1620</v>
      </c>
      <c r="F1157" s="104">
        <f>F1156</f>
        <v>0</v>
      </c>
      <c r="G1157" s="44" t="s">
        <v>1448</v>
      </c>
      <c r="H1157" s="50"/>
      <c r="I1157" s="46">
        <v>0</v>
      </c>
      <c r="J1157" s="46">
        <v>0</v>
      </c>
      <c r="K1157" s="47">
        <f t="shared" si="82"/>
        <v>0</v>
      </c>
      <c r="L1157" s="48">
        <f t="shared" si="83"/>
        <v>0</v>
      </c>
    </row>
    <row r="1158" spans="1:12" ht="33.75">
      <c r="A1158" s="38">
        <v>400</v>
      </c>
      <c r="B1158" s="87">
        <v>413</v>
      </c>
      <c r="C1158" s="283">
        <v>15</v>
      </c>
      <c r="D1158" s="41" t="s">
        <v>1623</v>
      </c>
      <c r="E1158" s="41" t="s">
        <v>1624</v>
      </c>
      <c r="F1158" s="104">
        <v>127</v>
      </c>
      <c r="G1158" s="44" t="s">
        <v>1448</v>
      </c>
      <c r="H1158" s="50"/>
      <c r="I1158" s="46">
        <v>0</v>
      </c>
      <c r="J1158" s="46">
        <v>0</v>
      </c>
      <c r="K1158" s="47">
        <f t="shared" si="82"/>
        <v>0</v>
      </c>
      <c r="L1158" s="48">
        <f t="shared" si="83"/>
        <v>0</v>
      </c>
    </row>
    <row r="1159" spans="1:12" ht="45">
      <c r="A1159" s="38">
        <v>400</v>
      </c>
      <c r="B1159" s="87">
        <v>413</v>
      </c>
      <c r="C1159" s="283">
        <v>16</v>
      </c>
      <c r="D1159" s="41" t="s">
        <v>1619</v>
      </c>
      <c r="E1159" s="41" t="s">
        <v>1620</v>
      </c>
      <c r="F1159" s="104">
        <f>F1158</f>
        <v>127</v>
      </c>
      <c r="G1159" s="44" t="s">
        <v>1448</v>
      </c>
      <c r="H1159" s="50"/>
      <c r="I1159" s="46">
        <v>0</v>
      </c>
      <c r="J1159" s="46">
        <v>0</v>
      </c>
      <c r="K1159" s="47">
        <f t="shared" si="82"/>
        <v>0</v>
      </c>
      <c r="L1159" s="48">
        <f t="shared" si="83"/>
        <v>0</v>
      </c>
    </row>
    <row r="1160" spans="1:12" ht="409.5">
      <c r="A1160" s="82"/>
      <c r="B1160" s="87"/>
      <c r="C1160" s="283"/>
      <c r="D1160" s="303" t="s">
        <v>1625</v>
      </c>
      <c r="E1160" s="303" t="s">
        <v>1770</v>
      </c>
      <c r="F1160" s="304"/>
      <c r="G1160" s="305"/>
      <c r="H1160" s="318"/>
      <c r="I1160" s="319"/>
      <c r="J1160" s="319"/>
      <c r="K1160" s="320"/>
      <c r="L1160" s="48"/>
    </row>
    <row r="1161" spans="1:12" ht="408">
      <c r="A1161" s="82"/>
      <c r="B1161" s="87"/>
      <c r="C1161" s="283"/>
      <c r="D1161" s="310" t="s">
        <v>1771</v>
      </c>
      <c r="E1161" s="296" t="s">
        <v>1628</v>
      </c>
      <c r="F1161" s="304"/>
      <c r="G1161" s="305"/>
      <c r="H1161" s="318"/>
      <c r="I1161" s="319"/>
      <c r="J1161" s="319"/>
      <c r="K1161" s="320"/>
      <c r="L1161" s="48"/>
    </row>
    <row r="1162" spans="1:12">
      <c r="A1162" s="38">
        <v>400</v>
      </c>
      <c r="B1162" s="87">
        <v>413</v>
      </c>
      <c r="C1162" s="283">
        <v>17</v>
      </c>
      <c r="D1162" s="41" t="s">
        <v>1485</v>
      </c>
      <c r="E1162" s="41" t="s">
        <v>1485</v>
      </c>
      <c r="F1162" s="104">
        <v>359</v>
      </c>
      <c r="G1162" s="44" t="s">
        <v>1448</v>
      </c>
      <c r="H1162" s="50"/>
      <c r="I1162" s="46">
        <v>0</v>
      </c>
      <c r="J1162" s="46">
        <v>0</v>
      </c>
      <c r="K1162" s="47">
        <f>I1162+J1162</f>
        <v>0</v>
      </c>
      <c r="L1162" s="48">
        <f>K1162*(F1162+H1162)</f>
        <v>0</v>
      </c>
    </row>
    <row r="1163" spans="1:12" ht="45">
      <c r="A1163" s="38">
        <v>400</v>
      </c>
      <c r="B1163" s="87">
        <v>413</v>
      </c>
      <c r="C1163" s="283">
        <v>18</v>
      </c>
      <c r="D1163" s="41" t="s">
        <v>1619</v>
      </c>
      <c r="E1163" s="41" t="s">
        <v>1620</v>
      </c>
      <c r="F1163" s="104">
        <f>F1162</f>
        <v>359</v>
      </c>
      <c r="G1163" s="44" t="s">
        <v>1448</v>
      </c>
      <c r="H1163" s="50"/>
      <c r="I1163" s="46">
        <v>0</v>
      </c>
      <c r="J1163" s="46">
        <v>0</v>
      </c>
      <c r="K1163" s="47">
        <f>I1163+J1163</f>
        <v>0</v>
      </c>
      <c r="L1163" s="48">
        <f>K1163*(F1163+H1163)</f>
        <v>0</v>
      </c>
    </row>
    <row r="1164" spans="1:12">
      <c r="A1164" s="38">
        <v>400</v>
      </c>
      <c r="B1164" s="87">
        <v>413</v>
      </c>
      <c r="C1164" s="283">
        <v>19</v>
      </c>
      <c r="D1164" s="41" t="s">
        <v>1772</v>
      </c>
      <c r="E1164" s="41" t="s">
        <v>1772</v>
      </c>
      <c r="F1164" s="104">
        <v>48</v>
      </c>
      <c r="G1164" s="44" t="s">
        <v>1448</v>
      </c>
      <c r="H1164" s="50"/>
      <c r="I1164" s="46">
        <v>0</v>
      </c>
      <c r="J1164" s="46">
        <v>0</v>
      </c>
      <c r="K1164" s="47">
        <f>I1164+J1164</f>
        <v>0</v>
      </c>
      <c r="L1164" s="48">
        <f>K1164*(F1164+H1164)</f>
        <v>0</v>
      </c>
    </row>
    <row r="1165" spans="1:12" ht="45">
      <c r="A1165" s="38">
        <v>400</v>
      </c>
      <c r="B1165" s="87">
        <v>413</v>
      </c>
      <c r="C1165" s="283">
        <v>20</v>
      </c>
      <c r="D1165" s="41" t="s">
        <v>1619</v>
      </c>
      <c r="E1165" s="41" t="s">
        <v>1620</v>
      </c>
      <c r="F1165" s="104">
        <f>F1164</f>
        <v>48</v>
      </c>
      <c r="G1165" s="44" t="s">
        <v>1448</v>
      </c>
      <c r="H1165" s="50"/>
      <c r="I1165" s="46">
        <v>0</v>
      </c>
      <c r="J1165" s="46">
        <v>0</v>
      </c>
      <c r="K1165" s="47">
        <f>I1165+J1165</f>
        <v>0</v>
      </c>
      <c r="L1165" s="48">
        <f>K1165*(F1165+H1165)</f>
        <v>0</v>
      </c>
    </row>
    <row r="1166" spans="1:12" ht="48">
      <c r="A1166" s="82">
        <v>400</v>
      </c>
      <c r="B1166" s="87">
        <v>413</v>
      </c>
      <c r="C1166" s="283"/>
      <c r="D1166" s="252" t="s">
        <v>1629</v>
      </c>
      <c r="E1166" s="252" t="s">
        <v>1630</v>
      </c>
      <c r="F1166" s="104"/>
      <c r="G1166" s="44"/>
      <c r="H1166" s="50"/>
      <c r="I1166" s="46"/>
      <c r="J1166" s="46"/>
      <c r="K1166" s="47"/>
      <c r="L1166" s="48"/>
    </row>
    <row r="1167" spans="1:12" ht="157.5">
      <c r="A1167" s="82"/>
      <c r="B1167" s="87"/>
      <c r="C1167" s="283"/>
      <c r="D1167" s="256" t="s">
        <v>1773</v>
      </c>
      <c r="E1167" s="256" t="s">
        <v>1774</v>
      </c>
      <c r="F1167" s="104"/>
      <c r="G1167" s="44"/>
      <c r="H1167" s="50"/>
      <c r="I1167" s="46"/>
      <c r="J1167" s="46"/>
      <c r="K1167" s="47"/>
      <c r="L1167" s="48"/>
    </row>
    <row r="1168" spans="1:12">
      <c r="A1168" s="82">
        <v>400</v>
      </c>
      <c r="B1168" s="87">
        <v>413</v>
      </c>
      <c r="C1168" s="283">
        <v>21</v>
      </c>
      <c r="D1168" s="41" t="s">
        <v>1658</v>
      </c>
      <c r="E1168" s="41" t="s">
        <v>1658</v>
      </c>
      <c r="F1168" s="104">
        <v>22</v>
      </c>
      <c r="G1168" s="44" t="s">
        <v>1468</v>
      </c>
      <c r="H1168" s="50"/>
      <c r="I1168" s="46">
        <v>0</v>
      </c>
      <c r="J1168" s="46">
        <v>0</v>
      </c>
      <c r="K1168" s="47">
        <f>I1168+J1168</f>
        <v>0</v>
      </c>
      <c r="L1168" s="48">
        <f>K1168*(F1168+H1168)</f>
        <v>0</v>
      </c>
    </row>
    <row r="1169" spans="1:12" ht="146.25">
      <c r="A1169" s="82">
        <v>400</v>
      </c>
      <c r="B1169" s="87">
        <v>413</v>
      </c>
      <c r="C1169" s="283"/>
      <c r="D1169" s="256" t="s">
        <v>1775</v>
      </c>
      <c r="E1169" s="256" t="s">
        <v>1776</v>
      </c>
      <c r="F1169" s="104"/>
      <c r="G1169" s="44"/>
      <c r="H1169" s="50"/>
      <c r="I1169" s="46"/>
      <c r="J1169" s="46"/>
      <c r="K1169" s="47"/>
      <c r="L1169" s="48"/>
    </row>
    <row r="1170" spans="1:12">
      <c r="A1170" s="82">
        <v>400</v>
      </c>
      <c r="B1170" s="87">
        <v>413</v>
      </c>
      <c r="C1170" s="283">
        <v>22</v>
      </c>
      <c r="D1170" s="41" t="s">
        <v>1658</v>
      </c>
      <c r="E1170" s="41" t="s">
        <v>1658</v>
      </c>
      <c r="F1170" s="104">
        <v>4</v>
      </c>
      <c r="G1170" s="44" t="s">
        <v>1468</v>
      </c>
      <c r="H1170" s="50"/>
      <c r="I1170" s="46">
        <v>0</v>
      </c>
      <c r="J1170" s="46">
        <v>0</v>
      </c>
      <c r="K1170" s="47">
        <f>I1170+J1170</f>
        <v>0</v>
      </c>
      <c r="L1170" s="48">
        <f>K1170*(F1170+H1170)</f>
        <v>0</v>
      </c>
    </row>
    <row r="1171" spans="1:12">
      <c r="A1171" s="38">
        <v>400</v>
      </c>
      <c r="B1171" s="87">
        <v>413</v>
      </c>
      <c r="C1171" s="283">
        <v>23</v>
      </c>
      <c r="D1171" s="41" t="s">
        <v>1461</v>
      </c>
      <c r="E1171" s="41" t="s">
        <v>1461</v>
      </c>
      <c r="F1171" s="104">
        <v>4</v>
      </c>
      <c r="G1171" s="44" t="s">
        <v>1468</v>
      </c>
      <c r="H1171" s="50"/>
      <c r="I1171" s="46">
        <v>0</v>
      </c>
      <c r="J1171" s="46">
        <v>0</v>
      </c>
      <c r="K1171" s="47">
        <f>I1171+J1171</f>
        <v>0</v>
      </c>
      <c r="L1171" s="48">
        <f>K1171*(F1171+H1171)</f>
        <v>0</v>
      </c>
    </row>
    <row r="1172" spans="1:12" ht="258.75">
      <c r="A1172" s="82">
        <v>400</v>
      </c>
      <c r="B1172" s="87">
        <v>413</v>
      </c>
      <c r="C1172" s="283"/>
      <c r="D1172" s="41" t="s">
        <v>1777</v>
      </c>
      <c r="E1172" s="41" t="s">
        <v>1778</v>
      </c>
      <c r="F1172" s="104"/>
      <c r="G1172" s="44"/>
      <c r="H1172" s="50"/>
      <c r="I1172" s="46"/>
      <c r="J1172" s="46"/>
      <c r="K1172" s="47"/>
      <c r="L1172" s="48"/>
    </row>
    <row r="1173" spans="1:12">
      <c r="A1173" s="38">
        <v>400</v>
      </c>
      <c r="B1173" s="87">
        <v>413</v>
      </c>
      <c r="C1173" s="283">
        <v>24</v>
      </c>
      <c r="D1173" s="41" t="s">
        <v>1463</v>
      </c>
      <c r="E1173" s="41" t="s">
        <v>1463</v>
      </c>
      <c r="F1173" s="104">
        <v>4</v>
      </c>
      <c r="G1173" s="44" t="s">
        <v>1468</v>
      </c>
      <c r="H1173" s="50"/>
      <c r="I1173" s="46">
        <v>0</v>
      </c>
      <c r="J1173" s="46">
        <v>0</v>
      </c>
      <c r="K1173" s="47">
        <f>I1173+J1173</f>
        <v>0</v>
      </c>
      <c r="L1173" s="48">
        <f>K1173*(F1173+H1173)</f>
        <v>0</v>
      </c>
    </row>
    <row r="1174" spans="1:12">
      <c r="A1174" s="38">
        <v>400</v>
      </c>
      <c r="B1174" s="87">
        <v>413</v>
      </c>
      <c r="C1174" s="283">
        <v>25</v>
      </c>
      <c r="D1174" s="41" t="s">
        <v>1652</v>
      </c>
      <c r="E1174" s="41" t="s">
        <v>1652</v>
      </c>
      <c r="F1174" s="104">
        <v>4</v>
      </c>
      <c r="G1174" s="44" t="s">
        <v>1468</v>
      </c>
      <c r="H1174" s="50"/>
      <c r="I1174" s="46">
        <v>0</v>
      </c>
      <c r="J1174" s="46">
        <v>0</v>
      </c>
      <c r="K1174" s="47">
        <f>I1174+J1174</f>
        <v>0</v>
      </c>
      <c r="L1174" s="48">
        <f>K1174*(F1174+H1174)</f>
        <v>0</v>
      </c>
    </row>
    <row r="1175" spans="1:12">
      <c r="A1175" s="38">
        <v>400</v>
      </c>
      <c r="B1175" s="87">
        <v>413</v>
      </c>
      <c r="C1175" s="283">
        <v>26</v>
      </c>
      <c r="D1175" s="41" t="s">
        <v>1484</v>
      </c>
      <c r="E1175" s="41" t="s">
        <v>1484</v>
      </c>
      <c r="F1175" s="104">
        <v>2</v>
      </c>
      <c r="G1175" s="44" t="s">
        <v>1468</v>
      </c>
      <c r="H1175" s="50"/>
      <c r="I1175" s="46">
        <v>0</v>
      </c>
      <c r="J1175" s="46">
        <v>0</v>
      </c>
      <c r="K1175" s="47">
        <f>I1175+J1175</f>
        <v>0</v>
      </c>
      <c r="L1175" s="48">
        <f>K1175*(F1175+H1175)</f>
        <v>0</v>
      </c>
    </row>
    <row r="1176" spans="1:12" ht="270">
      <c r="A1176" s="38">
        <v>400</v>
      </c>
      <c r="B1176" s="87">
        <v>413</v>
      </c>
      <c r="C1176" s="283">
        <v>27</v>
      </c>
      <c r="D1176" s="41" t="s">
        <v>1779</v>
      </c>
      <c r="E1176" s="41" t="s">
        <v>1780</v>
      </c>
      <c r="F1176" s="104">
        <v>1</v>
      </c>
      <c r="G1176" s="44" t="s">
        <v>1468</v>
      </c>
      <c r="H1176" s="50"/>
      <c r="I1176" s="46">
        <v>0</v>
      </c>
      <c r="J1176" s="46">
        <v>0</v>
      </c>
      <c r="K1176" s="47">
        <f>I1176+J1176</f>
        <v>0</v>
      </c>
      <c r="L1176" s="48">
        <f>K1176*(F1176+H1176)</f>
        <v>0</v>
      </c>
    </row>
    <row r="1177" spans="1:12" ht="135">
      <c r="A1177" s="38">
        <v>400</v>
      </c>
      <c r="B1177" s="87">
        <v>413</v>
      </c>
      <c r="C1177" s="283">
        <v>28</v>
      </c>
      <c r="D1177" s="41" t="s">
        <v>1641</v>
      </c>
      <c r="E1177" s="41" t="s">
        <v>1642</v>
      </c>
      <c r="F1177" s="104">
        <v>40</v>
      </c>
      <c r="G1177" s="44" t="s">
        <v>1468</v>
      </c>
      <c r="H1177" s="50"/>
      <c r="I1177" s="46">
        <v>0</v>
      </c>
      <c r="J1177" s="46">
        <v>0</v>
      </c>
      <c r="K1177" s="47">
        <f>I1177+J1177</f>
        <v>0</v>
      </c>
      <c r="L1177" s="48">
        <f>K1177*(F1177+H1177)</f>
        <v>0</v>
      </c>
    </row>
    <row r="1178" spans="1:12" ht="292.5">
      <c r="A1178" s="38">
        <v>400</v>
      </c>
      <c r="B1178" s="87">
        <v>413</v>
      </c>
      <c r="C1178" s="283">
        <v>29</v>
      </c>
      <c r="D1178" s="245" t="s">
        <v>1670</v>
      </c>
      <c r="E1178" s="245" t="s">
        <v>1671</v>
      </c>
      <c r="F1178" s="104">
        <v>2</v>
      </c>
      <c r="G1178" s="44" t="s">
        <v>1468</v>
      </c>
      <c r="H1178" s="50"/>
      <c r="I1178" s="46">
        <v>0</v>
      </c>
      <c r="J1178" s="46">
        <v>0</v>
      </c>
      <c r="K1178" s="47">
        <f t="shared" ref="K1178:K1204" si="84">I1178+J1178</f>
        <v>0</v>
      </c>
      <c r="L1178" s="48">
        <f t="shared" ref="L1178:L1204" si="85">K1178*(F1178+H1178)</f>
        <v>0</v>
      </c>
    </row>
    <row r="1179" spans="1:12" ht="292.5">
      <c r="A1179" s="38">
        <v>400</v>
      </c>
      <c r="B1179" s="87">
        <v>413</v>
      </c>
      <c r="C1179" s="283">
        <v>30</v>
      </c>
      <c r="D1179" s="250" t="s">
        <v>1672</v>
      </c>
      <c r="E1179" s="250" t="s">
        <v>1673</v>
      </c>
      <c r="F1179" s="104">
        <v>2</v>
      </c>
      <c r="G1179" s="44" t="s">
        <v>1468</v>
      </c>
      <c r="H1179" s="50"/>
      <c r="I1179" s="46">
        <v>0</v>
      </c>
      <c r="J1179" s="46">
        <v>0</v>
      </c>
      <c r="K1179" s="47">
        <f t="shared" si="84"/>
        <v>0</v>
      </c>
      <c r="L1179" s="48">
        <f t="shared" si="85"/>
        <v>0</v>
      </c>
    </row>
    <row r="1180" spans="1:12" ht="180">
      <c r="A1180" s="38">
        <v>400</v>
      </c>
      <c r="B1180" s="87">
        <v>413</v>
      </c>
      <c r="C1180" s="283">
        <v>31</v>
      </c>
      <c r="D1180" s="41" t="s">
        <v>1781</v>
      </c>
      <c r="E1180" s="41" t="s">
        <v>1782</v>
      </c>
      <c r="F1180" s="104">
        <v>1</v>
      </c>
      <c r="G1180" s="44" t="s">
        <v>1468</v>
      </c>
      <c r="H1180" s="50"/>
      <c r="I1180" s="46">
        <v>0</v>
      </c>
      <c r="J1180" s="46">
        <v>0</v>
      </c>
      <c r="K1180" s="47">
        <f t="shared" si="84"/>
        <v>0</v>
      </c>
      <c r="L1180" s="48">
        <f t="shared" si="85"/>
        <v>0</v>
      </c>
    </row>
    <row r="1181" spans="1:12" ht="180">
      <c r="A1181" s="38">
        <v>400</v>
      </c>
      <c r="B1181" s="87">
        <v>413</v>
      </c>
      <c r="C1181" s="283">
        <v>32</v>
      </c>
      <c r="D1181" s="41" t="s">
        <v>1783</v>
      </c>
      <c r="E1181" s="41" t="s">
        <v>1784</v>
      </c>
      <c r="F1181" s="104">
        <v>1</v>
      </c>
      <c r="G1181" s="44" t="s">
        <v>1468</v>
      </c>
      <c r="H1181" s="50"/>
      <c r="I1181" s="46">
        <v>0</v>
      </c>
      <c r="J1181" s="46">
        <v>0</v>
      </c>
      <c r="K1181" s="47">
        <f t="shared" si="84"/>
        <v>0</v>
      </c>
      <c r="L1181" s="48">
        <f t="shared" si="85"/>
        <v>0</v>
      </c>
    </row>
    <row r="1182" spans="1:12" ht="180">
      <c r="A1182" s="38">
        <v>400</v>
      </c>
      <c r="B1182" s="87">
        <v>413</v>
      </c>
      <c r="C1182" s="283">
        <v>33</v>
      </c>
      <c r="D1182" s="41" t="s">
        <v>1785</v>
      </c>
      <c r="E1182" s="41" t="s">
        <v>1786</v>
      </c>
      <c r="F1182" s="104">
        <v>1</v>
      </c>
      <c r="G1182" s="44" t="s">
        <v>1468</v>
      </c>
      <c r="H1182" s="50"/>
      <c r="I1182" s="46">
        <v>0</v>
      </c>
      <c r="J1182" s="46">
        <v>0</v>
      </c>
      <c r="K1182" s="47">
        <f t="shared" si="84"/>
        <v>0</v>
      </c>
      <c r="L1182" s="48">
        <f t="shared" si="85"/>
        <v>0</v>
      </c>
    </row>
    <row r="1183" spans="1:12" ht="45">
      <c r="A1183" s="38">
        <v>400</v>
      </c>
      <c r="B1183" s="87">
        <v>413</v>
      </c>
      <c r="C1183" s="283">
        <v>34</v>
      </c>
      <c r="D1183" s="250" t="s">
        <v>1705</v>
      </c>
      <c r="E1183" s="41" t="s">
        <v>1706</v>
      </c>
      <c r="F1183" s="104">
        <v>1</v>
      </c>
      <c r="G1183" s="44" t="s">
        <v>1531</v>
      </c>
      <c r="H1183" s="50"/>
      <c r="I1183" s="46">
        <v>0</v>
      </c>
      <c r="J1183" s="46">
        <v>0</v>
      </c>
      <c r="K1183" s="47">
        <f t="shared" si="84"/>
        <v>0</v>
      </c>
      <c r="L1183" s="48">
        <f t="shared" si="85"/>
        <v>0</v>
      </c>
    </row>
    <row r="1184" spans="1:12" ht="101.25">
      <c r="A1184" s="38">
        <v>400</v>
      </c>
      <c r="B1184" s="87">
        <v>413</v>
      </c>
      <c r="C1184" s="283">
        <v>35</v>
      </c>
      <c r="D1184" s="41" t="s">
        <v>1707</v>
      </c>
      <c r="E1184" s="41" t="s">
        <v>1708</v>
      </c>
      <c r="F1184" s="104">
        <v>1</v>
      </c>
      <c r="G1184" s="44" t="s">
        <v>1531</v>
      </c>
      <c r="H1184" s="50"/>
      <c r="I1184" s="46">
        <v>0</v>
      </c>
      <c r="J1184" s="46">
        <v>0</v>
      </c>
      <c r="K1184" s="47">
        <f t="shared" si="84"/>
        <v>0</v>
      </c>
      <c r="L1184" s="48">
        <f t="shared" si="85"/>
        <v>0</v>
      </c>
    </row>
    <row r="1185" spans="1:12" ht="409.5">
      <c r="A1185" s="38">
        <v>400</v>
      </c>
      <c r="B1185" s="87">
        <v>413</v>
      </c>
      <c r="C1185" s="283">
        <v>36</v>
      </c>
      <c r="D1185" s="250" t="s">
        <v>1709</v>
      </c>
      <c r="E1185" s="108" t="s">
        <v>1710</v>
      </c>
      <c r="F1185" s="104">
        <v>3980</v>
      </c>
      <c r="G1185" s="44" t="s">
        <v>826</v>
      </c>
      <c r="H1185" s="50"/>
      <c r="I1185" s="46">
        <v>0</v>
      </c>
      <c r="J1185" s="46">
        <v>0</v>
      </c>
      <c r="K1185" s="47">
        <f t="shared" si="84"/>
        <v>0</v>
      </c>
      <c r="L1185" s="48">
        <f t="shared" si="85"/>
        <v>0</v>
      </c>
    </row>
    <row r="1186" spans="1:12" ht="101.25">
      <c r="A1186" s="38">
        <v>400</v>
      </c>
      <c r="B1186" s="87">
        <v>413</v>
      </c>
      <c r="C1186" s="283">
        <v>37</v>
      </c>
      <c r="D1186" s="313" t="s">
        <v>1787</v>
      </c>
      <c r="E1186" s="313" t="s">
        <v>1712</v>
      </c>
      <c r="F1186" s="104">
        <v>1</v>
      </c>
      <c r="G1186" s="44" t="s">
        <v>1531</v>
      </c>
      <c r="H1186" s="50"/>
      <c r="I1186" s="46">
        <v>0</v>
      </c>
      <c r="J1186" s="46">
        <v>0</v>
      </c>
      <c r="K1186" s="47">
        <f t="shared" si="84"/>
        <v>0</v>
      </c>
      <c r="L1186" s="48">
        <f t="shared" si="85"/>
        <v>0</v>
      </c>
    </row>
    <row r="1187" spans="1:12" ht="90">
      <c r="A1187" s="38">
        <v>400</v>
      </c>
      <c r="B1187" s="87">
        <v>413</v>
      </c>
      <c r="C1187" s="283">
        <v>38</v>
      </c>
      <c r="D1187" s="108" t="s">
        <v>1713</v>
      </c>
      <c r="E1187" s="108" t="s">
        <v>1714</v>
      </c>
      <c r="F1187" s="104">
        <v>1</v>
      </c>
      <c r="G1187" s="44" t="s">
        <v>1531</v>
      </c>
      <c r="H1187" s="50"/>
      <c r="I1187" s="46">
        <v>0</v>
      </c>
      <c r="J1187" s="46">
        <v>0</v>
      </c>
      <c r="K1187" s="47">
        <f t="shared" si="84"/>
        <v>0</v>
      </c>
      <c r="L1187" s="48">
        <f t="shared" si="85"/>
        <v>0</v>
      </c>
    </row>
    <row r="1188" spans="1:12" ht="157.5">
      <c r="A1188" s="38">
        <v>400</v>
      </c>
      <c r="B1188" s="87">
        <v>413</v>
      </c>
      <c r="C1188" s="283">
        <v>39</v>
      </c>
      <c r="D1188" s="108" t="s">
        <v>1715</v>
      </c>
      <c r="E1188" s="108" t="s">
        <v>1716</v>
      </c>
      <c r="F1188" s="104">
        <v>1</v>
      </c>
      <c r="G1188" s="44" t="s">
        <v>1531</v>
      </c>
      <c r="H1188" s="50"/>
      <c r="I1188" s="46">
        <v>0</v>
      </c>
      <c r="J1188" s="46">
        <v>0</v>
      </c>
      <c r="K1188" s="47">
        <f t="shared" si="84"/>
        <v>0</v>
      </c>
      <c r="L1188" s="48">
        <f t="shared" si="85"/>
        <v>0</v>
      </c>
    </row>
    <row r="1189" spans="1:12" ht="78.75">
      <c r="A1189" s="38">
        <v>400</v>
      </c>
      <c r="B1189" s="87">
        <v>413</v>
      </c>
      <c r="C1189" s="283">
        <v>40</v>
      </c>
      <c r="D1189" s="108" t="s">
        <v>1717</v>
      </c>
      <c r="E1189" s="108" t="s">
        <v>1718</v>
      </c>
      <c r="F1189" s="104">
        <v>1</v>
      </c>
      <c r="G1189" s="44" t="s">
        <v>1531</v>
      </c>
      <c r="H1189" s="50"/>
      <c r="I1189" s="46">
        <v>0</v>
      </c>
      <c r="J1189" s="46">
        <v>0</v>
      </c>
      <c r="K1189" s="47">
        <f t="shared" si="84"/>
        <v>0</v>
      </c>
      <c r="L1189" s="48">
        <f t="shared" si="85"/>
        <v>0</v>
      </c>
    </row>
    <row r="1190" spans="1:12" ht="112.5">
      <c r="A1190" s="38">
        <v>400</v>
      </c>
      <c r="B1190" s="87">
        <v>413</v>
      </c>
      <c r="C1190" s="283">
        <v>41</v>
      </c>
      <c r="D1190" s="108" t="s">
        <v>1719</v>
      </c>
      <c r="E1190" s="108" t="s">
        <v>1720</v>
      </c>
      <c r="F1190" s="104">
        <v>1</v>
      </c>
      <c r="G1190" s="44" t="s">
        <v>1531</v>
      </c>
      <c r="H1190" s="50"/>
      <c r="I1190" s="46">
        <v>0</v>
      </c>
      <c r="J1190" s="46">
        <v>0</v>
      </c>
      <c r="K1190" s="47">
        <f t="shared" si="84"/>
        <v>0</v>
      </c>
      <c r="L1190" s="48">
        <f t="shared" si="85"/>
        <v>0</v>
      </c>
    </row>
    <row r="1191" spans="1:12" ht="135">
      <c r="A1191" s="38">
        <v>400</v>
      </c>
      <c r="B1191" s="87">
        <v>413</v>
      </c>
      <c r="C1191" s="283">
        <v>42</v>
      </c>
      <c r="D1191" s="108" t="s">
        <v>1721</v>
      </c>
      <c r="E1191" s="108" t="s">
        <v>1722</v>
      </c>
      <c r="F1191" s="104">
        <v>1</v>
      </c>
      <c r="G1191" s="44" t="s">
        <v>1531</v>
      </c>
      <c r="H1191" s="50"/>
      <c r="I1191" s="46">
        <v>0</v>
      </c>
      <c r="J1191" s="46">
        <v>0</v>
      </c>
      <c r="K1191" s="47">
        <f t="shared" si="84"/>
        <v>0</v>
      </c>
      <c r="L1191" s="48">
        <f t="shared" si="85"/>
        <v>0</v>
      </c>
    </row>
    <row r="1192" spans="1:12" ht="45">
      <c r="A1192" s="38">
        <v>400</v>
      </c>
      <c r="B1192" s="87">
        <v>413</v>
      </c>
      <c r="C1192" s="283">
        <v>43</v>
      </c>
      <c r="D1192" s="108" t="s">
        <v>1723</v>
      </c>
      <c r="E1192" s="108" t="s">
        <v>1724</v>
      </c>
      <c r="F1192" s="104">
        <v>1</v>
      </c>
      <c r="G1192" s="44" t="s">
        <v>1531</v>
      </c>
      <c r="H1192" s="50"/>
      <c r="I1192" s="46">
        <v>0</v>
      </c>
      <c r="J1192" s="46">
        <v>0</v>
      </c>
      <c r="K1192" s="47">
        <f t="shared" si="84"/>
        <v>0</v>
      </c>
      <c r="L1192" s="48">
        <f t="shared" si="85"/>
        <v>0</v>
      </c>
    </row>
    <row r="1193" spans="1:12" ht="67.5">
      <c r="A1193" s="38">
        <v>400</v>
      </c>
      <c r="B1193" s="87">
        <v>413</v>
      </c>
      <c r="C1193" s="283">
        <v>44</v>
      </c>
      <c r="D1193" s="108" t="s">
        <v>1725</v>
      </c>
      <c r="E1193" s="108" t="s">
        <v>1726</v>
      </c>
      <c r="F1193" s="104">
        <v>1</v>
      </c>
      <c r="G1193" s="44" t="s">
        <v>1531</v>
      </c>
      <c r="H1193" s="50"/>
      <c r="I1193" s="46">
        <v>0</v>
      </c>
      <c r="J1193" s="46">
        <v>0</v>
      </c>
      <c r="K1193" s="47">
        <f t="shared" si="84"/>
        <v>0</v>
      </c>
      <c r="L1193" s="48">
        <f t="shared" si="85"/>
        <v>0</v>
      </c>
    </row>
    <row r="1194" spans="1:12" ht="45">
      <c r="A1194" s="38">
        <v>400</v>
      </c>
      <c r="B1194" s="87">
        <v>413</v>
      </c>
      <c r="C1194" s="283">
        <v>45</v>
      </c>
      <c r="D1194" s="108" t="s">
        <v>1727</v>
      </c>
      <c r="E1194" s="108" t="s">
        <v>1728</v>
      </c>
      <c r="F1194" s="104">
        <v>1</v>
      </c>
      <c r="G1194" s="44" t="s">
        <v>1531</v>
      </c>
      <c r="H1194" s="50"/>
      <c r="I1194" s="46">
        <v>0</v>
      </c>
      <c r="J1194" s="46">
        <v>0</v>
      </c>
      <c r="K1194" s="47">
        <f t="shared" si="84"/>
        <v>0</v>
      </c>
      <c r="L1194" s="48">
        <f t="shared" si="85"/>
        <v>0</v>
      </c>
    </row>
    <row r="1195" spans="1:12" ht="112.5">
      <c r="A1195" s="38">
        <v>400</v>
      </c>
      <c r="B1195" s="87">
        <v>413</v>
      </c>
      <c r="C1195" s="283">
        <v>46</v>
      </c>
      <c r="D1195" s="108" t="s">
        <v>1729</v>
      </c>
      <c r="E1195" s="108" t="s">
        <v>1730</v>
      </c>
      <c r="F1195" s="104">
        <v>1</v>
      </c>
      <c r="G1195" s="44" t="s">
        <v>1531</v>
      </c>
      <c r="H1195" s="50"/>
      <c r="I1195" s="46">
        <v>0</v>
      </c>
      <c r="J1195" s="46">
        <v>0</v>
      </c>
      <c r="K1195" s="47">
        <f t="shared" si="84"/>
        <v>0</v>
      </c>
      <c r="L1195" s="48">
        <f t="shared" si="85"/>
        <v>0</v>
      </c>
    </row>
    <row r="1196" spans="1:12" ht="56.25">
      <c r="A1196" s="38">
        <v>400</v>
      </c>
      <c r="B1196" s="87">
        <v>413</v>
      </c>
      <c r="C1196" s="283">
        <v>47</v>
      </c>
      <c r="D1196" s="108" t="s">
        <v>1731</v>
      </c>
      <c r="E1196" s="108" t="s">
        <v>1732</v>
      </c>
      <c r="F1196" s="104">
        <v>1</v>
      </c>
      <c r="G1196" s="44" t="s">
        <v>1531</v>
      </c>
      <c r="H1196" s="50"/>
      <c r="I1196" s="46">
        <v>0</v>
      </c>
      <c r="J1196" s="46">
        <v>0</v>
      </c>
      <c r="K1196" s="47">
        <f t="shared" si="84"/>
        <v>0</v>
      </c>
      <c r="L1196" s="48">
        <f t="shared" si="85"/>
        <v>0</v>
      </c>
    </row>
    <row r="1197" spans="1:12" ht="45">
      <c r="A1197" s="38">
        <v>400</v>
      </c>
      <c r="B1197" s="87">
        <v>413</v>
      </c>
      <c r="C1197" s="283">
        <v>48</v>
      </c>
      <c r="D1197" s="108" t="s">
        <v>1733</v>
      </c>
      <c r="E1197" s="108" t="s">
        <v>1734</v>
      </c>
      <c r="F1197" s="104">
        <v>1</v>
      </c>
      <c r="G1197" s="44" t="s">
        <v>1531</v>
      </c>
      <c r="H1197" s="50"/>
      <c r="I1197" s="46">
        <v>0</v>
      </c>
      <c r="J1197" s="46">
        <v>0</v>
      </c>
      <c r="K1197" s="47">
        <f t="shared" si="84"/>
        <v>0</v>
      </c>
      <c r="L1197" s="48">
        <f t="shared" si="85"/>
        <v>0</v>
      </c>
    </row>
    <row r="1198" spans="1:12" ht="78.75">
      <c r="A1198" s="38">
        <v>400</v>
      </c>
      <c r="B1198" s="87">
        <v>413</v>
      </c>
      <c r="C1198" s="283">
        <v>49</v>
      </c>
      <c r="D1198" s="108" t="s">
        <v>1735</v>
      </c>
      <c r="E1198" s="108" t="s">
        <v>1736</v>
      </c>
      <c r="F1198" s="104">
        <v>1</v>
      </c>
      <c r="G1198" s="44" t="s">
        <v>1531</v>
      </c>
      <c r="H1198" s="50"/>
      <c r="I1198" s="46">
        <v>0</v>
      </c>
      <c r="J1198" s="46">
        <v>0</v>
      </c>
      <c r="K1198" s="47">
        <f t="shared" si="84"/>
        <v>0</v>
      </c>
      <c r="L1198" s="48">
        <f t="shared" si="85"/>
        <v>0</v>
      </c>
    </row>
    <row r="1199" spans="1:12" ht="22.5">
      <c r="A1199" s="38">
        <v>400</v>
      </c>
      <c r="B1199" s="87">
        <v>413</v>
      </c>
      <c r="C1199" s="283">
        <v>50</v>
      </c>
      <c r="D1199" s="108" t="s">
        <v>1737</v>
      </c>
      <c r="E1199" s="108" t="s">
        <v>1738</v>
      </c>
      <c r="F1199" s="104">
        <v>1</v>
      </c>
      <c r="G1199" s="44" t="s">
        <v>1531</v>
      </c>
      <c r="H1199" s="50"/>
      <c r="I1199" s="46">
        <v>0</v>
      </c>
      <c r="J1199" s="46">
        <v>0</v>
      </c>
      <c r="K1199" s="47">
        <f t="shared" si="84"/>
        <v>0</v>
      </c>
      <c r="L1199" s="48">
        <f t="shared" si="85"/>
        <v>0</v>
      </c>
    </row>
    <row r="1200" spans="1:12" ht="78.75">
      <c r="A1200" s="38">
        <v>400</v>
      </c>
      <c r="B1200" s="87">
        <v>413</v>
      </c>
      <c r="C1200" s="283">
        <v>51</v>
      </c>
      <c r="D1200" s="108" t="s">
        <v>1739</v>
      </c>
      <c r="E1200" s="108" t="s">
        <v>1740</v>
      </c>
      <c r="F1200" s="104">
        <v>1</v>
      </c>
      <c r="G1200" s="44" t="s">
        <v>1531</v>
      </c>
      <c r="H1200" s="50"/>
      <c r="I1200" s="46">
        <v>0</v>
      </c>
      <c r="J1200" s="46">
        <v>0</v>
      </c>
      <c r="K1200" s="47">
        <f t="shared" si="84"/>
        <v>0</v>
      </c>
      <c r="L1200" s="48">
        <f t="shared" si="85"/>
        <v>0</v>
      </c>
    </row>
    <row r="1201" spans="1:12" ht="33.75">
      <c r="A1201" s="38">
        <v>400</v>
      </c>
      <c r="B1201" s="87">
        <v>413</v>
      </c>
      <c r="C1201" s="283">
        <v>52</v>
      </c>
      <c r="D1201" s="108" t="s">
        <v>1741</v>
      </c>
      <c r="E1201" s="108" t="s">
        <v>1742</v>
      </c>
      <c r="F1201" s="104">
        <v>1</v>
      </c>
      <c r="G1201" s="44" t="s">
        <v>1531</v>
      </c>
      <c r="H1201" s="50"/>
      <c r="I1201" s="46">
        <v>0</v>
      </c>
      <c r="J1201" s="46">
        <v>0</v>
      </c>
      <c r="K1201" s="47">
        <f t="shared" si="84"/>
        <v>0</v>
      </c>
      <c r="L1201" s="48">
        <f t="shared" si="85"/>
        <v>0</v>
      </c>
    </row>
    <row r="1202" spans="1:12" ht="90">
      <c r="A1202" s="38">
        <v>400</v>
      </c>
      <c r="B1202" s="87">
        <v>413</v>
      </c>
      <c r="C1202" s="283">
        <v>53</v>
      </c>
      <c r="D1202" s="108" t="s">
        <v>1743</v>
      </c>
      <c r="E1202" s="108" t="s">
        <v>1744</v>
      </c>
      <c r="F1202" s="104">
        <v>1</v>
      </c>
      <c r="G1202" s="44" t="s">
        <v>1531</v>
      </c>
      <c r="H1202" s="50"/>
      <c r="I1202" s="46">
        <v>0</v>
      </c>
      <c r="J1202" s="46">
        <v>0</v>
      </c>
      <c r="K1202" s="47">
        <f t="shared" si="84"/>
        <v>0</v>
      </c>
      <c r="L1202" s="48">
        <f t="shared" si="85"/>
        <v>0</v>
      </c>
    </row>
    <row r="1203" spans="1:12" ht="67.5">
      <c r="A1203" s="38">
        <v>400</v>
      </c>
      <c r="B1203" s="87">
        <v>413</v>
      </c>
      <c r="C1203" s="283">
        <v>54</v>
      </c>
      <c r="D1203" s="108" t="s">
        <v>1745</v>
      </c>
      <c r="E1203" s="108" t="s">
        <v>1746</v>
      </c>
      <c r="F1203" s="104">
        <v>1</v>
      </c>
      <c r="G1203" s="44" t="s">
        <v>1531</v>
      </c>
      <c r="H1203" s="50"/>
      <c r="I1203" s="46">
        <v>0</v>
      </c>
      <c r="J1203" s="46">
        <v>0</v>
      </c>
      <c r="K1203" s="47">
        <f t="shared" si="84"/>
        <v>0</v>
      </c>
      <c r="L1203" s="48">
        <f t="shared" si="85"/>
        <v>0</v>
      </c>
    </row>
    <row r="1204" spans="1:12" ht="90.75" thickBot="1">
      <c r="A1204" s="38">
        <v>400</v>
      </c>
      <c r="B1204" s="87">
        <v>413</v>
      </c>
      <c r="C1204" s="283">
        <v>55</v>
      </c>
      <c r="D1204" s="108" t="s">
        <v>1747</v>
      </c>
      <c r="E1204" s="108" t="s">
        <v>1748</v>
      </c>
      <c r="F1204" s="96">
        <v>1</v>
      </c>
      <c r="G1204" s="44" t="s">
        <v>1531</v>
      </c>
      <c r="H1204" s="50"/>
      <c r="I1204" s="46">
        <v>0</v>
      </c>
      <c r="J1204" s="46">
        <v>0</v>
      </c>
      <c r="K1204" s="47">
        <f t="shared" si="84"/>
        <v>0</v>
      </c>
      <c r="L1204" s="48">
        <f t="shared" si="85"/>
        <v>0</v>
      </c>
    </row>
    <row r="1205" spans="1:12" ht="45.75" thickBot="1">
      <c r="A1205" s="258">
        <v>400</v>
      </c>
      <c r="B1205" s="259">
        <v>413</v>
      </c>
      <c r="C1205" s="260"/>
      <c r="D1205" s="321" t="s">
        <v>1767</v>
      </c>
      <c r="E1205" s="321" t="s">
        <v>1768</v>
      </c>
      <c r="F1205" s="262"/>
      <c r="G1205" s="263"/>
      <c r="H1205" s="264"/>
      <c r="I1205" s="265"/>
      <c r="J1205" s="265"/>
      <c r="K1205" s="266"/>
      <c r="L1205" s="267">
        <f>SUM(L1132:L1204)</f>
        <v>0</v>
      </c>
    </row>
    <row r="1206" spans="1:12" ht="15.75" thickBot="1">
      <c r="A1206" s="9">
        <v>400</v>
      </c>
      <c r="B1206" s="202">
        <v>413</v>
      </c>
      <c r="C1206" s="61"/>
      <c r="D1206" s="62" t="s">
        <v>1788</v>
      </c>
      <c r="E1206" s="62" t="s">
        <v>1181</v>
      </c>
      <c r="F1206" s="31"/>
      <c r="G1206" s="63"/>
      <c r="H1206" s="221"/>
      <c r="I1206" s="65"/>
      <c r="J1206" s="66"/>
      <c r="K1206" s="72"/>
      <c r="L1206" s="68"/>
    </row>
    <row r="1207" spans="1:12">
      <c r="A1207" s="73">
        <v>400</v>
      </c>
      <c r="B1207" s="322">
        <v>414</v>
      </c>
      <c r="C1207" s="283"/>
      <c r="D1207" s="323"/>
      <c r="E1207" s="323"/>
      <c r="F1207" s="104"/>
      <c r="G1207" s="44"/>
      <c r="H1207" s="50"/>
      <c r="I1207" s="46"/>
      <c r="J1207" s="46"/>
      <c r="K1207" s="47"/>
      <c r="L1207" s="48"/>
    </row>
    <row r="1208" spans="1:12" ht="63.75">
      <c r="A1208" s="73"/>
      <c r="B1208" s="74"/>
      <c r="C1208" s="283"/>
      <c r="D1208" s="88" t="s">
        <v>1789</v>
      </c>
      <c r="E1208" s="88" t="s">
        <v>1790</v>
      </c>
      <c r="F1208" s="104"/>
      <c r="G1208" s="44"/>
      <c r="H1208" s="50"/>
      <c r="I1208" s="46"/>
      <c r="J1208" s="46"/>
      <c r="K1208" s="47"/>
      <c r="L1208" s="48"/>
    </row>
    <row r="1209" spans="1:12">
      <c r="A1209" s="73"/>
      <c r="B1209" s="74"/>
      <c r="C1209" s="283"/>
      <c r="D1209" s="323"/>
      <c r="E1209" s="323"/>
      <c r="F1209" s="104"/>
      <c r="G1209" s="44"/>
      <c r="H1209" s="50"/>
      <c r="I1209" s="46"/>
      <c r="J1209" s="46"/>
      <c r="K1209" s="47"/>
      <c r="L1209" s="48"/>
    </row>
    <row r="1210" spans="1:12" ht="60">
      <c r="A1210" s="73"/>
      <c r="B1210" s="74"/>
      <c r="C1210" s="283"/>
      <c r="D1210" s="312" t="s">
        <v>1791</v>
      </c>
      <c r="E1210" s="312" t="s">
        <v>1792</v>
      </c>
      <c r="F1210" s="104"/>
      <c r="G1210" s="44"/>
      <c r="H1210" s="50"/>
      <c r="I1210" s="46"/>
      <c r="J1210" s="46"/>
      <c r="K1210" s="47"/>
      <c r="L1210" s="48"/>
    </row>
    <row r="1211" spans="1:12" ht="112.5">
      <c r="A1211" s="73"/>
      <c r="B1211" s="74"/>
      <c r="C1211" s="283"/>
      <c r="D1211" s="41" t="s">
        <v>1793</v>
      </c>
      <c r="E1211" s="41" t="s">
        <v>1794</v>
      </c>
      <c r="F1211" s="104"/>
      <c r="G1211" s="44"/>
      <c r="H1211" s="50"/>
      <c r="I1211" s="46"/>
      <c r="J1211" s="46"/>
      <c r="K1211" s="47"/>
      <c r="L1211" s="48"/>
    </row>
    <row r="1212" spans="1:12" ht="348.75">
      <c r="A1212" s="73"/>
      <c r="B1212" s="74"/>
      <c r="C1212" s="283"/>
      <c r="D1212" s="41" t="s">
        <v>1795</v>
      </c>
      <c r="E1212" s="41" t="s">
        <v>1796</v>
      </c>
      <c r="F1212" s="104"/>
      <c r="G1212" s="44"/>
      <c r="H1212" s="50"/>
      <c r="I1212" s="46"/>
      <c r="J1212" s="46"/>
      <c r="K1212" s="47"/>
      <c r="L1212" s="48"/>
    </row>
    <row r="1213" spans="1:12" ht="112.5">
      <c r="A1213" s="73"/>
      <c r="B1213" s="74"/>
      <c r="C1213" s="283"/>
      <c r="D1213" s="41" t="s">
        <v>1797</v>
      </c>
      <c r="E1213" s="41" t="s">
        <v>1798</v>
      </c>
      <c r="F1213" s="104"/>
      <c r="G1213" s="44"/>
      <c r="H1213" s="50"/>
      <c r="I1213" s="46"/>
      <c r="J1213" s="46"/>
      <c r="K1213" s="47"/>
      <c r="L1213" s="48"/>
    </row>
    <row r="1214" spans="1:12" ht="72">
      <c r="A1214" s="73"/>
      <c r="B1214" s="74"/>
      <c r="C1214" s="283"/>
      <c r="D1214" s="312" t="s">
        <v>1799</v>
      </c>
      <c r="E1214" s="312" t="s">
        <v>1800</v>
      </c>
      <c r="F1214" s="104"/>
      <c r="G1214" s="44"/>
      <c r="H1214" s="50"/>
      <c r="I1214" s="46"/>
      <c r="J1214" s="46"/>
      <c r="K1214" s="47"/>
      <c r="L1214" s="48"/>
    </row>
    <row r="1215" spans="1:12" ht="123.75">
      <c r="A1215" s="73"/>
      <c r="B1215" s="74"/>
      <c r="C1215" s="283"/>
      <c r="D1215" s="41" t="s">
        <v>1801</v>
      </c>
      <c r="E1215" s="41" t="s">
        <v>1802</v>
      </c>
      <c r="F1215" s="104"/>
      <c r="G1215" s="44"/>
      <c r="H1215" s="50"/>
      <c r="I1215" s="46"/>
      <c r="J1215" s="46"/>
      <c r="K1215" s="47"/>
      <c r="L1215" s="48"/>
    </row>
    <row r="1216" spans="1:12" ht="180">
      <c r="A1216" s="73"/>
      <c r="B1216" s="74"/>
      <c r="C1216" s="283"/>
      <c r="D1216" s="41" t="s">
        <v>1803</v>
      </c>
      <c r="E1216" s="41" t="s">
        <v>1804</v>
      </c>
      <c r="F1216" s="104"/>
      <c r="G1216" s="44"/>
      <c r="H1216" s="50"/>
      <c r="I1216" s="46"/>
      <c r="J1216" s="46"/>
      <c r="K1216" s="47"/>
      <c r="L1216" s="48"/>
    </row>
    <row r="1217" spans="1:12" ht="281.25">
      <c r="A1217" s="73"/>
      <c r="B1217" s="74"/>
      <c r="C1217" s="283"/>
      <c r="D1217" s="41" t="s">
        <v>1805</v>
      </c>
      <c r="E1217" s="41" t="s">
        <v>1806</v>
      </c>
      <c r="F1217" s="104"/>
      <c r="G1217" s="44"/>
      <c r="H1217" s="50"/>
      <c r="I1217" s="46"/>
      <c r="J1217" s="46"/>
      <c r="K1217" s="47"/>
      <c r="L1217" s="48"/>
    </row>
    <row r="1218" spans="1:12" ht="90">
      <c r="A1218" s="73"/>
      <c r="B1218" s="74"/>
      <c r="C1218" s="283"/>
      <c r="D1218" s="41" t="s">
        <v>1807</v>
      </c>
      <c r="E1218" s="41" t="s">
        <v>1808</v>
      </c>
      <c r="F1218" s="104"/>
      <c r="G1218" s="44"/>
      <c r="H1218" s="50"/>
      <c r="I1218" s="46"/>
      <c r="J1218" s="46"/>
      <c r="K1218" s="47"/>
      <c r="L1218" s="48"/>
    </row>
    <row r="1219" spans="1:12" ht="135">
      <c r="A1219" s="73"/>
      <c r="B1219" s="74"/>
      <c r="C1219" s="283"/>
      <c r="D1219" s="41" t="s">
        <v>1809</v>
      </c>
      <c r="E1219" s="41" t="s">
        <v>1810</v>
      </c>
      <c r="F1219" s="104"/>
      <c r="G1219" s="44"/>
      <c r="H1219" s="50"/>
      <c r="I1219" s="46"/>
      <c r="J1219" s="46"/>
      <c r="K1219" s="47"/>
      <c r="L1219" s="48"/>
    </row>
    <row r="1220" spans="1:12" ht="337.5">
      <c r="A1220" s="73"/>
      <c r="B1220" s="74"/>
      <c r="C1220" s="283"/>
      <c r="D1220" s="41" t="s">
        <v>1811</v>
      </c>
      <c r="E1220" s="41" t="s">
        <v>1812</v>
      </c>
      <c r="F1220" s="104"/>
      <c r="G1220" s="44"/>
      <c r="H1220" s="50"/>
      <c r="I1220" s="46"/>
      <c r="J1220" s="46"/>
      <c r="K1220" s="47"/>
      <c r="L1220" s="48"/>
    </row>
    <row r="1221" spans="1:12" ht="409.5">
      <c r="A1221" s="73"/>
      <c r="B1221" s="74"/>
      <c r="C1221" s="283"/>
      <c r="D1221" s="41" t="s">
        <v>1813</v>
      </c>
      <c r="E1221" s="41" t="s">
        <v>1814</v>
      </c>
      <c r="F1221" s="104"/>
      <c r="G1221" s="44"/>
      <c r="H1221" s="50"/>
      <c r="I1221" s="46"/>
      <c r="J1221" s="46"/>
      <c r="K1221" s="47"/>
      <c r="L1221" s="48"/>
    </row>
    <row r="1222" spans="1:12" ht="247.5">
      <c r="A1222" s="73"/>
      <c r="B1222" s="74"/>
      <c r="C1222" s="283"/>
      <c r="D1222" s="41" t="s">
        <v>1815</v>
      </c>
      <c r="E1222" s="41" t="s">
        <v>1816</v>
      </c>
      <c r="F1222" s="104"/>
      <c r="G1222" s="44"/>
      <c r="H1222" s="50"/>
      <c r="I1222" s="46"/>
      <c r="J1222" s="46"/>
      <c r="K1222" s="47"/>
      <c r="L1222" s="48"/>
    </row>
    <row r="1223" spans="1:12" ht="202.5">
      <c r="A1223" s="73"/>
      <c r="B1223" s="74"/>
      <c r="C1223" s="283"/>
      <c r="D1223" s="41" t="s">
        <v>1817</v>
      </c>
      <c r="E1223" s="41" t="s">
        <v>1817</v>
      </c>
      <c r="F1223" s="104"/>
      <c r="G1223" s="44"/>
      <c r="H1223" s="50"/>
      <c r="I1223" s="46"/>
      <c r="J1223" s="46"/>
      <c r="K1223" s="47"/>
      <c r="L1223" s="48"/>
    </row>
    <row r="1224" spans="1:12" ht="146.25">
      <c r="A1224" s="73"/>
      <c r="B1224" s="74"/>
      <c r="C1224" s="283"/>
      <c r="D1224" s="41" t="s">
        <v>1818</v>
      </c>
      <c r="E1224" s="41" t="s">
        <v>1819</v>
      </c>
      <c r="F1224" s="104"/>
      <c r="G1224" s="44"/>
      <c r="H1224" s="50"/>
      <c r="I1224" s="46"/>
      <c r="J1224" s="46"/>
      <c r="K1224" s="47"/>
      <c r="L1224" s="48"/>
    </row>
    <row r="1225" spans="1:12" ht="258.75">
      <c r="A1225" s="73"/>
      <c r="B1225" s="74"/>
      <c r="C1225" s="283"/>
      <c r="D1225" s="41" t="s">
        <v>1820</v>
      </c>
      <c r="E1225" s="41" t="s">
        <v>1821</v>
      </c>
      <c r="F1225" s="104"/>
      <c r="G1225" s="44"/>
      <c r="H1225" s="50"/>
      <c r="I1225" s="46"/>
      <c r="J1225" s="46"/>
      <c r="K1225" s="47"/>
      <c r="L1225" s="48"/>
    </row>
    <row r="1226" spans="1:12" ht="225">
      <c r="A1226" s="73"/>
      <c r="B1226" s="74"/>
      <c r="C1226" s="283"/>
      <c r="D1226" s="41" t="s">
        <v>1822</v>
      </c>
      <c r="E1226" s="41" t="s">
        <v>1823</v>
      </c>
      <c r="F1226" s="104"/>
      <c r="G1226" s="44"/>
      <c r="H1226" s="50"/>
      <c r="I1226" s="46"/>
      <c r="J1226" s="46"/>
      <c r="K1226" s="47"/>
      <c r="L1226" s="48"/>
    </row>
    <row r="1227" spans="1:12" ht="213.75">
      <c r="A1227" s="73"/>
      <c r="B1227" s="74"/>
      <c r="C1227" s="283"/>
      <c r="D1227" s="324" t="s">
        <v>1824</v>
      </c>
      <c r="E1227" s="41" t="s">
        <v>1825</v>
      </c>
      <c r="F1227" s="104"/>
      <c r="G1227" s="44"/>
      <c r="H1227" s="50"/>
      <c r="I1227" s="46"/>
      <c r="J1227" s="46"/>
      <c r="K1227" s="47"/>
      <c r="L1227" s="48"/>
    </row>
    <row r="1228" spans="1:12" ht="202.5">
      <c r="A1228" s="73"/>
      <c r="B1228" s="74"/>
      <c r="C1228" s="283"/>
      <c r="D1228" s="41" t="s">
        <v>1826</v>
      </c>
      <c r="E1228" s="41" t="s">
        <v>1827</v>
      </c>
      <c r="F1228" s="104"/>
      <c r="G1228" s="44"/>
      <c r="H1228" s="50"/>
      <c r="I1228" s="46"/>
      <c r="J1228" s="46"/>
      <c r="K1228" s="47"/>
      <c r="L1228" s="48"/>
    </row>
    <row r="1229" spans="1:12" ht="371.25">
      <c r="A1229" s="73"/>
      <c r="B1229" s="74"/>
      <c r="C1229" s="283"/>
      <c r="D1229" s="41" t="s">
        <v>1828</v>
      </c>
      <c r="E1229" s="41" t="s">
        <v>1829</v>
      </c>
      <c r="F1229" s="104"/>
      <c r="G1229" s="44"/>
      <c r="H1229" s="50"/>
      <c r="I1229" s="46"/>
      <c r="J1229" s="46"/>
      <c r="K1229" s="47"/>
      <c r="L1229" s="48"/>
    </row>
    <row r="1230" spans="1:12" ht="326.25">
      <c r="A1230" s="73"/>
      <c r="B1230" s="74"/>
      <c r="C1230" s="283"/>
      <c r="D1230" s="41" t="s">
        <v>1830</v>
      </c>
      <c r="E1230" s="41" t="s">
        <v>1831</v>
      </c>
      <c r="F1230" s="104"/>
      <c r="G1230" s="44"/>
      <c r="H1230" s="50"/>
      <c r="I1230" s="46"/>
      <c r="J1230" s="46"/>
      <c r="K1230" s="47"/>
      <c r="L1230" s="48"/>
    </row>
    <row r="1231" spans="1:12" ht="409.5">
      <c r="A1231" s="73"/>
      <c r="B1231" s="74"/>
      <c r="C1231" s="283"/>
      <c r="D1231" s="41" t="s">
        <v>1832</v>
      </c>
      <c r="E1231" s="41" t="s">
        <v>1833</v>
      </c>
      <c r="F1231" s="104"/>
      <c r="G1231" s="44"/>
      <c r="H1231" s="50"/>
      <c r="I1231" s="46"/>
      <c r="J1231" s="46"/>
      <c r="K1231" s="47"/>
      <c r="L1231" s="48"/>
    </row>
    <row r="1232" spans="1:12" ht="146.25">
      <c r="A1232" s="73"/>
      <c r="B1232" s="74"/>
      <c r="C1232" s="283"/>
      <c r="D1232" s="41" t="s">
        <v>1834</v>
      </c>
      <c r="E1232" s="41" t="s">
        <v>1835</v>
      </c>
      <c r="F1232" s="104"/>
      <c r="G1232" s="44"/>
      <c r="H1232" s="50"/>
      <c r="I1232" s="46"/>
      <c r="J1232" s="46"/>
      <c r="K1232" s="47"/>
      <c r="L1232" s="48"/>
    </row>
    <row r="1233" spans="1:12" ht="180">
      <c r="A1233" s="73"/>
      <c r="B1233" s="74"/>
      <c r="C1233" s="283"/>
      <c r="D1233" s="41" t="s">
        <v>1836</v>
      </c>
      <c r="E1233" s="41" t="s">
        <v>1837</v>
      </c>
      <c r="F1233" s="104"/>
      <c r="G1233" s="44"/>
      <c r="H1233" s="50"/>
      <c r="I1233" s="46"/>
      <c r="J1233" s="46"/>
      <c r="K1233" s="47"/>
      <c r="L1233" s="48"/>
    </row>
    <row r="1234" spans="1:12" ht="22.5">
      <c r="A1234" s="73"/>
      <c r="B1234" s="74"/>
      <c r="C1234" s="283"/>
      <c r="D1234" s="41" t="s">
        <v>1838</v>
      </c>
      <c r="E1234" s="41" t="s">
        <v>1839</v>
      </c>
      <c r="F1234" s="104"/>
      <c r="G1234" s="44"/>
      <c r="H1234" s="50"/>
      <c r="I1234" s="46"/>
      <c r="J1234" s="46"/>
      <c r="K1234" s="47"/>
      <c r="L1234" s="48"/>
    </row>
    <row r="1235" spans="1:12" ht="22.5">
      <c r="A1235" s="73"/>
      <c r="B1235" s="74"/>
      <c r="C1235" s="283"/>
      <c r="D1235" s="41" t="s">
        <v>1840</v>
      </c>
      <c r="E1235" s="41" t="s">
        <v>1841</v>
      </c>
      <c r="F1235" s="104"/>
      <c r="G1235" s="44"/>
      <c r="H1235" s="50"/>
      <c r="I1235" s="46"/>
      <c r="J1235" s="46"/>
      <c r="K1235" s="47"/>
      <c r="L1235" s="48"/>
    </row>
    <row r="1236" spans="1:12" ht="180">
      <c r="A1236" s="73"/>
      <c r="B1236" s="74"/>
      <c r="C1236" s="283"/>
      <c r="D1236" s="41" t="s">
        <v>1842</v>
      </c>
      <c r="E1236" s="41" t="s">
        <v>1843</v>
      </c>
      <c r="F1236" s="104"/>
      <c r="G1236" s="44"/>
      <c r="H1236" s="50"/>
      <c r="I1236" s="46"/>
      <c r="J1236" s="46"/>
      <c r="K1236" s="47"/>
      <c r="L1236" s="48"/>
    </row>
    <row r="1237" spans="1:12" ht="225">
      <c r="A1237" s="73"/>
      <c r="B1237" s="74"/>
      <c r="C1237" s="283"/>
      <c r="D1237" s="41" t="s">
        <v>1844</v>
      </c>
      <c r="E1237" s="41" t="s">
        <v>1845</v>
      </c>
      <c r="F1237" s="104"/>
      <c r="G1237" s="44"/>
      <c r="H1237" s="50"/>
      <c r="I1237" s="46"/>
      <c r="J1237" s="46"/>
      <c r="K1237" s="47"/>
      <c r="L1237" s="48"/>
    </row>
    <row r="1238" spans="1:12" ht="247.5">
      <c r="A1238" s="73"/>
      <c r="B1238" s="74"/>
      <c r="C1238" s="283"/>
      <c r="D1238" s="41" t="s">
        <v>1846</v>
      </c>
      <c r="E1238" s="41" t="s">
        <v>1847</v>
      </c>
      <c r="F1238" s="104"/>
      <c r="G1238" s="44"/>
      <c r="H1238" s="50"/>
      <c r="I1238" s="46"/>
      <c r="J1238" s="46"/>
      <c r="K1238" s="47"/>
      <c r="L1238" s="48"/>
    </row>
    <row r="1239" spans="1:12" ht="146.25">
      <c r="A1239" s="73"/>
      <c r="B1239" s="74"/>
      <c r="C1239" s="283"/>
      <c r="D1239" s="41" t="s">
        <v>1848</v>
      </c>
      <c r="E1239" s="41" t="s">
        <v>1849</v>
      </c>
      <c r="F1239" s="96"/>
      <c r="G1239" s="44"/>
      <c r="H1239" s="50"/>
      <c r="I1239" s="46"/>
      <c r="J1239" s="46"/>
      <c r="K1239" s="47"/>
      <c r="L1239" s="48"/>
    </row>
    <row r="1240" spans="1:12" ht="247.5">
      <c r="A1240" s="73"/>
      <c r="B1240" s="74"/>
      <c r="C1240" s="283"/>
      <c r="D1240" s="41" t="s">
        <v>1850</v>
      </c>
      <c r="E1240" s="41" t="s">
        <v>1851</v>
      </c>
      <c r="F1240" s="96"/>
      <c r="G1240" s="44"/>
      <c r="H1240" s="50"/>
      <c r="I1240" s="46"/>
      <c r="J1240" s="46"/>
      <c r="K1240" s="47"/>
      <c r="L1240" s="48"/>
    </row>
    <row r="1241" spans="1:12" ht="112.5">
      <c r="A1241" s="73"/>
      <c r="B1241" s="74"/>
      <c r="C1241" s="283"/>
      <c r="D1241" s="41" t="s">
        <v>1852</v>
      </c>
      <c r="E1241" s="41" t="s">
        <v>1853</v>
      </c>
      <c r="F1241" s="104"/>
      <c r="G1241" s="44"/>
      <c r="H1241" s="50"/>
      <c r="I1241" s="46"/>
      <c r="J1241" s="46"/>
      <c r="K1241" s="47"/>
      <c r="L1241" s="48"/>
    </row>
    <row r="1242" spans="1:12" ht="90">
      <c r="A1242" s="73"/>
      <c r="B1242" s="74"/>
      <c r="C1242" s="283"/>
      <c r="D1242" s="41" t="s">
        <v>1854</v>
      </c>
      <c r="E1242" s="41" t="s">
        <v>1854</v>
      </c>
      <c r="F1242" s="104"/>
      <c r="G1242" s="44"/>
      <c r="H1242" s="50"/>
      <c r="I1242" s="46"/>
      <c r="J1242" s="46"/>
      <c r="K1242" s="47"/>
      <c r="L1242" s="48"/>
    </row>
    <row r="1243" spans="1:12" ht="236.25">
      <c r="A1243" s="73"/>
      <c r="B1243" s="74"/>
      <c r="C1243" s="283"/>
      <c r="D1243" s="41" t="s">
        <v>1855</v>
      </c>
      <c r="E1243" s="41" t="s">
        <v>1856</v>
      </c>
      <c r="F1243" s="104"/>
      <c r="G1243" s="44"/>
      <c r="H1243" s="50"/>
      <c r="I1243" s="46"/>
      <c r="J1243" s="46"/>
      <c r="K1243" s="47"/>
      <c r="L1243" s="48"/>
    </row>
    <row r="1244" spans="1:12" ht="236.25">
      <c r="A1244" s="73"/>
      <c r="B1244" s="74"/>
      <c r="C1244" s="283"/>
      <c r="D1244" s="41" t="s">
        <v>1857</v>
      </c>
      <c r="E1244" s="41" t="s">
        <v>1858</v>
      </c>
      <c r="F1244" s="104"/>
      <c r="G1244" s="44"/>
      <c r="H1244" s="50"/>
      <c r="I1244" s="46"/>
      <c r="J1244" s="46"/>
      <c r="K1244" s="47"/>
      <c r="L1244" s="48"/>
    </row>
    <row r="1245" spans="1:12" ht="112.5">
      <c r="A1245" s="73"/>
      <c r="B1245" s="74"/>
      <c r="C1245" s="283"/>
      <c r="D1245" s="41" t="s">
        <v>1859</v>
      </c>
      <c r="E1245" s="41" t="s">
        <v>1859</v>
      </c>
      <c r="F1245" s="104"/>
      <c r="G1245" s="44"/>
      <c r="H1245" s="50"/>
      <c r="I1245" s="46"/>
      <c r="J1245" s="46"/>
      <c r="K1245" s="47"/>
      <c r="L1245" s="48"/>
    </row>
    <row r="1246" spans="1:12" ht="191.25">
      <c r="A1246" s="73"/>
      <c r="B1246" s="74"/>
      <c r="C1246" s="283"/>
      <c r="D1246" s="41" t="s">
        <v>1860</v>
      </c>
      <c r="E1246" s="41" t="s">
        <v>1861</v>
      </c>
      <c r="F1246" s="104"/>
      <c r="G1246" s="44"/>
      <c r="H1246" s="50"/>
      <c r="I1246" s="46"/>
      <c r="J1246" s="46"/>
      <c r="K1246" s="47"/>
      <c r="L1246" s="48"/>
    </row>
    <row r="1247" spans="1:12" ht="236.25">
      <c r="A1247" s="73"/>
      <c r="B1247" s="74"/>
      <c r="C1247" s="283"/>
      <c r="D1247" s="41" t="s">
        <v>1862</v>
      </c>
      <c r="E1247" s="41" t="s">
        <v>1863</v>
      </c>
      <c r="F1247" s="104"/>
      <c r="G1247" s="44"/>
      <c r="H1247" s="50"/>
      <c r="I1247" s="46"/>
      <c r="J1247" s="46"/>
      <c r="K1247" s="47"/>
      <c r="L1247" s="48"/>
    </row>
    <row r="1248" spans="1:12" ht="157.5">
      <c r="A1248" s="73"/>
      <c r="B1248" s="74"/>
      <c r="C1248" s="283"/>
      <c r="D1248" s="41" t="s">
        <v>1864</v>
      </c>
      <c r="E1248" s="41" t="s">
        <v>1865</v>
      </c>
      <c r="F1248" s="104"/>
      <c r="G1248" s="44"/>
      <c r="H1248" s="50"/>
      <c r="I1248" s="46"/>
      <c r="J1248" s="46"/>
      <c r="K1248" s="47"/>
      <c r="L1248" s="48"/>
    </row>
    <row r="1249" spans="1:12" ht="135">
      <c r="A1249" s="73"/>
      <c r="B1249" s="74"/>
      <c r="C1249" s="283"/>
      <c r="D1249" s="41" t="s">
        <v>1866</v>
      </c>
      <c r="E1249" s="41" t="s">
        <v>1867</v>
      </c>
      <c r="F1249" s="104"/>
      <c r="G1249" s="44"/>
      <c r="H1249" s="50"/>
      <c r="I1249" s="46"/>
      <c r="J1249" s="46"/>
      <c r="K1249" s="47"/>
      <c r="L1249" s="48"/>
    </row>
    <row r="1250" spans="1:12">
      <c r="A1250" s="73"/>
      <c r="B1250" s="74"/>
      <c r="C1250" s="283"/>
      <c r="D1250" s="323"/>
      <c r="E1250" s="323"/>
      <c r="F1250" s="104"/>
      <c r="G1250" s="44"/>
      <c r="H1250" s="50"/>
      <c r="I1250" s="46"/>
      <c r="J1250" s="46"/>
      <c r="K1250" s="47"/>
      <c r="L1250" s="48"/>
    </row>
    <row r="1251" spans="1:12" ht="191.25">
      <c r="A1251" s="73"/>
      <c r="B1251" s="74"/>
      <c r="C1251" s="283"/>
      <c r="D1251" s="41" t="s">
        <v>1868</v>
      </c>
      <c r="E1251" s="41" t="s">
        <v>1869</v>
      </c>
      <c r="F1251" s="104"/>
      <c r="G1251" s="44"/>
      <c r="H1251" s="50"/>
      <c r="I1251" s="46"/>
      <c r="J1251" s="46"/>
      <c r="K1251" s="47"/>
      <c r="L1251" s="48"/>
    </row>
    <row r="1252" spans="1:12" ht="15.75" thickBot="1">
      <c r="A1252" s="73"/>
      <c r="B1252" s="74"/>
      <c r="C1252" s="283"/>
      <c r="D1252" s="323"/>
      <c r="E1252" s="323"/>
      <c r="F1252" s="96"/>
      <c r="G1252" s="44"/>
      <c r="H1252" s="50"/>
      <c r="I1252" s="46"/>
      <c r="J1252" s="46"/>
      <c r="K1252" s="47"/>
      <c r="L1252" s="48"/>
    </row>
    <row r="1253" spans="1:12" ht="23.25" thickBot="1">
      <c r="A1253" s="51"/>
      <c r="B1253" s="197"/>
      <c r="C1253" s="11"/>
      <c r="D1253" s="325" t="s">
        <v>1788</v>
      </c>
      <c r="E1253" s="325" t="s">
        <v>1287</v>
      </c>
      <c r="F1253" s="54"/>
      <c r="G1253" s="55"/>
      <c r="H1253" s="56"/>
      <c r="I1253" s="16"/>
      <c r="J1253" s="16"/>
      <c r="K1253" s="57"/>
      <c r="L1253" s="58">
        <f>SUM(L1207:L1252)</f>
        <v>0</v>
      </c>
    </row>
    <row r="1254" spans="1:12" ht="116.25" thickBot="1">
      <c r="A1254" s="9">
        <v>400</v>
      </c>
      <c r="B1254" s="10">
        <v>413</v>
      </c>
      <c r="C1254" s="11"/>
      <c r="D1254" s="12" t="s">
        <v>1870</v>
      </c>
      <c r="E1254" s="12" t="s">
        <v>1871</v>
      </c>
      <c r="F1254" s="13"/>
      <c r="G1254" s="14"/>
      <c r="H1254" s="15"/>
      <c r="I1254" s="16"/>
      <c r="J1254" s="16"/>
      <c r="K1254" s="16"/>
      <c r="L1254" s="17">
        <f>SUMIF(C1256:C1357,"&gt;0",L1256:L1357)</f>
        <v>0</v>
      </c>
    </row>
    <row r="1255" spans="1:12" ht="26.25" thickBot="1">
      <c r="A1255" s="18"/>
      <c r="B1255" s="19"/>
      <c r="C1255" s="20"/>
      <c r="D1255" s="21" t="s">
        <v>13</v>
      </c>
      <c r="E1255" s="22" t="s">
        <v>14</v>
      </c>
      <c r="F1255" s="220"/>
      <c r="G1255" s="24"/>
      <c r="H1255" s="25"/>
      <c r="I1255" s="26"/>
      <c r="J1255" s="26"/>
      <c r="K1255" s="106"/>
      <c r="L1255" s="27"/>
    </row>
    <row r="1256" spans="1:12" ht="64.5" thickBot="1">
      <c r="A1256" s="9">
        <v>400</v>
      </c>
      <c r="B1256" s="202">
        <v>412</v>
      </c>
      <c r="C1256" s="61"/>
      <c r="D1256" s="326" t="s">
        <v>1872</v>
      </c>
      <c r="E1256" s="326" t="s">
        <v>1873</v>
      </c>
      <c r="F1256" s="153"/>
      <c r="G1256" s="327"/>
      <c r="H1256" s="328"/>
      <c r="I1256" s="329"/>
      <c r="J1256" s="330"/>
      <c r="K1256" s="331"/>
      <c r="L1256" s="332"/>
    </row>
    <row r="1257" spans="1:12">
      <c r="A1257" s="73"/>
      <c r="B1257" s="74"/>
      <c r="C1257" s="75"/>
      <c r="D1257" s="69"/>
      <c r="E1257" s="69"/>
      <c r="F1257" s="107"/>
      <c r="G1257" s="76"/>
      <c r="H1257" s="223"/>
      <c r="I1257" s="78"/>
      <c r="J1257" s="79"/>
      <c r="K1257" s="80"/>
      <c r="L1257" s="81"/>
    </row>
    <row r="1258" spans="1:12" ht="236.25">
      <c r="A1258" s="38">
        <v>400</v>
      </c>
      <c r="B1258" s="87">
        <v>412</v>
      </c>
      <c r="C1258" s="40">
        <v>153</v>
      </c>
      <c r="D1258" s="333" t="s">
        <v>1874</v>
      </c>
      <c r="E1258" s="333" t="s">
        <v>1875</v>
      </c>
      <c r="F1258" s="114">
        <v>1</v>
      </c>
      <c r="G1258" s="334" t="s">
        <v>1876</v>
      </c>
      <c r="H1258" s="335"/>
      <c r="I1258" s="46">
        <v>0</v>
      </c>
      <c r="J1258" s="46">
        <v>0</v>
      </c>
      <c r="K1258" s="47">
        <f t="shared" ref="K1258:K1268" si="86">I1258+J1258</f>
        <v>0</v>
      </c>
      <c r="L1258" s="48">
        <f t="shared" ref="L1258:L1268" si="87">K1258*(F1258+H1258)</f>
        <v>0</v>
      </c>
    </row>
    <row r="1259" spans="1:12" ht="236.25">
      <c r="A1259" s="38">
        <v>400</v>
      </c>
      <c r="B1259" s="87">
        <v>412</v>
      </c>
      <c r="C1259" s="40">
        <v>154</v>
      </c>
      <c r="D1259" s="333" t="s">
        <v>1877</v>
      </c>
      <c r="E1259" s="333" t="s">
        <v>1878</v>
      </c>
      <c r="F1259" s="114">
        <v>1</v>
      </c>
      <c r="G1259" s="334" t="s">
        <v>1876</v>
      </c>
      <c r="H1259" s="335"/>
      <c r="I1259" s="46">
        <v>0</v>
      </c>
      <c r="J1259" s="46">
        <v>0</v>
      </c>
      <c r="K1259" s="47">
        <f t="shared" si="86"/>
        <v>0</v>
      </c>
      <c r="L1259" s="48">
        <f t="shared" si="87"/>
        <v>0</v>
      </c>
    </row>
    <row r="1260" spans="1:12" ht="56.25">
      <c r="A1260" s="38">
        <v>400</v>
      </c>
      <c r="B1260" s="87">
        <v>412</v>
      </c>
      <c r="C1260" s="40" t="s">
        <v>1879</v>
      </c>
      <c r="D1260" s="333" t="s">
        <v>1880</v>
      </c>
      <c r="E1260" s="333" t="s">
        <v>1881</v>
      </c>
      <c r="F1260" s="114">
        <v>2200</v>
      </c>
      <c r="G1260" s="334" t="s">
        <v>532</v>
      </c>
      <c r="H1260" s="335"/>
      <c r="I1260" s="46">
        <v>0</v>
      </c>
      <c r="J1260" s="46">
        <v>0</v>
      </c>
      <c r="K1260" s="47">
        <f t="shared" si="86"/>
        <v>0</v>
      </c>
      <c r="L1260" s="48">
        <f t="shared" si="87"/>
        <v>0</v>
      </c>
    </row>
    <row r="1261" spans="1:12" ht="56.25">
      <c r="A1261" s="38"/>
      <c r="B1261" s="87"/>
      <c r="C1261" s="40" t="s">
        <v>1882</v>
      </c>
      <c r="D1261" s="333" t="s">
        <v>1883</v>
      </c>
      <c r="E1261" s="333" t="s">
        <v>1884</v>
      </c>
      <c r="F1261" s="114">
        <v>0</v>
      </c>
      <c r="G1261" s="334" t="s">
        <v>532</v>
      </c>
      <c r="H1261" s="335"/>
      <c r="I1261" s="46">
        <v>0</v>
      </c>
      <c r="J1261" s="46">
        <v>0</v>
      </c>
      <c r="K1261" s="47">
        <f t="shared" si="86"/>
        <v>0</v>
      </c>
      <c r="L1261" s="48">
        <f t="shared" si="87"/>
        <v>0</v>
      </c>
    </row>
    <row r="1262" spans="1:12" ht="135">
      <c r="A1262" s="38"/>
      <c r="B1262" s="87"/>
      <c r="C1262" s="40" t="s">
        <v>1885</v>
      </c>
      <c r="D1262" s="333" t="s">
        <v>1886</v>
      </c>
      <c r="E1262" s="333" t="s">
        <v>1887</v>
      </c>
      <c r="F1262" s="114">
        <v>0</v>
      </c>
      <c r="G1262" s="334" t="s">
        <v>1888</v>
      </c>
      <c r="H1262" s="335"/>
      <c r="I1262" s="46">
        <v>0</v>
      </c>
      <c r="J1262" s="46">
        <v>0</v>
      </c>
      <c r="K1262" s="47">
        <f t="shared" si="86"/>
        <v>0</v>
      </c>
      <c r="L1262" s="48">
        <f t="shared" si="87"/>
        <v>0</v>
      </c>
    </row>
    <row r="1263" spans="1:12" ht="67.5">
      <c r="A1263" s="38">
        <v>400</v>
      </c>
      <c r="B1263" s="87">
        <v>412</v>
      </c>
      <c r="C1263" s="40" t="s">
        <v>1889</v>
      </c>
      <c r="D1263" s="333" t="s">
        <v>1890</v>
      </c>
      <c r="E1263" s="333" t="s">
        <v>1891</v>
      </c>
      <c r="F1263" s="114">
        <v>4</v>
      </c>
      <c r="G1263" s="334" t="s">
        <v>1888</v>
      </c>
      <c r="H1263" s="335"/>
      <c r="I1263" s="46">
        <v>0</v>
      </c>
      <c r="J1263" s="46">
        <v>0</v>
      </c>
      <c r="K1263" s="47">
        <f t="shared" si="86"/>
        <v>0</v>
      </c>
      <c r="L1263" s="48">
        <f t="shared" si="87"/>
        <v>0</v>
      </c>
    </row>
    <row r="1264" spans="1:12" ht="56.25">
      <c r="A1264" s="38">
        <v>400</v>
      </c>
      <c r="B1264" s="87">
        <v>412</v>
      </c>
      <c r="C1264" s="40">
        <v>157</v>
      </c>
      <c r="D1264" s="333" t="s">
        <v>1892</v>
      </c>
      <c r="E1264" s="333" t="s">
        <v>1893</v>
      </c>
      <c r="F1264" s="114">
        <v>37</v>
      </c>
      <c r="G1264" s="334" t="s">
        <v>1888</v>
      </c>
      <c r="H1264" s="335"/>
      <c r="I1264" s="46">
        <v>0</v>
      </c>
      <c r="J1264" s="46">
        <v>0</v>
      </c>
      <c r="K1264" s="47">
        <f t="shared" si="86"/>
        <v>0</v>
      </c>
      <c r="L1264" s="48">
        <f t="shared" si="87"/>
        <v>0</v>
      </c>
    </row>
    <row r="1265" spans="1:12" ht="67.5">
      <c r="A1265" s="38">
        <v>400</v>
      </c>
      <c r="B1265" s="87">
        <v>412</v>
      </c>
      <c r="C1265" s="40">
        <v>158</v>
      </c>
      <c r="D1265" s="333" t="s">
        <v>1894</v>
      </c>
      <c r="E1265" s="333" t="s">
        <v>1895</v>
      </c>
      <c r="F1265" s="117">
        <v>3</v>
      </c>
      <c r="G1265" s="334" t="s">
        <v>1888</v>
      </c>
      <c r="H1265" s="335"/>
      <c r="I1265" s="46">
        <v>0</v>
      </c>
      <c r="J1265" s="46">
        <v>0</v>
      </c>
      <c r="K1265" s="47">
        <f t="shared" si="86"/>
        <v>0</v>
      </c>
      <c r="L1265" s="48">
        <f t="shared" si="87"/>
        <v>0</v>
      </c>
    </row>
    <row r="1266" spans="1:12" ht="258.75">
      <c r="A1266" s="38">
        <v>400</v>
      </c>
      <c r="B1266" s="87">
        <v>412</v>
      </c>
      <c r="C1266" s="40">
        <v>159</v>
      </c>
      <c r="D1266" s="333" t="s">
        <v>1896</v>
      </c>
      <c r="E1266" s="333" t="s">
        <v>1897</v>
      </c>
      <c r="F1266" s="114">
        <v>1</v>
      </c>
      <c r="G1266" s="334" t="s">
        <v>1876</v>
      </c>
      <c r="H1266" s="335"/>
      <c r="I1266" s="46">
        <v>0</v>
      </c>
      <c r="J1266" s="46">
        <v>0</v>
      </c>
      <c r="K1266" s="47">
        <f t="shared" si="86"/>
        <v>0</v>
      </c>
      <c r="L1266" s="48">
        <f t="shared" si="87"/>
        <v>0</v>
      </c>
    </row>
    <row r="1267" spans="1:12" ht="157.5">
      <c r="A1267" s="38">
        <v>400</v>
      </c>
      <c r="B1267" s="87">
        <v>412</v>
      </c>
      <c r="C1267" s="40">
        <v>160</v>
      </c>
      <c r="D1267" s="333" t="s">
        <v>1898</v>
      </c>
      <c r="E1267" s="333" t="s">
        <v>1899</v>
      </c>
      <c r="F1267" s="114">
        <v>50</v>
      </c>
      <c r="G1267" s="334" t="s">
        <v>532</v>
      </c>
      <c r="H1267" s="335"/>
      <c r="I1267" s="46">
        <v>0</v>
      </c>
      <c r="J1267" s="46">
        <v>0</v>
      </c>
      <c r="K1267" s="47">
        <f t="shared" si="86"/>
        <v>0</v>
      </c>
      <c r="L1267" s="48">
        <f t="shared" si="87"/>
        <v>0</v>
      </c>
    </row>
    <row r="1268" spans="1:12" ht="57" thickBot="1">
      <c r="A1268" s="38">
        <v>400</v>
      </c>
      <c r="B1268" s="87">
        <v>412</v>
      </c>
      <c r="C1268" s="40">
        <v>161</v>
      </c>
      <c r="D1268" s="333" t="s">
        <v>1900</v>
      </c>
      <c r="E1268" s="333" t="s">
        <v>1901</v>
      </c>
      <c r="F1268" s="114">
        <v>6</v>
      </c>
      <c r="G1268" s="334" t="s">
        <v>1876</v>
      </c>
      <c r="H1268" s="335"/>
      <c r="I1268" s="46">
        <v>0</v>
      </c>
      <c r="J1268" s="46">
        <v>0</v>
      </c>
      <c r="K1268" s="47">
        <f t="shared" si="86"/>
        <v>0</v>
      </c>
      <c r="L1268" s="48">
        <f t="shared" si="87"/>
        <v>0</v>
      </c>
    </row>
    <row r="1269" spans="1:12" ht="57" thickBot="1">
      <c r="A1269" s="336"/>
      <c r="B1269" s="197"/>
      <c r="C1269" s="198"/>
      <c r="D1269" s="325" t="s">
        <v>1902</v>
      </c>
      <c r="E1269" s="325" t="s">
        <v>1903</v>
      </c>
      <c r="F1269" s="337"/>
      <c r="G1269" s="338"/>
      <c r="H1269" s="339"/>
      <c r="I1269" s="200"/>
      <c r="J1269" s="200"/>
      <c r="K1269" s="201"/>
      <c r="L1269" s="58">
        <f>SUM(L1258:L1268)</f>
        <v>0</v>
      </c>
    </row>
    <row r="1270" spans="1:12" ht="39" thickBot="1">
      <c r="A1270" s="51">
        <v>400</v>
      </c>
      <c r="B1270" s="197">
        <v>412</v>
      </c>
      <c r="C1270" s="198"/>
      <c r="D1270" s="340" t="s">
        <v>1904</v>
      </c>
      <c r="E1270" s="340" t="s">
        <v>1905</v>
      </c>
      <c r="F1270" s="153"/>
      <c r="G1270" s="341"/>
      <c r="H1270" s="342"/>
      <c r="I1270" s="343"/>
      <c r="J1270" s="343"/>
      <c r="K1270" s="344"/>
      <c r="L1270" s="17"/>
    </row>
    <row r="1271" spans="1:12">
      <c r="A1271" s="82"/>
      <c r="B1271" s="87"/>
      <c r="C1271" s="40"/>
      <c r="D1271" s="88"/>
      <c r="E1271" s="88"/>
      <c r="F1271" s="101"/>
      <c r="G1271" s="89"/>
      <c r="H1271" s="102"/>
      <c r="I1271" s="91"/>
      <c r="J1271" s="91"/>
      <c r="K1271" s="92"/>
      <c r="L1271" s="93"/>
    </row>
    <row r="1272" spans="1:12" ht="258.75">
      <c r="A1272" s="38">
        <v>400</v>
      </c>
      <c r="B1272" s="87">
        <v>412</v>
      </c>
      <c r="C1272" s="40">
        <v>162</v>
      </c>
      <c r="D1272" s="333" t="s">
        <v>1906</v>
      </c>
      <c r="E1272" s="333" t="s">
        <v>1907</v>
      </c>
      <c r="F1272" s="114">
        <v>1</v>
      </c>
      <c r="G1272" s="334" t="s">
        <v>1876</v>
      </c>
      <c r="H1272" s="335"/>
      <c r="I1272" s="46">
        <v>0</v>
      </c>
      <c r="J1272" s="46">
        <v>0</v>
      </c>
      <c r="K1272" s="47">
        <f t="shared" ref="K1272:K1335" si="88">I1272+J1272</f>
        <v>0</v>
      </c>
      <c r="L1272" s="48">
        <f t="shared" ref="L1272:L1335" si="89">K1272*(F1272+H1272)</f>
        <v>0</v>
      </c>
    </row>
    <row r="1273" spans="1:12" ht="56.25">
      <c r="A1273" s="38">
        <v>400</v>
      </c>
      <c r="B1273" s="87">
        <v>412</v>
      </c>
      <c r="C1273" s="40">
        <v>163</v>
      </c>
      <c r="D1273" s="333" t="s">
        <v>1908</v>
      </c>
      <c r="E1273" s="333" t="s">
        <v>1909</v>
      </c>
      <c r="F1273" s="114">
        <v>2</v>
      </c>
      <c r="G1273" s="334" t="s">
        <v>1876</v>
      </c>
      <c r="H1273" s="335"/>
      <c r="I1273" s="46">
        <v>0</v>
      </c>
      <c r="J1273" s="46">
        <v>0</v>
      </c>
      <c r="K1273" s="47">
        <f t="shared" si="88"/>
        <v>0</v>
      </c>
      <c r="L1273" s="48">
        <f t="shared" si="89"/>
        <v>0</v>
      </c>
    </row>
    <row r="1274" spans="1:12" ht="157.5">
      <c r="A1274" s="38">
        <v>400</v>
      </c>
      <c r="B1274" s="87">
        <v>412</v>
      </c>
      <c r="C1274" s="40">
        <v>164</v>
      </c>
      <c r="D1274" s="333" t="s">
        <v>1910</v>
      </c>
      <c r="E1274" s="333" t="s">
        <v>1911</v>
      </c>
      <c r="F1274" s="114">
        <v>50</v>
      </c>
      <c r="G1274" s="334" t="s">
        <v>532</v>
      </c>
      <c r="H1274" s="335"/>
      <c r="I1274" s="46">
        <v>0</v>
      </c>
      <c r="J1274" s="46">
        <v>0</v>
      </c>
      <c r="K1274" s="47">
        <f t="shared" si="88"/>
        <v>0</v>
      </c>
      <c r="L1274" s="48">
        <f t="shared" si="89"/>
        <v>0</v>
      </c>
    </row>
    <row r="1275" spans="1:12" ht="213.75">
      <c r="A1275" s="38">
        <v>400</v>
      </c>
      <c r="B1275" s="87">
        <v>412</v>
      </c>
      <c r="C1275" s="40">
        <v>165</v>
      </c>
      <c r="D1275" s="333" t="s">
        <v>1912</v>
      </c>
      <c r="E1275" s="333" t="s">
        <v>1913</v>
      </c>
      <c r="F1275" s="114">
        <v>2</v>
      </c>
      <c r="G1275" s="334" t="s">
        <v>1888</v>
      </c>
      <c r="H1275" s="335"/>
      <c r="I1275" s="46">
        <v>0</v>
      </c>
      <c r="J1275" s="46">
        <v>0</v>
      </c>
      <c r="K1275" s="47">
        <f t="shared" si="88"/>
        <v>0</v>
      </c>
      <c r="L1275" s="48">
        <f t="shared" si="89"/>
        <v>0</v>
      </c>
    </row>
    <row r="1276" spans="1:12" ht="123.75">
      <c r="A1276" s="38">
        <v>400</v>
      </c>
      <c r="B1276" s="87">
        <v>412</v>
      </c>
      <c r="C1276" s="40">
        <v>166</v>
      </c>
      <c r="D1276" s="333" t="s">
        <v>1914</v>
      </c>
      <c r="E1276" s="333" t="s">
        <v>1915</v>
      </c>
      <c r="F1276" s="114">
        <v>2</v>
      </c>
      <c r="G1276" s="334" t="s">
        <v>1888</v>
      </c>
      <c r="H1276" s="335"/>
      <c r="I1276" s="46">
        <v>0</v>
      </c>
      <c r="J1276" s="46">
        <v>0</v>
      </c>
      <c r="K1276" s="47">
        <f t="shared" si="88"/>
        <v>0</v>
      </c>
      <c r="L1276" s="48">
        <f t="shared" si="89"/>
        <v>0</v>
      </c>
    </row>
    <row r="1277" spans="1:12" ht="123.75">
      <c r="A1277" s="38">
        <v>400</v>
      </c>
      <c r="B1277" s="87">
        <v>412</v>
      </c>
      <c r="C1277" s="40">
        <v>167</v>
      </c>
      <c r="D1277" s="333" t="s">
        <v>1916</v>
      </c>
      <c r="E1277" s="333" t="s">
        <v>1917</v>
      </c>
      <c r="F1277" s="114">
        <v>1</v>
      </c>
      <c r="G1277" s="334" t="s">
        <v>1888</v>
      </c>
      <c r="H1277" s="335"/>
      <c r="I1277" s="46">
        <v>0</v>
      </c>
      <c r="J1277" s="46">
        <v>0</v>
      </c>
      <c r="K1277" s="47">
        <f t="shared" si="88"/>
        <v>0</v>
      </c>
      <c r="L1277" s="48">
        <f t="shared" si="89"/>
        <v>0</v>
      </c>
    </row>
    <row r="1278" spans="1:12" ht="90">
      <c r="A1278" s="38">
        <v>400</v>
      </c>
      <c r="B1278" s="87">
        <v>412</v>
      </c>
      <c r="C1278" s="40">
        <v>168</v>
      </c>
      <c r="D1278" s="333" t="s">
        <v>1918</v>
      </c>
      <c r="E1278" s="333" t="s">
        <v>1919</v>
      </c>
      <c r="F1278" s="114">
        <v>1</v>
      </c>
      <c r="G1278" s="334" t="s">
        <v>1888</v>
      </c>
      <c r="H1278" s="335"/>
      <c r="I1278" s="46">
        <v>0</v>
      </c>
      <c r="J1278" s="46">
        <v>0</v>
      </c>
      <c r="K1278" s="47">
        <f t="shared" si="88"/>
        <v>0</v>
      </c>
      <c r="L1278" s="48">
        <f t="shared" si="89"/>
        <v>0</v>
      </c>
    </row>
    <row r="1279" spans="1:12" ht="135">
      <c r="A1279" s="38">
        <v>400</v>
      </c>
      <c r="B1279" s="87">
        <v>412</v>
      </c>
      <c r="C1279" s="40">
        <v>169</v>
      </c>
      <c r="D1279" s="333" t="s">
        <v>1920</v>
      </c>
      <c r="E1279" s="333" t="s">
        <v>1921</v>
      </c>
      <c r="F1279" s="114">
        <v>1</v>
      </c>
      <c r="G1279" s="334" t="s">
        <v>1888</v>
      </c>
      <c r="H1279" s="335"/>
      <c r="I1279" s="46">
        <v>0</v>
      </c>
      <c r="J1279" s="46">
        <v>0</v>
      </c>
      <c r="K1279" s="47">
        <f t="shared" si="88"/>
        <v>0</v>
      </c>
      <c r="L1279" s="48">
        <f t="shared" si="89"/>
        <v>0</v>
      </c>
    </row>
    <row r="1280" spans="1:12" ht="135">
      <c r="A1280" s="38">
        <v>400</v>
      </c>
      <c r="B1280" s="87">
        <v>412</v>
      </c>
      <c r="C1280" s="40">
        <v>170</v>
      </c>
      <c r="D1280" s="333" t="s">
        <v>1922</v>
      </c>
      <c r="E1280" s="333" t="s">
        <v>1923</v>
      </c>
      <c r="F1280" s="114">
        <v>1</v>
      </c>
      <c r="G1280" s="334" t="s">
        <v>1888</v>
      </c>
      <c r="H1280" s="335"/>
      <c r="I1280" s="46">
        <v>0</v>
      </c>
      <c r="J1280" s="46">
        <v>0</v>
      </c>
      <c r="K1280" s="47">
        <f t="shared" si="88"/>
        <v>0</v>
      </c>
      <c r="L1280" s="48">
        <f t="shared" si="89"/>
        <v>0</v>
      </c>
    </row>
    <row r="1281" spans="1:12" ht="45">
      <c r="A1281" s="38">
        <v>400</v>
      </c>
      <c r="B1281" s="87">
        <v>412</v>
      </c>
      <c r="C1281" s="40">
        <v>171</v>
      </c>
      <c r="D1281" s="333" t="s">
        <v>1924</v>
      </c>
      <c r="E1281" s="333" t="s">
        <v>1925</v>
      </c>
      <c r="F1281" s="114">
        <v>2</v>
      </c>
      <c r="G1281" s="334" t="s">
        <v>1888</v>
      </c>
      <c r="H1281" s="335"/>
      <c r="I1281" s="46">
        <v>0</v>
      </c>
      <c r="J1281" s="46">
        <v>0</v>
      </c>
      <c r="K1281" s="47">
        <f t="shared" si="88"/>
        <v>0</v>
      </c>
      <c r="L1281" s="48">
        <f t="shared" si="89"/>
        <v>0</v>
      </c>
    </row>
    <row r="1282" spans="1:12" ht="90">
      <c r="A1282" s="38">
        <v>400</v>
      </c>
      <c r="B1282" s="87">
        <v>412</v>
      </c>
      <c r="C1282" s="40">
        <v>172</v>
      </c>
      <c r="D1282" s="333" t="s">
        <v>1926</v>
      </c>
      <c r="E1282" s="333" t="s">
        <v>1927</v>
      </c>
      <c r="F1282" s="114">
        <v>4</v>
      </c>
      <c r="G1282" s="334" t="s">
        <v>1888</v>
      </c>
      <c r="H1282" s="335"/>
      <c r="I1282" s="46">
        <v>0</v>
      </c>
      <c r="J1282" s="46">
        <v>0</v>
      </c>
      <c r="K1282" s="47">
        <f t="shared" si="88"/>
        <v>0</v>
      </c>
      <c r="L1282" s="48">
        <f t="shared" si="89"/>
        <v>0</v>
      </c>
    </row>
    <row r="1283" spans="1:12" ht="112.5">
      <c r="A1283" s="38">
        <v>400</v>
      </c>
      <c r="B1283" s="87">
        <v>412</v>
      </c>
      <c r="C1283" s="40">
        <v>173</v>
      </c>
      <c r="D1283" s="333" t="s">
        <v>1928</v>
      </c>
      <c r="E1283" s="333" t="s">
        <v>1929</v>
      </c>
      <c r="F1283" s="114">
        <v>10</v>
      </c>
      <c r="G1283" s="334" t="s">
        <v>1888</v>
      </c>
      <c r="H1283" s="335"/>
      <c r="I1283" s="46">
        <v>0</v>
      </c>
      <c r="J1283" s="46">
        <v>0</v>
      </c>
      <c r="K1283" s="47">
        <f t="shared" si="88"/>
        <v>0</v>
      </c>
      <c r="L1283" s="48">
        <f t="shared" si="89"/>
        <v>0</v>
      </c>
    </row>
    <row r="1284" spans="1:12" ht="112.5">
      <c r="A1284" s="38">
        <v>400</v>
      </c>
      <c r="B1284" s="87">
        <v>412</v>
      </c>
      <c r="C1284" s="40">
        <v>174</v>
      </c>
      <c r="D1284" s="333" t="s">
        <v>1930</v>
      </c>
      <c r="E1284" s="333" t="s">
        <v>1931</v>
      </c>
      <c r="F1284" s="114">
        <v>12</v>
      </c>
      <c r="G1284" s="334" t="s">
        <v>1888</v>
      </c>
      <c r="H1284" s="335"/>
      <c r="I1284" s="46">
        <v>0</v>
      </c>
      <c r="J1284" s="46">
        <v>0</v>
      </c>
      <c r="K1284" s="47">
        <f t="shared" si="88"/>
        <v>0</v>
      </c>
      <c r="L1284" s="48">
        <f t="shared" si="89"/>
        <v>0</v>
      </c>
    </row>
    <row r="1285" spans="1:12" ht="112.5">
      <c r="A1285" s="38">
        <v>400</v>
      </c>
      <c r="B1285" s="87">
        <v>412</v>
      </c>
      <c r="C1285" s="40">
        <v>175</v>
      </c>
      <c r="D1285" s="333" t="s">
        <v>1932</v>
      </c>
      <c r="E1285" s="333" t="s">
        <v>1933</v>
      </c>
      <c r="F1285" s="114">
        <v>1</v>
      </c>
      <c r="G1285" s="334" t="s">
        <v>1888</v>
      </c>
      <c r="H1285" s="335"/>
      <c r="I1285" s="46">
        <v>0</v>
      </c>
      <c r="J1285" s="46">
        <v>0</v>
      </c>
      <c r="K1285" s="47">
        <f t="shared" si="88"/>
        <v>0</v>
      </c>
      <c r="L1285" s="48">
        <f t="shared" si="89"/>
        <v>0</v>
      </c>
    </row>
    <row r="1286" spans="1:12" ht="112.5">
      <c r="A1286" s="38">
        <v>400</v>
      </c>
      <c r="B1286" s="87">
        <v>412</v>
      </c>
      <c r="C1286" s="40">
        <v>176</v>
      </c>
      <c r="D1286" s="333" t="s">
        <v>1934</v>
      </c>
      <c r="E1286" s="333" t="s">
        <v>1935</v>
      </c>
      <c r="F1286" s="114">
        <v>2</v>
      </c>
      <c r="G1286" s="334" t="s">
        <v>1888</v>
      </c>
      <c r="H1286" s="335"/>
      <c r="I1286" s="46">
        <v>0</v>
      </c>
      <c r="J1286" s="46">
        <v>0</v>
      </c>
      <c r="K1286" s="47">
        <f t="shared" si="88"/>
        <v>0</v>
      </c>
      <c r="L1286" s="48">
        <f t="shared" si="89"/>
        <v>0</v>
      </c>
    </row>
    <row r="1287" spans="1:12" ht="90">
      <c r="A1287" s="38">
        <v>400</v>
      </c>
      <c r="B1287" s="87">
        <v>412</v>
      </c>
      <c r="C1287" s="40">
        <v>177</v>
      </c>
      <c r="D1287" s="333" t="s">
        <v>1936</v>
      </c>
      <c r="E1287" s="333" t="s">
        <v>1937</v>
      </c>
      <c r="F1287" s="114">
        <v>5</v>
      </c>
      <c r="G1287" s="334" t="s">
        <v>1888</v>
      </c>
      <c r="H1287" s="335"/>
      <c r="I1287" s="46">
        <v>0</v>
      </c>
      <c r="J1287" s="46">
        <v>0</v>
      </c>
      <c r="K1287" s="47">
        <f t="shared" si="88"/>
        <v>0</v>
      </c>
      <c r="L1287" s="48">
        <f t="shared" si="89"/>
        <v>0</v>
      </c>
    </row>
    <row r="1288" spans="1:12" ht="33.75">
      <c r="A1288" s="38">
        <v>400</v>
      </c>
      <c r="B1288" s="87">
        <v>412</v>
      </c>
      <c r="C1288" s="40">
        <v>178</v>
      </c>
      <c r="D1288" s="333" t="s">
        <v>1938</v>
      </c>
      <c r="E1288" s="333" t="s">
        <v>1939</v>
      </c>
      <c r="F1288" s="114">
        <v>2</v>
      </c>
      <c r="G1288" s="334" t="s">
        <v>1888</v>
      </c>
      <c r="H1288" s="335"/>
      <c r="I1288" s="46">
        <v>0</v>
      </c>
      <c r="J1288" s="46">
        <v>0</v>
      </c>
      <c r="K1288" s="47">
        <f t="shared" si="88"/>
        <v>0</v>
      </c>
      <c r="L1288" s="48">
        <f t="shared" si="89"/>
        <v>0</v>
      </c>
    </row>
    <row r="1289" spans="1:12" ht="33.75">
      <c r="A1289" s="38">
        <v>400</v>
      </c>
      <c r="B1289" s="87">
        <v>412</v>
      </c>
      <c r="C1289" s="40">
        <v>179</v>
      </c>
      <c r="D1289" s="333" t="s">
        <v>1940</v>
      </c>
      <c r="E1289" s="333" t="s">
        <v>1941</v>
      </c>
      <c r="F1289" s="114">
        <v>1</v>
      </c>
      <c r="G1289" s="334" t="s">
        <v>1888</v>
      </c>
      <c r="H1289" s="335"/>
      <c r="I1289" s="46">
        <v>0</v>
      </c>
      <c r="J1289" s="46">
        <v>0</v>
      </c>
      <c r="K1289" s="47">
        <f t="shared" si="88"/>
        <v>0</v>
      </c>
      <c r="L1289" s="48">
        <f t="shared" si="89"/>
        <v>0</v>
      </c>
    </row>
    <row r="1290" spans="1:12" ht="56.25">
      <c r="A1290" s="38">
        <v>400</v>
      </c>
      <c r="B1290" s="87">
        <v>412</v>
      </c>
      <c r="C1290" s="40">
        <v>180</v>
      </c>
      <c r="D1290" s="333" t="s">
        <v>1942</v>
      </c>
      <c r="E1290" s="333" t="s">
        <v>1943</v>
      </c>
      <c r="F1290" s="114">
        <v>2</v>
      </c>
      <c r="G1290" s="334" t="s">
        <v>1888</v>
      </c>
      <c r="H1290" s="335"/>
      <c r="I1290" s="46">
        <v>0</v>
      </c>
      <c r="J1290" s="46">
        <v>0</v>
      </c>
      <c r="K1290" s="47">
        <f t="shared" si="88"/>
        <v>0</v>
      </c>
      <c r="L1290" s="48">
        <f t="shared" si="89"/>
        <v>0</v>
      </c>
    </row>
    <row r="1291" spans="1:12" ht="78.75">
      <c r="A1291" s="38">
        <v>400</v>
      </c>
      <c r="B1291" s="87">
        <v>412</v>
      </c>
      <c r="C1291" s="40">
        <v>181</v>
      </c>
      <c r="D1291" s="333" t="s">
        <v>1944</v>
      </c>
      <c r="E1291" s="333" t="s">
        <v>1945</v>
      </c>
      <c r="F1291" s="114">
        <v>6</v>
      </c>
      <c r="G1291" s="334" t="s">
        <v>1888</v>
      </c>
      <c r="H1291" s="335"/>
      <c r="I1291" s="46">
        <v>0</v>
      </c>
      <c r="J1291" s="46">
        <v>0</v>
      </c>
      <c r="K1291" s="47">
        <f t="shared" si="88"/>
        <v>0</v>
      </c>
      <c r="L1291" s="48">
        <f t="shared" si="89"/>
        <v>0</v>
      </c>
    </row>
    <row r="1292" spans="1:12" ht="78.75">
      <c r="A1292" s="38">
        <v>400</v>
      </c>
      <c r="B1292" s="87">
        <v>412</v>
      </c>
      <c r="C1292" s="40">
        <v>182</v>
      </c>
      <c r="D1292" s="333" t="s">
        <v>1946</v>
      </c>
      <c r="E1292" s="333" t="s">
        <v>1947</v>
      </c>
      <c r="F1292" s="114">
        <v>3</v>
      </c>
      <c r="G1292" s="334" t="s">
        <v>1888</v>
      </c>
      <c r="H1292" s="335"/>
      <c r="I1292" s="46">
        <v>0</v>
      </c>
      <c r="J1292" s="46">
        <v>0</v>
      </c>
      <c r="K1292" s="47">
        <f t="shared" si="88"/>
        <v>0</v>
      </c>
      <c r="L1292" s="48">
        <f t="shared" si="89"/>
        <v>0</v>
      </c>
    </row>
    <row r="1293" spans="1:12" ht="56.25">
      <c r="A1293" s="38">
        <v>400</v>
      </c>
      <c r="B1293" s="87">
        <v>412</v>
      </c>
      <c r="C1293" s="40">
        <v>183</v>
      </c>
      <c r="D1293" s="333" t="s">
        <v>1948</v>
      </c>
      <c r="E1293" s="333" t="s">
        <v>1949</v>
      </c>
      <c r="F1293" s="114">
        <v>1</v>
      </c>
      <c r="G1293" s="334" t="s">
        <v>1888</v>
      </c>
      <c r="H1293" s="335"/>
      <c r="I1293" s="46">
        <v>0</v>
      </c>
      <c r="J1293" s="46">
        <v>0</v>
      </c>
      <c r="K1293" s="47">
        <f t="shared" si="88"/>
        <v>0</v>
      </c>
      <c r="L1293" s="48">
        <f t="shared" si="89"/>
        <v>0</v>
      </c>
    </row>
    <row r="1294" spans="1:12" ht="90">
      <c r="A1294" s="38">
        <v>400</v>
      </c>
      <c r="B1294" s="87">
        <v>412</v>
      </c>
      <c r="C1294" s="40">
        <v>184</v>
      </c>
      <c r="D1294" s="333" t="s">
        <v>1950</v>
      </c>
      <c r="E1294" s="333" t="s">
        <v>1951</v>
      </c>
      <c r="F1294" s="114">
        <v>7</v>
      </c>
      <c r="G1294" s="334" t="s">
        <v>1888</v>
      </c>
      <c r="H1294" s="335"/>
      <c r="I1294" s="46">
        <v>0</v>
      </c>
      <c r="J1294" s="46">
        <v>0</v>
      </c>
      <c r="K1294" s="47">
        <f t="shared" si="88"/>
        <v>0</v>
      </c>
      <c r="L1294" s="48">
        <f t="shared" si="89"/>
        <v>0</v>
      </c>
    </row>
    <row r="1295" spans="1:12" ht="90">
      <c r="A1295" s="38">
        <v>400</v>
      </c>
      <c r="B1295" s="87">
        <v>412</v>
      </c>
      <c r="C1295" s="40">
        <v>185</v>
      </c>
      <c r="D1295" s="333" t="s">
        <v>1952</v>
      </c>
      <c r="E1295" s="333" t="s">
        <v>1953</v>
      </c>
      <c r="F1295" s="114">
        <v>1</v>
      </c>
      <c r="G1295" s="334" t="s">
        <v>1888</v>
      </c>
      <c r="H1295" s="335"/>
      <c r="I1295" s="46">
        <v>0</v>
      </c>
      <c r="J1295" s="46">
        <v>0</v>
      </c>
      <c r="K1295" s="47">
        <f t="shared" si="88"/>
        <v>0</v>
      </c>
      <c r="L1295" s="48">
        <f t="shared" si="89"/>
        <v>0</v>
      </c>
    </row>
    <row r="1296" spans="1:12" ht="90">
      <c r="A1296" s="38">
        <v>400</v>
      </c>
      <c r="B1296" s="87">
        <v>412</v>
      </c>
      <c r="C1296" s="40">
        <v>186</v>
      </c>
      <c r="D1296" s="333" t="s">
        <v>1954</v>
      </c>
      <c r="E1296" s="333" t="s">
        <v>1955</v>
      </c>
      <c r="F1296" s="114">
        <v>6</v>
      </c>
      <c r="G1296" s="334" t="s">
        <v>1888</v>
      </c>
      <c r="H1296" s="335"/>
      <c r="I1296" s="46">
        <v>0</v>
      </c>
      <c r="J1296" s="46">
        <v>0</v>
      </c>
      <c r="K1296" s="47">
        <f t="shared" si="88"/>
        <v>0</v>
      </c>
      <c r="L1296" s="48">
        <f t="shared" si="89"/>
        <v>0</v>
      </c>
    </row>
    <row r="1297" spans="1:12" ht="78.75">
      <c r="A1297" s="38">
        <v>400</v>
      </c>
      <c r="B1297" s="87">
        <v>412</v>
      </c>
      <c r="C1297" s="40">
        <v>187</v>
      </c>
      <c r="D1297" s="333" t="s">
        <v>1956</v>
      </c>
      <c r="E1297" s="333" t="s">
        <v>1957</v>
      </c>
      <c r="F1297" s="114">
        <v>5</v>
      </c>
      <c r="G1297" s="334" t="s">
        <v>1888</v>
      </c>
      <c r="H1297" s="335"/>
      <c r="I1297" s="46">
        <v>0</v>
      </c>
      <c r="J1297" s="46">
        <v>0</v>
      </c>
      <c r="K1297" s="47">
        <f t="shared" si="88"/>
        <v>0</v>
      </c>
      <c r="L1297" s="48">
        <f t="shared" si="89"/>
        <v>0</v>
      </c>
    </row>
    <row r="1298" spans="1:12" ht="56.25">
      <c r="A1298" s="38">
        <v>400</v>
      </c>
      <c r="B1298" s="87">
        <v>412</v>
      </c>
      <c r="C1298" s="40">
        <v>188</v>
      </c>
      <c r="D1298" s="333" t="s">
        <v>1958</v>
      </c>
      <c r="E1298" s="333" t="s">
        <v>1959</v>
      </c>
      <c r="F1298" s="114">
        <v>2</v>
      </c>
      <c r="G1298" s="334" t="s">
        <v>1888</v>
      </c>
      <c r="H1298" s="335"/>
      <c r="I1298" s="46">
        <v>0</v>
      </c>
      <c r="J1298" s="46">
        <v>0</v>
      </c>
      <c r="K1298" s="47">
        <f t="shared" si="88"/>
        <v>0</v>
      </c>
      <c r="L1298" s="48">
        <f t="shared" si="89"/>
        <v>0</v>
      </c>
    </row>
    <row r="1299" spans="1:12" ht="67.5">
      <c r="A1299" s="38">
        <v>400</v>
      </c>
      <c r="B1299" s="87">
        <v>412</v>
      </c>
      <c r="C1299" s="40">
        <v>189</v>
      </c>
      <c r="D1299" s="333" t="s">
        <v>1960</v>
      </c>
      <c r="E1299" s="333" t="s">
        <v>1961</v>
      </c>
      <c r="F1299" s="114">
        <v>1</v>
      </c>
      <c r="G1299" s="334" t="s">
        <v>1888</v>
      </c>
      <c r="H1299" s="335"/>
      <c r="I1299" s="46">
        <v>0</v>
      </c>
      <c r="J1299" s="46">
        <v>0</v>
      </c>
      <c r="K1299" s="47">
        <f t="shared" si="88"/>
        <v>0</v>
      </c>
      <c r="L1299" s="48">
        <f t="shared" si="89"/>
        <v>0</v>
      </c>
    </row>
    <row r="1300" spans="1:12" ht="67.5">
      <c r="A1300" s="38">
        <v>400</v>
      </c>
      <c r="B1300" s="87">
        <v>412</v>
      </c>
      <c r="C1300" s="40">
        <v>190</v>
      </c>
      <c r="D1300" s="333" t="s">
        <v>1962</v>
      </c>
      <c r="E1300" s="333" t="s">
        <v>1963</v>
      </c>
      <c r="F1300" s="114">
        <v>1</v>
      </c>
      <c r="G1300" s="334" t="s">
        <v>1888</v>
      </c>
      <c r="H1300" s="335"/>
      <c r="I1300" s="46">
        <v>0</v>
      </c>
      <c r="J1300" s="46">
        <v>0</v>
      </c>
      <c r="K1300" s="47">
        <f t="shared" si="88"/>
        <v>0</v>
      </c>
      <c r="L1300" s="48">
        <f t="shared" si="89"/>
        <v>0</v>
      </c>
    </row>
    <row r="1301" spans="1:12" ht="67.5">
      <c r="A1301" s="38">
        <v>400</v>
      </c>
      <c r="B1301" s="87">
        <v>412</v>
      </c>
      <c r="C1301" s="40">
        <v>191</v>
      </c>
      <c r="D1301" s="333" t="s">
        <v>1964</v>
      </c>
      <c r="E1301" s="333" t="s">
        <v>1965</v>
      </c>
      <c r="F1301" s="114">
        <v>10</v>
      </c>
      <c r="G1301" s="334" t="s">
        <v>1888</v>
      </c>
      <c r="H1301" s="335"/>
      <c r="I1301" s="46">
        <v>0</v>
      </c>
      <c r="J1301" s="46">
        <v>0</v>
      </c>
      <c r="K1301" s="47">
        <f t="shared" si="88"/>
        <v>0</v>
      </c>
      <c r="L1301" s="48">
        <f t="shared" si="89"/>
        <v>0</v>
      </c>
    </row>
    <row r="1302" spans="1:12" ht="78.75">
      <c r="A1302" s="38">
        <v>400</v>
      </c>
      <c r="B1302" s="87">
        <v>412</v>
      </c>
      <c r="C1302" s="40">
        <v>192</v>
      </c>
      <c r="D1302" s="333" t="s">
        <v>1966</v>
      </c>
      <c r="E1302" s="333" t="s">
        <v>1967</v>
      </c>
      <c r="F1302" s="114">
        <v>6</v>
      </c>
      <c r="G1302" s="334" t="s">
        <v>1888</v>
      </c>
      <c r="H1302" s="335"/>
      <c r="I1302" s="46">
        <v>0</v>
      </c>
      <c r="J1302" s="46">
        <v>0</v>
      </c>
      <c r="K1302" s="47">
        <f t="shared" si="88"/>
        <v>0</v>
      </c>
      <c r="L1302" s="48">
        <f t="shared" si="89"/>
        <v>0</v>
      </c>
    </row>
    <row r="1303" spans="1:12" ht="67.5">
      <c r="A1303" s="38">
        <v>400</v>
      </c>
      <c r="B1303" s="87">
        <v>412</v>
      </c>
      <c r="C1303" s="40">
        <v>193</v>
      </c>
      <c r="D1303" s="333" t="s">
        <v>1964</v>
      </c>
      <c r="E1303" s="333" t="s">
        <v>1968</v>
      </c>
      <c r="F1303" s="114">
        <v>7</v>
      </c>
      <c r="G1303" s="334" t="s">
        <v>1888</v>
      </c>
      <c r="H1303" s="335"/>
      <c r="I1303" s="46">
        <v>0</v>
      </c>
      <c r="J1303" s="46">
        <v>0</v>
      </c>
      <c r="K1303" s="47">
        <f t="shared" si="88"/>
        <v>0</v>
      </c>
      <c r="L1303" s="48">
        <f t="shared" si="89"/>
        <v>0</v>
      </c>
    </row>
    <row r="1304" spans="1:12" ht="78.75">
      <c r="A1304" s="38">
        <v>400</v>
      </c>
      <c r="B1304" s="87">
        <v>412</v>
      </c>
      <c r="C1304" s="40">
        <v>194</v>
      </c>
      <c r="D1304" s="333" t="s">
        <v>1969</v>
      </c>
      <c r="E1304" s="333" t="s">
        <v>1970</v>
      </c>
      <c r="F1304" s="114">
        <v>1</v>
      </c>
      <c r="G1304" s="334" t="s">
        <v>1888</v>
      </c>
      <c r="H1304" s="335"/>
      <c r="I1304" s="46">
        <v>0</v>
      </c>
      <c r="J1304" s="46">
        <v>0</v>
      </c>
      <c r="K1304" s="47">
        <f t="shared" si="88"/>
        <v>0</v>
      </c>
      <c r="L1304" s="48">
        <f t="shared" si="89"/>
        <v>0</v>
      </c>
    </row>
    <row r="1305" spans="1:12" ht="22.5">
      <c r="A1305" s="38">
        <v>400</v>
      </c>
      <c r="B1305" s="87">
        <v>412</v>
      </c>
      <c r="C1305" s="40">
        <v>195</v>
      </c>
      <c r="D1305" s="333" t="s">
        <v>1971</v>
      </c>
      <c r="E1305" s="333" t="s">
        <v>1972</v>
      </c>
      <c r="F1305" s="114">
        <v>1</v>
      </c>
      <c r="G1305" s="334" t="s">
        <v>1888</v>
      </c>
      <c r="H1305" s="335"/>
      <c r="I1305" s="46">
        <v>0</v>
      </c>
      <c r="J1305" s="46">
        <v>0</v>
      </c>
      <c r="K1305" s="47">
        <f t="shared" si="88"/>
        <v>0</v>
      </c>
      <c r="L1305" s="48">
        <f t="shared" si="89"/>
        <v>0</v>
      </c>
    </row>
    <row r="1306" spans="1:12" ht="90">
      <c r="A1306" s="38">
        <v>400</v>
      </c>
      <c r="B1306" s="87">
        <v>412</v>
      </c>
      <c r="C1306" s="40">
        <v>196</v>
      </c>
      <c r="D1306" s="333" t="s">
        <v>1973</v>
      </c>
      <c r="E1306" s="333" t="s">
        <v>1974</v>
      </c>
      <c r="F1306" s="114">
        <v>1750</v>
      </c>
      <c r="G1306" s="334" t="s">
        <v>1888</v>
      </c>
      <c r="H1306" s="335"/>
      <c r="I1306" s="46">
        <v>0</v>
      </c>
      <c r="J1306" s="46">
        <v>0</v>
      </c>
      <c r="K1306" s="47">
        <f t="shared" si="88"/>
        <v>0</v>
      </c>
      <c r="L1306" s="48">
        <f t="shared" si="89"/>
        <v>0</v>
      </c>
    </row>
    <row r="1307" spans="1:12" ht="90">
      <c r="A1307" s="38">
        <v>400</v>
      </c>
      <c r="B1307" s="87">
        <v>412</v>
      </c>
      <c r="C1307" s="40">
        <v>197</v>
      </c>
      <c r="D1307" s="333" t="s">
        <v>1975</v>
      </c>
      <c r="E1307" s="333" t="s">
        <v>1976</v>
      </c>
      <c r="F1307" s="114">
        <v>190</v>
      </c>
      <c r="G1307" s="334" t="s">
        <v>1888</v>
      </c>
      <c r="H1307" s="335"/>
      <c r="I1307" s="46">
        <v>0</v>
      </c>
      <c r="J1307" s="46">
        <v>0</v>
      </c>
      <c r="K1307" s="47">
        <f t="shared" si="88"/>
        <v>0</v>
      </c>
      <c r="L1307" s="48">
        <f t="shared" si="89"/>
        <v>0</v>
      </c>
    </row>
    <row r="1308" spans="1:12" ht="90">
      <c r="A1308" s="38">
        <v>400</v>
      </c>
      <c r="B1308" s="87">
        <v>412</v>
      </c>
      <c r="C1308" s="40">
        <v>198</v>
      </c>
      <c r="D1308" s="333" t="s">
        <v>1977</v>
      </c>
      <c r="E1308" s="333" t="s">
        <v>1978</v>
      </c>
      <c r="F1308" s="114">
        <v>200</v>
      </c>
      <c r="G1308" s="334" t="s">
        <v>1888</v>
      </c>
      <c r="H1308" s="335"/>
      <c r="I1308" s="46">
        <v>0</v>
      </c>
      <c r="J1308" s="46">
        <v>0</v>
      </c>
      <c r="K1308" s="47">
        <f t="shared" si="88"/>
        <v>0</v>
      </c>
      <c r="L1308" s="48">
        <f t="shared" si="89"/>
        <v>0</v>
      </c>
    </row>
    <row r="1309" spans="1:12" ht="90">
      <c r="A1309" s="38">
        <v>400</v>
      </c>
      <c r="B1309" s="87">
        <v>412</v>
      </c>
      <c r="C1309" s="40">
        <v>199</v>
      </c>
      <c r="D1309" s="333" t="s">
        <v>1979</v>
      </c>
      <c r="E1309" s="333" t="s">
        <v>1980</v>
      </c>
      <c r="F1309" s="114">
        <v>1300</v>
      </c>
      <c r="G1309" s="334" t="s">
        <v>1888</v>
      </c>
      <c r="H1309" s="335"/>
      <c r="I1309" s="46">
        <v>0</v>
      </c>
      <c r="J1309" s="46">
        <v>0</v>
      </c>
      <c r="K1309" s="47">
        <f t="shared" si="88"/>
        <v>0</v>
      </c>
      <c r="L1309" s="48">
        <f t="shared" si="89"/>
        <v>0</v>
      </c>
    </row>
    <row r="1310" spans="1:12" ht="90">
      <c r="A1310" s="38">
        <v>400</v>
      </c>
      <c r="B1310" s="87">
        <v>412</v>
      </c>
      <c r="C1310" s="40">
        <v>200</v>
      </c>
      <c r="D1310" s="333" t="s">
        <v>1981</v>
      </c>
      <c r="E1310" s="333" t="s">
        <v>1982</v>
      </c>
      <c r="F1310" s="114">
        <v>620</v>
      </c>
      <c r="G1310" s="334" t="s">
        <v>1888</v>
      </c>
      <c r="H1310" s="335"/>
      <c r="I1310" s="46">
        <v>0</v>
      </c>
      <c r="J1310" s="46">
        <v>0</v>
      </c>
      <c r="K1310" s="47">
        <f t="shared" si="88"/>
        <v>0</v>
      </c>
      <c r="L1310" s="48">
        <f t="shared" si="89"/>
        <v>0</v>
      </c>
    </row>
    <row r="1311" spans="1:12" ht="90">
      <c r="A1311" s="38">
        <v>400</v>
      </c>
      <c r="B1311" s="87">
        <v>412</v>
      </c>
      <c r="C1311" s="40">
        <v>201</v>
      </c>
      <c r="D1311" s="333" t="s">
        <v>1983</v>
      </c>
      <c r="E1311" s="333" t="s">
        <v>1984</v>
      </c>
      <c r="F1311" s="114">
        <v>50</v>
      </c>
      <c r="G1311" s="334" t="s">
        <v>1888</v>
      </c>
      <c r="H1311" s="335"/>
      <c r="I1311" s="46">
        <v>0</v>
      </c>
      <c r="J1311" s="46">
        <v>0</v>
      </c>
      <c r="K1311" s="47">
        <f t="shared" si="88"/>
        <v>0</v>
      </c>
      <c r="L1311" s="48">
        <f t="shared" si="89"/>
        <v>0</v>
      </c>
    </row>
    <row r="1312" spans="1:12" ht="146.25">
      <c r="A1312" s="38">
        <v>400</v>
      </c>
      <c r="B1312" s="87">
        <v>412</v>
      </c>
      <c r="C1312" s="40">
        <v>202</v>
      </c>
      <c r="D1312" s="333" t="s">
        <v>1985</v>
      </c>
      <c r="E1312" s="333" t="s">
        <v>1986</v>
      </c>
      <c r="F1312" s="114">
        <v>100</v>
      </c>
      <c r="G1312" s="334" t="s">
        <v>1888</v>
      </c>
      <c r="H1312" s="335"/>
      <c r="I1312" s="46">
        <v>0</v>
      </c>
      <c r="J1312" s="46">
        <v>0</v>
      </c>
      <c r="K1312" s="47">
        <f t="shared" si="88"/>
        <v>0</v>
      </c>
      <c r="L1312" s="48">
        <f t="shared" si="89"/>
        <v>0</v>
      </c>
    </row>
    <row r="1313" spans="1:12" ht="90">
      <c r="A1313" s="38">
        <v>400</v>
      </c>
      <c r="B1313" s="87">
        <v>412</v>
      </c>
      <c r="C1313" s="40">
        <v>203</v>
      </c>
      <c r="D1313" s="333" t="s">
        <v>1973</v>
      </c>
      <c r="E1313" s="333" t="s">
        <v>1974</v>
      </c>
      <c r="F1313" s="114">
        <v>1545</v>
      </c>
      <c r="G1313" s="334" t="s">
        <v>1888</v>
      </c>
      <c r="H1313" s="335"/>
      <c r="I1313" s="46">
        <v>0</v>
      </c>
      <c r="J1313" s="46">
        <v>0</v>
      </c>
      <c r="K1313" s="47">
        <f t="shared" si="88"/>
        <v>0</v>
      </c>
      <c r="L1313" s="48">
        <f t="shared" si="89"/>
        <v>0</v>
      </c>
    </row>
    <row r="1314" spans="1:12" ht="90">
      <c r="A1314" s="38">
        <v>400</v>
      </c>
      <c r="B1314" s="87">
        <v>412</v>
      </c>
      <c r="C1314" s="40">
        <v>204</v>
      </c>
      <c r="D1314" s="333" t="s">
        <v>1975</v>
      </c>
      <c r="E1314" s="333" t="s">
        <v>1976</v>
      </c>
      <c r="F1314" s="114">
        <v>185</v>
      </c>
      <c r="G1314" s="334" t="s">
        <v>1888</v>
      </c>
      <c r="H1314" s="335"/>
      <c r="I1314" s="46">
        <v>0</v>
      </c>
      <c r="J1314" s="46">
        <v>0</v>
      </c>
      <c r="K1314" s="47">
        <f t="shared" si="88"/>
        <v>0</v>
      </c>
      <c r="L1314" s="48">
        <f t="shared" si="89"/>
        <v>0</v>
      </c>
    </row>
    <row r="1315" spans="1:12" ht="90">
      <c r="A1315" s="38">
        <v>400</v>
      </c>
      <c r="B1315" s="87">
        <v>412</v>
      </c>
      <c r="C1315" s="40">
        <v>205</v>
      </c>
      <c r="D1315" s="333" t="s">
        <v>1977</v>
      </c>
      <c r="E1315" s="333" t="s">
        <v>1978</v>
      </c>
      <c r="F1315" s="114">
        <v>175</v>
      </c>
      <c r="G1315" s="334" t="s">
        <v>1888</v>
      </c>
      <c r="H1315" s="335"/>
      <c r="I1315" s="46">
        <v>0</v>
      </c>
      <c r="J1315" s="46">
        <v>0</v>
      </c>
      <c r="K1315" s="47">
        <f t="shared" si="88"/>
        <v>0</v>
      </c>
      <c r="L1315" s="48">
        <f t="shared" si="89"/>
        <v>0</v>
      </c>
    </row>
    <row r="1316" spans="1:12" ht="90">
      <c r="A1316" s="38">
        <v>400</v>
      </c>
      <c r="B1316" s="87">
        <v>412</v>
      </c>
      <c r="C1316" s="40">
        <v>206</v>
      </c>
      <c r="D1316" s="333" t="s">
        <v>1979</v>
      </c>
      <c r="E1316" s="333" t="s">
        <v>1980</v>
      </c>
      <c r="F1316" s="114">
        <v>60</v>
      </c>
      <c r="G1316" s="334" t="s">
        <v>1888</v>
      </c>
      <c r="H1316" s="335"/>
      <c r="I1316" s="46">
        <v>0</v>
      </c>
      <c r="J1316" s="46">
        <v>0</v>
      </c>
      <c r="K1316" s="47">
        <f t="shared" si="88"/>
        <v>0</v>
      </c>
      <c r="L1316" s="48">
        <f t="shared" si="89"/>
        <v>0</v>
      </c>
    </row>
    <row r="1317" spans="1:12" ht="90">
      <c r="A1317" s="38">
        <v>400</v>
      </c>
      <c r="B1317" s="87">
        <v>412</v>
      </c>
      <c r="C1317" s="40">
        <v>207</v>
      </c>
      <c r="D1317" s="333" t="s">
        <v>1981</v>
      </c>
      <c r="E1317" s="333" t="s">
        <v>1982</v>
      </c>
      <c r="F1317" s="114">
        <v>515</v>
      </c>
      <c r="G1317" s="334" t="s">
        <v>1888</v>
      </c>
      <c r="H1317" s="335"/>
      <c r="I1317" s="46">
        <v>0</v>
      </c>
      <c r="J1317" s="46">
        <v>0</v>
      </c>
      <c r="K1317" s="47">
        <f t="shared" si="88"/>
        <v>0</v>
      </c>
      <c r="L1317" s="48">
        <f t="shared" si="89"/>
        <v>0</v>
      </c>
    </row>
    <row r="1318" spans="1:12" ht="90">
      <c r="A1318" s="38">
        <v>400</v>
      </c>
      <c r="B1318" s="87">
        <v>412</v>
      </c>
      <c r="C1318" s="40">
        <v>208</v>
      </c>
      <c r="D1318" s="333" t="s">
        <v>1987</v>
      </c>
      <c r="E1318" s="333" t="s">
        <v>1988</v>
      </c>
      <c r="F1318" s="114">
        <v>1335</v>
      </c>
      <c r="G1318" s="334" t="s">
        <v>1888</v>
      </c>
      <c r="H1318" s="335"/>
      <c r="I1318" s="46">
        <v>0</v>
      </c>
      <c r="J1318" s="46">
        <v>0</v>
      </c>
      <c r="K1318" s="47">
        <f t="shared" si="88"/>
        <v>0</v>
      </c>
      <c r="L1318" s="48">
        <f t="shared" si="89"/>
        <v>0</v>
      </c>
    </row>
    <row r="1319" spans="1:12" ht="90">
      <c r="A1319" s="38">
        <v>400</v>
      </c>
      <c r="B1319" s="87">
        <v>412</v>
      </c>
      <c r="C1319" s="40">
        <v>209</v>
      </c>
      <c r="D1319" s="333" t="s">
        <v>1989</v>
      </c>
      <c r="E1319" s="333" t="s">
        <v>1990</v>
      </c>
      <c r="F1319" s="114">
        <v>110</v>
      </c>
      <c r="G1319" s="334" t="s">
        <v>1888</v>
      </c>
      <c r="H1319" s="335"/>
      <c r="I1319" s="46">
        <v>0</v>
      </c>
      <c r="J1319" s="46">
        <v>0</v>
      </c>
      <c r="K1319" s="47">
        <f t="shared" si="88"/>
        <v>0</v>
      </c>
      <c r="L1319" s="48">
        <f t="shared" si="89"/>
        <v>0</v>
      </c>
    </row>
    <row r="1320" spans="1:12" ht="90">
      <c r="A1320" s="38">
        <v>400</v>
      </c>
      <c r="B1320" s="87">
        <v>412</v>
      </c>
      <c r="C1320" s="40">
        <v>210</v>
      </c>
      <c r="D1320" s="333" t="s">
        <v>1983</v>
      </c>
      <c r="E1320" s="333" t="s">
        <v>1984</v>
      </c>
      <c r="F1320" s="114">
        <v>50</v>
      </c>
      <c r="G1320" s="334" t="s">
        <v>1888</v>
      </c>
      <c r="H1320" s="335"/>
      <c r="I1320" s="46">
        <v>0</v>
      </c>
      <c r="J1320" s="46">
        <v>0</v>
      </c>
      <c r="K1320" s="47">
        <f t="shared" si="88"/>
        <v>0</v>
      </c>
      <c r="L1320" s="48">
        <f t="shared" si="89"/>
        <v>0</v>
      </c>
    </row>
    <row r="1321" spans="1:12" ht="146.25">
      <c r="A1321" s="38">
        <v>400</v>
      </c>
      <c r="B1321" s="87">
        <v>412</v>
      </c>
      <c r="C1321" s="40">
        <v>211</v>
      </c>
      <c r="D1321" s="333" t="s">
        <v>1985</v>
      </c>
      <c r="E1321" s="333" t="s">
        <v>1986</v>
      </c>
      <c r="F1321" s="114">
        <v>100</v>
      </c>
      <c r="G1321" s="334" t="s">
        <v>1888</v>
      </c>
      <c r="H1321" s="335"/>
      <c r="I1321" s="46">
        <v>0</v>
      </c>
      <c r="J1321" s="46">
        <v>0</v>
      </c>
      <c r="K1321" s="47">
        <f t="shared" si="88"/>
        <v>0</v>
      </c>
      <c r="L1321" s="48">
        <f t="shared" si="89"/>
        <v>0</v>
      </c>
    </row>
    <row r="1322" spans="1:12" ht="45">
      <c r="A1322" s="38">
        <v>400</v>
      </c>
      <c r="B1322" s="87">
        <v>412</v>
      </c>
      <c r="C1322" s="40">
        <v>212</v>
      </c>
      <c r="D1322" s="333" t="s">
        <v>1991</v>
      </c>
      <c r="E1322" s="333" t="s">
        <v>1992</v>
      </c>
      <c r="F1322" s="114">
        <v>40</v>
      </c>
      <c r="G1322" s="334" t="s">
        <v>1888</v>
      </c>
      <c r="H1322" s="335"/>
      <c r="I1322" s="46">
        <v>0</v>
      </c>
      <c r="J1322" s="46">
        <v>0</v>
      </c>
      <c r="K1322" s="47">
        <f t="shared" si="88"/>
        <v>0</v>
      </c>
      <c r="L1322" s="48">
        <f t="shared" si="89"/>
        <v>0</v>
      </c>
    </row>
    <row r="1323" spans="1:12" ht="33.75">
      <c r="A1323" s="38">
        <v>400</v>
      </c>
      <c r="B1323" s="87">
        <v>412</v>
      </c>
      <c r="C1323" s="40">
        <v>213</v>
      </c>
      <c r="D1323" s="333" t="s">
        <v>1993</v>
      </c>
      <c r="E1323" s="333" t="s">
        <v>1994</v>
      </c>
      <c r="F1323" s="114">
        <v>4</v>
      </c>
      <c r="G1323" s="334" t="s">
        <v>1888</v>
      </c>
      <c r="H1323" s="335"/>
      <c r="I1323" s="46">
        <v>0</v>
      </c>
      <c r="J1323" s="46">
        <v>0</v>
      </c>
      <c r="K1323" s="47">
        <f t="shared" si="88"/>
        <v>0</v>
      </c>
      <c r="L1323" s="48">
        <f t="shared" si="89"/>
        <v>0</v>
      </c>
    </row>
    <row r="1324" spans="1:12" ht="33.75">
      <c r="A1324" s="38">
        <v>400</v>
      </c>
      <c r="B1324" s="87">
        <v>412</v>
      </c>
      <c r="C1324" s="40">
        <v>214</v>
      </c>
      <c r="D1324" s="333" t="s">
        <v>1995</v>
      </c>
      <c r="E1324" s="333" t="s">
        <v>1996</v>
      </c>
      <c r="F1324" s="114">
        <v>1</v>
      </c>
      <c r="G1324" s="334" t="s">
        <v>1888</v>
      </c>
      <c r="H1324" s="335"/>
      <c r="I1324" s="46">
        <v>0</v>
      </c>
      <c r="J1324" s="46">
        <v>0</v>
      </c>
      <c r="K1324" s="47">
        <f t="shared" si="88"/>
        <v>0</v>
      </c>
      <c r="L1324" s="48">
        <f t="shared" si="89"/>
        <v>0</v>
      </c>
    </row>
    <row r="1325" spans="1:12" ht="33.75">
      <c r="A1325" s="38">
        <v>400</v>
      </c>
      <c r="B1325" s="87">
        <v>412</v>
      </c>
      <c r="C1325" s="40">
        <v>215</v>
      </c>
      <c r="D1325" s="333" t="s">
        <v>1997</v>
      </c>
      <c r="E1325" s="333" t="s">
        <v>1998</v>
      </c>
      <c r="F1325" s="114">
        <v>4</v>
      </c>
      <c r="G1325" s="334" t="s">
        <v>1888</v>
      </c>
      <c r="H1325" s="335"/>
      <c r="I1325" s="46">
        <v>0</v>
      </c>
      <c r="J1325" s="46">
        <v>0</v>
      </c>
      <c r="K1325" s="47">
        <f t="shared" si="88"/>
        <v>0</v>
      </c>
      <c r="L1325" s="48">
        <f t="shared" si="89"/>
        <v>0</v>
      </c>
    </row>
    <row r="1326" spans="1:12" ht="33.75">
      <c r="A1326" s="38">
        <v>400</v>
      </c>
      <c r="B1326" s="87">
        <v>412</v>
      </c>
      <c r="C1326" s="40">
        <v>216</v>
      </c>
      <c r="D1326" s="333" t="s">
        <v>1999</v>
      </c>
      <c r="E1326" s="333" t="s">
        <v>2000</v>
      </c>
      <c r="F1326" s="114">
        <v>2</v>
      </c>
      <c r="G1326" s="334" t="s">
        <v>1888</v>
      </c>
      <c r="H1326" s="335"/>
      <c r="I1326" s="46">
        <v>0</v>
      </c>
      <c r="J1326" s="46">
        <v>0</v>
      </c>
      <c r="K1326" s="47">
        <f t="shared" si="88"/>
        <v>0</v>
      </c>
      <c r="L1326" s="48">
        <f t="shared" si="89"/>
        <v>0</v>
      </c>
    </row>
    <row r="1327" spans="1:12" ht="78.75">
      <c r="A1327" s="38">
        <v>400</v>
      </c>
      <c r="B1327" s="87">
        <v>412</v>
      </c>
      <c r="C1327" s="40">
        <v>217</v>
      </c>
      <c r="D1327" s="333" t="s">
        <v>2001</v>
      </c>
      <c r="E1327" s="333" t="s">
        <v>2002</v>
      </c>
      <c r="F1327" s="114">
        <v>1</v>
      </c>
      <c r="G1327" s="334" t="s">
        <v>1888</v>
      </c>
      <c r="H1327" s="335"/>
      <c r="I1327" s="46">
        <v>0</v>
      </c>
      <c r="J1327" s="46">
        <v>0</v>
      </c>
      <c r="K1327" s="47">
        <f t="shared" si="88"/>
        <v>0</v>
      </c>
      <c r="L1327" s="48">
        <f t="shared" si="89"/>
        <v>0</v>
      </c>
    </row>
    <row r="1328" spans="1:12" ht="101.25">
      <c r="A1328" s="38">
        <v>400</v>
      </c>
      <c r="B1328" s="87">
        <v>412</v>
      </c>
      <c r="C1328" s="40">
        <v>218</v>
      </c>
      <c r="D1328" s="333" t="s">
        <v>2003</v>
      </c>
      <c r="E1328" s="333" t="s">
        <v>2004</v>
      </c>
      <c r="F1328" s="114">
        <v>4</v>
      </c>
      <c r="G1328" s="334" t="s">
        <v>1888</v>
      </c>
      <c r="H1328" s="335"/>
      <c r="I1328" s="46">
        <v>0</v>
      </c>
      <c r="J1328" s="46">
        <v>0</v>
      </c>
      <c r="K1328" s="47">
        <f t="shared" si="88"/>
        <v>0</v>
      </c>
      <c r="L1328" s="48">
        <f t="shared" si="89"/>
        <v>0</v>
      </c>
    </row>
    <row r="1329" spans="1:12" ht="326.25">
      <c r="A1329" s="38">
        <v>400</v>
      </c>
      <c r="B1329" s="87">
        <v>412</v>
      </c>
      <c r="C1329" s="40">
        <v>219</v>
      </c>
      <c r="D1329" s="333" t="s">
        <v>2005</v>
      </c>
      <c r="E1329" s="333" t="s">
        <v>2006</v>
      </c>
      <c r="F1329" s="114">
        <v>800</v>
      </c>
      <c r="G1329" s="334" t="s">
        <v>532</v>
      </c>
      <c r="H1329" s="335"/>
      <c r="I1329" s="46">
        <v>0</v>
      </c>
      <c r="J1329" s="46">
        <v>0</v>
      </c>
      <c r="K1329" s="47">
        <f t="shared" si="88"/>
        <v>0</v>
      </c>
      <c r="L1329" s="48">
        <f t="shared" si="89"/>
        <v>0</v>
      </c>
    </row>
    <row r="1330" spans="1:12" ht="326.25">
      <c r="A1330" s="38">
        <v>400</v>
      </c>
      <c r="B1330" s="87">
        <v>412</v>
      </c>
      <c r="C1330" s="40">
        <v>220</v>
      </c>
      <c r="D1330" s="333" t="s">
        <v>2007</v>
      </c>
      <c r="E1330" s="333" t="s">
        <v>2008</v>
      </c>
      <c r="F1330" s="114">
        <v>550</v>
      </c>
      <c r="G1330" s="334" t="s">
        <v>532</v>
      </c>
      <c r="H1330" s="335"/>
      <c r="I1330" s="46">
        <v>0</v>
      </c>
      <c r="J1330" s="46">
        <v>0</v>
      </c>
      <c r="K1330" s="47">
        <f t="shared" si="88"/>
        <v>0</v>
      </c>
      <c r="L1330" s="48">
        <f t="shared" si="89"/>
        <v>0</v>
      </c>
    </row>
    <row r="1331" spans="1:12" ht="326.25">
      <c r="A1331" s="38">
        <v>400</v>
      </c>
      <c r="B1331" s="87">
        <v>412</v>
      </c>
      <c r="C1331" s="40">
        <v>221</v>
      </c>
      <c r="D1331" s="333" t="s">
        <v>2009</v>
      </c>
      <c r="E1331" s="333" t="s">
        <v>2010</v>
      </c>
      <c r="F1331" s="114">
        <v>4400</v>
      </c>
      <c r="G1331" s="334" t="s">
        <v>532</v>
      </c>
      <c r="H1331" s="335"/>
      <c r="I1331" s="46">
        <v>0</v>
      </c>
      <c r="J1331" s="46">
        <v>0</v>
      </c>
      <c r="K1331" s="47">
        <f t="shared" si="88"/>
        <v>0</v>
      </c>
      <c r="L1331" s="48">
        <f t="shared" si="89"/>
        <v>0</v>
      </c>
    </row>
    <row r="1332" spans="1:12" ht="326.25">
      <c r="A1332" s="38">
        <v>400</v>
      </c>
      <c r="B1332" s="87">
        <v>412</v>
      </c>
      <c r="C1332" s="40">
        <v>222</v>
      </c>
      <c r="D1332" s="333" t="s">
        <v>2011</v>
      </c>
      <c r="E1332" s="333" t="s">
        <v>2012</v>
      </c>
      <c r="F1332" s="114">
        <v>5400</v>
      </c>
      <c r="G1332" s="334" t="s">
        <v>532</v>
      </c>
      <c r="H1332" s="335"/>
      <c r="I1332" s="46">
        <v>0</v>
      </c>
      <c r="J1332" s="46">
        <v>0</v>
      </c>
      <c r="K1332" s="47">
        <f t="shared" si="88"/>
        <v>0</v>
      </c>
      <c r="L1332" s="48">
        <f t="shared" si="89"/>
        <v>0</v>
      </c>
    </row>
    <row r="1333" spans="1:12" ht="303.75">
      <c r="A1333" s="38">
        <v>400</v>
      </c>
      <c r="B1333" s="87">
        <v>412</v>
      </c>
      <c r="C1333" s="40">
        <v>223</v>
      </c>
      <c r="D1333" s="333" t="s">
        <v>2013</v>
      </c>
      <c r="E1333" s="333" t="s">
        <v>2014</v>
      </c>
      <c r="F1333" s="114">
        <v>0</v>
      </c>
      <c r="G1333" s="334" t="s">
        <v>532</v>
      </c>
      <c r="H1333" s="335"/>
      <c r="I1333" s="46">
        <v>0</v>
      </c>
      <c r="J1333" s="46">
        <v>0</v>
      </c>
      <c r="K1333" s="47">
        <f t="shared" si="88"/>
        <v>0</v>
      </c>
      <c r="L1333" s="48">
        <f t="shared" si="89"/>
        <v>0</v>
      </c>
    </row>
    <row r="1334" spans="1:12" ht="303.75">
      <c r="A1334" s="38">
        <v>400</v>
      </c>
      <c r="B1334" s="87">
        <v>412</v>
      </c>
      <c r="C1334" s="40">
        <v>224</v>
      </c>
      <c r="D1334" s="333" t="s">
        <v>2015</v>
      </c>
      <c r="E1334" s="333" t="s">
        <v>2016</v>
      </c>
      <c r="F1334" s="114">
        <v>200</v>
      </c>
      <c r="G1334" s="334" t="s">
        <v>532</v>
      </c>
      <c r="H1334" s="335"/>
      <c r="I1334" s="46">
        <v>0</v>
      </c>
      <c r="J1334" s="46">
        <v>0</v>
      </c>
      <c r="K1334" s="47">
        <f t="shared" si="88"/>
        <v>0</v>
      </c>
      <c r="L1334" s="48">
        <f t="shared" si="89"/>
        <v>0</v>
      </c>
    </row>
    <row r="1335" spans="1:12" ht="303.75">
      <c r="A1335" s="38">
        <v>400</v>
      </c>
      <c r="B1335" s="87">
        <v>412</v>
      </c>
      <c r="C1335" s="40">
        <v>225</v>
      </c>
      <c r="D1335" s="333" t="s">
        <v>2017</v>
      </c>
      <c r="E1335" s="333" t="s">
        <v>2018</v>
      </c>
      <c r="F1335" s="114">
        <v>70</v>
      </c>
      <c r="G1335" s="334" t="s">
        <v>532</v>
      </c>
      <c r="H1335" s="335"/>
      <c r="I1335" s="46">
        <v>0</v>
      </c>
      <c r="J1335" s="46">
        <v>0</v>
      </c>
      <c r="K1335" s="47">
        <f t="shared" si="88"/>
        <v>0</v>
      </c>
      <c r="L1335" s="48">
        <f t="shared" si="89"/>
        <v>0</v>
      </c>
    </row>
    <row r="1336" spans="1:12" ht="303.75">
      <c r="A1336" s="38">
        <v>400</v>
      </c>
      <c r="B1336" s="87">
        <v>412</v>
      </c>
      <c r="C1336" s="40">
        <v>226</v>
      </c>
      <c r="D1336" s="333" t="s">
        <v>2019</v>
      </c>
      <c r="E1336" s="333" t="s">
        <v>2020</v>
      </c>
      <c r="F1336" s="114">
        <v>900</v>
      </c>
      <c r="G1336" s="334" t="s">
        <v>532</v>
      </c>
      <c r="H1336" s="335"/>
      <c r="I1336" s="46">
        <v>0</v>
      </c>
      <c r="J1336" s="46">
        <v>0</v>
      </c>
      <c r="K1336" s="47">
        <f t="shared" ref="K1336:K1377" si="90">I1336+J1336</f>
        <v>0</v>
      </c>
      <c r="L1336" s="48">
        <f t="shared" ref="L1336:L1377" si="91">K1336*(F1336+H1336)</f>
        <v>0</v>
      </c>
    </row>
    <row r="1337" spans="1:12" ht="303.75">
      <c r="A1337" s="38">
        <v>400</v>
      </c>
      <c r="B1337" s="87">
        <v>412</v>
      </c>
      <c r="C1337" s="40">
        <v>227</v>
      </c>
      <c r="D1337" s="333" t="s">
        <v>2021</v>
      </c>
      <c r="E1337" s="333" t="s">
        <v>2022</v>
      </c>
      <c r="F1337" s="114">
        <v>2200</v>
      </c>
      <c r="G1337" s="334" t="s">
        <v>532</v>
      </c>
      <c r="H1337" s="335"/>
      <c r="I1337" s="46">
        <v>0</v>
      </c>
      <c r="J1337" s="46">
        <v>0</v>
      </c>
      <c r="K1337" s="47">
        <f t="shared" si="90"/>
        <v>0</v>
      </c>
      <c r="L1337" s="48">
        <f t="shared" si="91"/>
        <v>0</v>
      </c>
    </row>
    <row r="1338" spans="1:12" ht="303.75">
      <c r="A1338" s="38">
        <v>400</v>
      </c>
      <c r="B1338" s="87">
        <v>412</v>
      </c>
      <c r="C1338" s="40">
        <v>228</v>
      </c>
      <c r="D1338" s="333" t="s">
        <v>2023</v>
      </c>
      <c r="E1338" s="333" t="s">
        <v>2024</v>
      </c>
      <c r="F1338" s="114">
        <v>12</v>
      </c>
      <c r="G1338" s="334" t="s">
        <v>532</v>
      </c>
      <c r="H1338" s="335"/>
      <c r="I1338" s="46">
        <v>0</v>
      </c>
      <c r="J1338" s="46">
        <v>0</v>
      </c>
      <c r="K1338" s="47">
        <f t="shared" si="90"/>
        <v>0</v>
      </c>
      <c r="L1338" s="48">
        <f t="shared" si="91"/>
        <v>0</v>
      </c>
    </row>
    <row r="1339" spans="1:12" ht="67.5">
      <c r="A1339" s="38">
        <v>400</v>
      </c>
      <c r="B1339" s="87">
        <v>412</v>
      </c>
      <c r="C1339" s="40">
        <v>229</v>
      </c>
      <c r="D1339" s="333" t="s">
        <v>2025</v>
      </c>
      <c r="E1339" s="333" t="s">
        <v>2026</v>
      </c>
      <c r="F1339" s="114">
        <v>400</v>
      </c>
      <c r="G1339" s="334" t="s">
        <v>532</v>
      </c>
      <c r="H1339" s="335"/>
      <c r="I1339" s="46">
        <v>0</v>
      </c>
      <c r="J1339" s="46">
        <v>0</v>
      </c>
      <c r="K1339" s="47">
        <f t="shared" si="90"/>
        <v>0</v>
      </c>
      <c r="L1339" s="48">
        <f t="shared" si="91"/>
        <v>0</v>
      </c>
    </row>
    <row r="1340" spans="1:12" ht="67.5">
      <c r="A1340" s="38">
        <v>400</v>
      </c>
      <c r="B1340" s="87">
        <v>412</v>
      </c>
      <c r="C1340" s="40">
        <v>230</v>
      </c>
      <c r="D1340" s="333" t="s">
        <v>2027</v>
      </c>
      <c r="E1340" s="333" t="s">
        <v>2028</v>
      </c>
      <c r="F1340" s="114">
        <v>20</v>
      </c>
      <c r="G1340" s="334" t="s">
        <v>1888</v>
      </c>
      <c r="H1340" s="335"/>
      <c r="I1340" s="46">
        <v>0</v>
      </c>
      <c r="J1340" s="46">
        <v>0</v>
      </c>
      <c r="K1340" s="47">
        <f t="shared" si="90"/>
        <v>0</v>
      </c>
      <c r="L1340" s="48">
        <f t="shared" si="91"/>
        <v>0</v>
      </c>
    </row>
    <row r="1341" spans="1:12" ht="90">
      <c r="A1341" s="38">
        <v>400</v>
      </c>
      <c r="B1341" s="87">
        <v>412</v>
      </c>
      <c r="C1341" s="40">
        <v>231</v>
      </c>
      <c r="D1341" s="333" t="s">
        <v>2029</v>
      </c>
      <c r="E1341" s="333" t="s">
        <v>2030</v>
      </c>
      <c r="F1341" s="114">
        <v>1</v>
      </c>
      <c r="G1341" s="334" t="s">
        <v>1888</v>
      </c>
      <c r="H1341" s="335"/>
      <c r="I1341" s="46">
        <v>0</v>
      </c>
      <c r="J1341" s="46">
        <v>0</v>
      </c>
      <c r="K1341" s="47">
        <f t="shared" si="90"/>
        <v>0</v>
      </c>
      <c r="L1341" s="48">
        <f t="shared" si="91"/>
        <v>0</v>
      </c>
    </row>
    <row r="1342" spans="1:12" ht="112.5">
      <c r="A1342" s="38">
        <v>400</v>
      </c>
      <c r="B1342" s="87">
        <v>412</v>
      </c>
      <c r="C1342" s="40">
        <v>232</v>
      </c>
      <c r="D1342" s="333" t="s">
        <v>2031</v>
      </c>
      <c r="E1342" s="333" t="s">
        <v>2032</v>
      </c>
      <c r="F1342" s="114">
        <v>1</v>
      </c>
      <c r="G1342" s="334" t="s">
        <v>1888</v>
      </c>
      <c r="H1342" s="335"/>
      <c r="I1342" s="46">
        <v>0</v>
      </c>
      <c r="J1342" s="46">
        <v>0</v>
      </c>
      <c r="K1342" s="47">
        <f t="shared" si="90"/>
        <v>0</v>
      </c>
      <c r="L1342" s="48">
        <f t="shared" si="91"/>
        <v>0</v>
      </c>
    </row>
    <row r="1343" spans="1:12" ht="56.25">
      <c r="A1343" s="38">
        <v>400</v>
      </c>
      <c r="B1343" s="87">
        <v>412</v>
      </c>
      <c r="C1343" s="40">
        <v>233</v>
      </c>
      <c r="D1343" s="333" t="s">
        <v>2033</v>
      </c>
      <c r="E1343" s="333" t="s">
        <v>2034</v>
      </c>
      <c r="F1343" s="114">
        <v>2</v>
      </c>
      <c r="G1343" s="334" t="s">
        <v>1888</v>
      </c>
      <c r="H1343" s="335"/>
      <c r="I1343" s="46">
        <v>0</v>
      </c>
      <c r="J1343" s="46">
        <v>0</v>
      </c>
      <c r="K1343" s="47">
        <f t="shared" si="90"/>
        <v>0</v>
      </c>
      <c r="L1343" s="48">
        <f t="shared" si="91"/>
        <v>0</v>
      </c>
    </row>
    <row r="1344" spans="1:12" ht="67.5">
      <c r="A1344" s="38">
        <v>400</v>
      </c>
      <c r="B1344" s="87">
        <v>412</v>
      </c>
      <c r="C1344" s="40">
        <v>234</v>
      </c>
      <c r="D1344" s="333" t="s">
        <v>2035</v>
      </c>
      <c r="E1344" s="333" t="s">
        <v>2036</v>
      </c>
      <c r="F1344" s="114">
        <v>1</v>
      </c>
      <c r="G1344" s="334" t="s">
        <v>1876</v>
      </c>
      <c r="H1344" s="335"/>
      <c r="I1344" s="46">
        <v>0</v>
      </c>
      <c r="J1344" s="46">
        <v>0</v>
      </c>
      <c r="K1344" s="47">
        <f t="shared" si="90"/>
        <v>0</v>
      </c>
      <c r="L1344" s="48">
        <f t="shared" si="91"/>
        <v>0</v>
      </c>
    </row>
    <row r="1345" spans="1:12" ht="135">
      <c r="A1345" s="38">
        <v>400</v>
      </c>
      <c r="B1345" s="87">
        <v>412</v>
      </c>
      <c r="C1345" s="40">
        <v>235</v>
      </c>
      <c r="D1345" s="333" t="s">
        <v>2037</v>
      </c>
      <c r="E1345" s="333" t="s">
        <v>2038</v>
      </c>
      <c r="F1345" s="114">
        <v>1</v>
      </c>
      <c r="G1345" s="334" t="s">
        <v>1876</v>
      </c>
      <c r="H1345" s="335"/>
      <c r="I1345" s="46">
        <v>0</v>
      </c>
      <c r="J1345" s="46">
        <v>0</v>
      </c>
      <c r="K1345" s="47">
        <f t="shared" si="90"/>
        <v>0</v>
      </c>
      <c r="L1345" s="48">
        <f t="shared" si="91"/>
        <v>0</v>
      </c>
    </row>
    <row r="1346" spans="1:12" ht="90">
      <c r="A1346" s="38">
        <v>400</v>
      </c>
      <c r="B1346" s="87">
        <v>412</v>
      </c>
      <c r="C1346" s="40">
        <v>236</v>
      </c>
      <c r="D1346" s="333" t="s">
        <v>2039</v>
      </c>
      <c r="E1346" s="333" t="s">
        <v>2040</v>
      </c>
      <c r="F1346" s="114">
        <v>2</v>
      </c>
      <c r="G1346" s="334" t="s">
        <v>1876</v>
      </c>
      <c r="H1346" s="335"/>
      <c r="I1346" s="46">
        <v>0</v>
      </c>
      <c r="J1346" s="46">
        <v>0</v>
      </c>
      <c r="K1346" s="47">
        <f t="shared" si="90"/>
        <v>0</v>
      </c>
      <c r="L1346" s="48">
        <f t="shared" si="91"/>
        <v>0</v>
      </c>
    </row>
    <row r="1347" spans="1:12" ht="78.75">
      <c r="A1347" s="38">
        <v>400</v>
      </c>
      <c r="B1347" s="87">
        <v>412</v>
      </c>
      <c r="C1347" s="40">
        <v>237</v>
      </c>
      <c r="D1347" s="333" t="s">
        <v>2041</v>
      </c>
      <c r="E1347" s="333" t="s">
        <v>2042</v>
      </c>
      <c r="F1347" s="114">
        <v>2</v>
      </c>
      <c r="G1347" s="334" t="s">
        <v>1876</v>
      </c>
      <c r="H1347" s="335"/>
      <c r="I1347" s="46">
        <v>0</v>
      </c>
      <c r="J1347" s="46">
        <v>0</v>
      </c>
      <c r="K1347" s="47">
        <f t="shared" si="90"/>
        <v>0</v>
      </c>
      <c r="L1347" s="48">
        <f t="shared" si="91"/>
        <v>0</v>
      </c>
    </row>
    <row r="1348" spans="1:12" ht="56.25">
      <c r="A1348" s="38">
        <v>400</v>
      </c>
      <c r="B1348" s="87">
        <v>412</v>
      </c>
      <c r="C1348" s="40">
        <v>238</v>
      </c>
      <c r="D1348" s="333" t="s">
        <v>2043</v>
      </c>
      <c r="E1348" s="333" t="s">
        <v>2044</v>
      </c>
      <c r="F1348" s="114">
        <v>2</v>
      </c>
      <c r="G1348" s="334" t="s">
        <v>1876</v>
      </c>
      <c r="H1348" s="335"/>
      <c r="I1348" s="46">
        <v>0</v>
      </c>
      <c r="J1348" s="46">
        <v>0</v>
      </c>
      <c r="K1348" s="47">
        <f t="shared" si="90"/>
        <v>0</v>
      </c>
      <c r="L1348" s="48">
        <f t="shared" si="91"/>
        <v>0</v>
      </c>
    </row>
    <row r="1349" spans="1:12" ht="33.75">
      <c r="A1349" s="38">
        <v>400</v>
      </c>
      <c r="B1349" s="87">
        <v>412</v>
      </c>
      <c r="C1349" s="40">
        <v>239</v>
      </c>
      <c r="D1349" s="333" t="s">
        <v>2045</v>
      </c>
      <c r="E1349" s="333" t="s">
        <v>2046</v>
      </c>
      <c r="F1349" s="114">
        <v>1</v>
      </c>
      <c r="G1349" s="334" t="s">
        <v>1876</v>
      </c>
      <c r="H1349" s="335"/>
      <c r="I1349" s="46">
        <v>0</v>
      </c>
      <c r="J1349" s="46">
        <v>0</v>
      </c>
      <c r="K1349" s="47">
        <f t="shared" si="90"/>
        <v>0</v>
      </c>
      <c r="L1349" s="48">
        <f t="shared" si="91"/>
        <v>0</v>
      </c>
    </row>
    <row r="1350" spans="1:12" ht="45">
      <c r="A1350" s="38">
        <v>400</v>
      </c>
      <c r="B1350" s="87">
        <v>412</v>
      </c>
      <c r="C1350" s="40">
        <v>240</v>
      </c>
      <c r="D1350" s="333" t="s">
        <v>2047</v>
      </c>
      <c r="E1350" s="333" t="s">
        <v>2048</v>
      </c>
      <c r="F1350" s="114">
        <v>1</v>
      </c>
      <c r="G1350" s="334" t="s">
        <v>1876</v>
      </c>
      <c r="H1350" s="335"/>
      <c r="I1350" s="46">
        <v>0</v>
      </c>
      <c r="J1350" s="46">
        <v>0</v>
      </c>
      <c r="K1350" s="47">
        <f t="shared" si="90"/>
        <v>0</v>
      </c>
      <c r="L1350" s="48">
        <f t="shared" si="91"/>
        <v>0</v>
      </c>
    </row>
    <row r="1351" spans="1:12" ht="45">
      <c r="A1351" s="38">
        <v>400</v>
      </c>
      <c r="B1351" s="87">
        <v>412</v>
      </c>
      <c r="C1351" s="40">
        <v>241</v>
      </c>
      <c r="D1351" s="333" t="s">
        <v>2049</v>
      </c>
      <c r="E1351" s="333" t="s">
        <v>2050</v>
      </c>
      <c r="F1351" s="114">
        <v>1</v>
      </c>
      <c r="G1351" s="334" t="s">
        <v>1876</v>
      </c>
      <c r="H1351" s="335"/>
      <c r="I1351" s="46">
        <v>0</v>
      </c>
      <c r="J1351" s="46">
        <v>0</v>
      </c>
      <c r="K1351" s="47">
        <f t="shared" si="90"/>
        <v>0</v>
      </c>
      <c r="L1351" s="48">
        <f t="shared" si="91"/>
        <v>0</v>
      </c>
    </row>
    <row r="1352" spans="1:12" ht="33.75">
      <c r="A1352" s="38">
        <v>400</v>
      </c>
      <c r="B1352" s="87">
        <v>412</v>
      </c>
      <c r="C1352" s="40">
        <v>242</v>
      </c>
      <c r="D1352" s="333" t="s">
        <v>2051</v>
      </c>
      <c r="E1352" s="333" t="s">
        <v>2052</v>
      </c>
      <c r="F1352" s="114">
        <v>1</v>
      </c>
      <c r="G1352" s="334" t="s">
        <v>1876</v>
      </c>
      <c r="H1352" s="335"/>
      <c r="I1352" s="46">
        <v>0</v>
      </c>
      <c r="J1352" s="46">
        <v>0</v>
      </c>
      <c r="K1352" s="47">
        <f t="shared" si="90"/>
        <v>0</v>
      </c>
      <c r="L1352" s="48">
        <f t="shared" si="91"/>
        <v>0</v>
      </c>
    </row>
    <row r="1353" spans="1:12" ht="45">
      <c r="A1353" s="38">
        <v>400</v>
      </c>
      <c r="B1353" s="87">
        <v>412</v>
      </c>
      <c r="C1353" s="40">
        <v>243</v>
      </c>
      <c r="D1353" s="333" t="s">
        <v>2053</v>
      </c>
      <c r="E1353" s="333" t="s">
        <v>2054</v>
      </c>
      <c r="F1353" s="114">
        <v>1</v>
      </c>
      <c r="G1353" s="334" t="s">
        <v>1876</v>
      </c>
      <c r="H1353" s="335"/>
      <c r="I1353" s="46">
        <v>0</v>
      </c>
      <c r="J1353" s="46">
        <v>0</v>
      </c>
      <c r="K1353" s="47">
        <f t="shared" si="90"/>
        <v>0</v>
      </c>
      <c r="L1353" s="48">
        <f t="shared" si="91"/>
        <v>0</v>
      </c>
    </row>
    <row r="1354" spans="1:12" ht="33.75">
      <c r="A1354" s="38">
        <v>400</v>
      </c>
      <c r="B1354" s="87">
        <v>412</v>
      </c>
      <c r="C1354" s="40">
        <v>244</v>
      </c>
      <c r="D1354" s="333" t="s">
        <v>2055</v>
      </c>
      <c r="E1354" s="333" t="s">
        <v>2056</v>
      </c>
      <c r="F1354" s="114">
        <v>1</v>
      </c>
      <c r="G1354" s="334" t="s">
        <v>1876</v>
      </c>
      <c r="H1354" s="335"/>
      <c r="I1354" s="46">
        <v>0</v>
      </c>
      <c r="J1354" s="46">
        <v>0</v>
      </c>
      <c r="K1354" s="47">
        <f t="shared" si="90"/>
        <v>0</v>
      </c>
      <c r="L1354" s="48">
        <f t="shared" si="91"/>
        <v>0</v>
      </c>
    </row>
    <row r="1355" spans="1:12" ht="22.5">
      <c r="A1355" s="38">
        <v>400</v>
      </c>
      <c r="B1355" s="87">
        <v>412</v>
      </c>
      <c r="C1355" s="40">
        <v>245</v>
      </c>
      <c r="D1355" s="333" t="s">
        <v>2057</v>
      </c>
      <c r="E1355" s="333" t="s">
        <v>2058</v>
      </c>
      <c r="F1355" s="114">
        <v>1</v>
      </c>
      <c r="G1355" s="334" t="s">
        <v>1876</v>
      </c>
      <c r="H1355" s="335"/>
      <c r="I1355" s="46">
        <v>0</v>
      </c>
      <c r="J1355" s="46">
        <v>0</v>
      </c>
      <c r="K1355" s="47">
        <f t="shared" si="90"/>
        <v>0</v>
      </c>
      <c r="L1355" s="48">
        <f t="shared" si="91"/>
        <v>0</v>
      </c>
    </row>
    <row r="1356" spans="1:12" ht="45.75" thickBot="1">
      <c r="A1356" s="345">
        <v>400</v>
      </c>
      <c r="B1356" s="346">
        <v>412</v>
      </c>
      <c r="C1356" s="40">
        <v>246</v>
      </c>
      <c r="D1356" s="347" t="s">
        <v>2059</v>
      </c>
      <c r="E1356" s="347" t="s">
        <v>2060</v>
      </c>
      <c r="F1356" s="348">
        <v>1</v>
      </c>
      <c r="G1356" s="349" t="s">
        <v>1876</v>
      </c>
      <c r="H1356" s="350"/>
      <c r="I1356" s="351">
        <v>0</v>
      </c>
      <c r="J1356" s="351">
        <v>0</v>
      </c>
      <c r="K1356" s="352">
        <f t="shared" si="90"/>
        <v>0</v>
      </c>
      <c r="L1356" s="48">
        <f t="shared" si="91"/>
        <v>0</v>
      </c>
    </row>
    <row r="1357" spans="1:12" ht="45.75" thickBot="1">
      <c r="A1357" s="336"/>
      <c r="B1357" s="197"/>
      <c r="C1357" s="198"/>
      <c r="D1357" s="325" t="s">
        <v>2061</v>
      </c>
      <c r="E1357" s="325" t="s">
        <v>2062</v>
      </c>
      <c r="F1357" s="337"/>
      <c r="G1357" s="338"/>
      <c r="H1357" s="339"/>
      <c r="I1357" s="200"/>
      <c r="J1357" s="200"/>
      <c r="K1357" s="201"/>
      <c r="L1357" s="58">
        <f>SUM(L1271:L1356)</f>
        <v>0</v>
      </c>
    </row>
    <row r="1358" spans="1:12" ht="149.25" thickBot="1">
      <c r="A1358" s="9">
        <v>400</v>
      </c>
      <c r="B1358" s="10">
        <v>420</v>
      </c>
      <c r="C1358" s="11"/>
      <c r="D1358" s="12" t="s">
        <v>2063</v>
      </c>
      <c r="E1358" s="12" t="s">
        <v>2064</v>
      </c>
      <c r="F1358" s="13"/>
      <c r="G1358" s="14"/>
      <c r="H1358" s="15"/>
      <c r="I1358" s="16"/>
      <c r="J1358" s="16"/>
      <c r="K1358" s="16"/>
      <c r="L1358" s="17">
        <f>SUMIF(C1360:C1833,"&gt;0",L1360:L1833)</f>
        <v>0</v>
      </c>
    </row>
    <row r="1359" spans="1:12" ht="26.25" thickBot="1">
      <c r="A1359" s="18"/>
      <c r="B1359" s="19"/>
      <c r="C1359" s="20"/>
      <c r="D1359" s="21" t="s">
        <v>13</v>
      </c>
      <c r="E1359" s="22" t="s">
        <v>14</v>
      </c>
      <c r="F1359" s="220"/>
      <c r="G1359" s="24"/>
      <c r="H1359" s="25"/>
      <c r="I1359" s="26"/>
      <c r="J1359" s="26"/>
      <c r="K1359" s="106"/>
      <c r="L1359" s="27"/>
    </row>
    <row r="1360" spans="1:12" ht="105.75" thickBot="1">
      <c r="A1360" s="9">
        <v>400</v>
      </c>
      <c r="B1360" s="10">
        <v>421</v>
      </c>
      <c r="C1360" s="61"/>
      <c r="D1360" s="62" t="s">
        <v>2065</v>
      </c>
      <c r="E1360" s="62" t="s">
        <v>2066</v>
      </c>
      <c r="F1360" s="31"/>
      <c r="G1360" s="63"/>
      <c r="H1360" s="221"/>
      <c r="I1360" s="65"/>
      <c r="J1360" s="66"/>
      <c r="K1360" s="72"/>
      <c r="L1360" s="68"/>
    </row>
    <row r="1361" spans="1:12" ht="120">
      <c r="A1361" s="73"/>
      <c r="B1361" s="124"/>
      <c r="C1361" s="75"/>
      <c r="D1361" s="353" t="s">
        <v>1417</v>
      </c>
      <c r="E1361" s="353" t="s">
        <v>1418</v>
      </c>
      <c r="F1361" s="107"/>
      <c r="G1361" s="76"/>
      <c r="H1361" s="223"/>
      <c r="I1361" s="78"/>
      <c r="J1361" s="79"/>
      <c r="K1361" s="80"/>
      <c r="L1361" s="81"/>
    </row>
    <row r="1362" spans="1:12" ht="228">
      <c r="A1362" s="73"/>
      <c r="B1362" s="124"/>
      <c r="C1362" s="75"/>
      <c r="D1362" s="354" t="s">
        <v>1419</v>
      </c>
      <c r="E1362" s="354" t="s">
        <v>1420</v>
      </c>
      <c r="F1362" s="107"/>
      <c r="G1362" s="76"/>
      <c r="H1362" s="223"/>
      <c r="I1362" s="78"/>
      <c r="J1362" s="79"/>
      <c r="K1362" s="80"/>
      <c r="L1362" s="81"/>
    </row>
    <row r="1363" spans="1:12" ht="409.5">
      <c r="A1363" s="73"/>
      <c r="B1363" s="124"/>
      <c r="C1363" s="75"/>
      <c r="D1363" s="355" t="s">
        <v>1421</v>
      </c>
      <c r="E1363" s="355" t="s">
        <v>1422</v>
      </c>
      <c r="F1363" s="107"/>
      <c r="G1363" s="76"/>
      <c r="H1363" s="223"/>
      <c r="I1363" s="78"/>
      <c r="J1363" s="79"/>
      <c r="K1363" s="80"/>
      <c r="L1363" s="81"/>
    </row>
    <row r="1364" spans="1:12" ht="409.5">
      <c r="A1364" s="73"/>
      <c r="B1364" s="124"/>
      <c r="C1364" s="75"/>
      <c r="D1364" s="355" t="s">
        <v>1423</v>
      </c>
      <c r="E1364" s="355" t="s">
        <v>1424</v>
      </c>
      <c r="F1364" s="107"/>
      <c r="G1364" s="76"/>
      <c r="H1364" s="223"/>
      <c r="I1364" s="78"/>
      <c r="J1364" s="79"/>
      <c r="K1364" s="80"/>
      <c r="L1364" s="81"/>
    </row>
    <row r="1365" spans="1:12">
      <c r="A1365" s="73"/>
      <c r="B1365" s="124"/>
      <c r="C1365" s="75"/>
      <c r="D1365" s="280"/>
      <c r="E1365" s="280"/>
      <c r="F1365" s="107"/>
      <c r="G1365" s="76"/>
      <c r="H1365" s="223"/>
      <c r="I1365" s="78"/>
      <c r="J1365" s="79"/>
      <c r="K1365" s="80"/>
      <c r="L1365" s="81"/>
    </row>
    <row r="1366" spans="1:12" ht="38.25">
      <c r="A1366" s="73"/>
      <c r="B1366" s="124"/>
      <c r="C1366" s="75"/>
      <c r="D1366" s="356" t="s">
        <v>2067</v>
      </c>
      <c r="E1366" s="356" t="s">
        <v>2068</v>
      </c>
      <c r="F1366" s="107"/>
      <c r="G1366" s="76"/>
      <c r="H1366" s="223"/>
      <c r="I1366" s="78"/>
      <c r="J1366" s="79"/>
      <c r="K1366" s="80"/>
      <c r="L1366" s="81"/>
    </row>
    <row r="1367" spans="1:12">
      <c r="A1367" s="73"/>
      <c r="B1367" s="124"/>
      <c r="C1367" s="75"/>
      <c r="D1367" s="244" t="s">
        <v>2069</v>
      </c>
      <c r="E1367" s="244" t="s">
        <v>2070</v>
      </c>
      <c r="F1367" s="107"/>
      <c r="G1367" s="76"/>
      <c r="H1367" s="223"/>
      <c r="I1367" s="78"/>
      <c r="J1367" s="79"/>
      <c r="K1367" s="80"/>
      <c r="L1367" s="81"/>
    </row>
    <row r="1368" spans="1:12" ht="409.5">
      <c r="A1368" s="38">
        <v>400</v>
      </c>
      <c r="B1368" s="39">
        <v>421</v>
      </c>
      <c r="C1368" s="283">
        <v>1</v>
      </c>
      <c r="D1368" s="357" t="s">
        <v>2071</v>
      </c>
      <c r="E1368" s="357" t="s">
        <v>2072</v>
      </c>
      <c r="F1368" s="104">
        <v>2</v>
      </c>
      <c r="G1368" s="44" t="s">
        <v>1468</v>
      </c>
      <c r="H1368" s="50"/>
      <c r="I1368" s="46">
        <v>0</v>
      </c>
      <c r="J1368" s="46">
        <v>0</v>
      </c>
      <c r="K1368" s="47">
        <f>I1368+J1368</f>
        <v>0</v>
      </c>
      <c r="L1368" s="48">
        <f>K1368*(F1368+H1368)</f>
        <v>0</v>
      </c>
    </row>
    <row r="1369" spans="1:12" ht="393.75">
      <c r="A1369" s="38">
        <v>400</v>
      </c>
      <c r="B1369" s="39">
        <v>421</v>
      </c>
      <c r="C1369" s="283">
        <v>2</v>
      </c>
      <c r="D1369" s="357" t="s">
        <v>2073</v>
      </c>
      <c r="E1369" s="357" t="s">
        <v>2074</v>
      </c>
      <c r="F1369" s="104">
        <v>2</v>
      </c>
      <c r="G1369" s="44" t="s">
        <v>1531</v>
      </c>
      <c r="H1369" s="50"/>
      <c r="I1369" s="46">
        <v>0</v>
      </c>
      <c r="J1369" s="46">
        <v>0</v>
      </c>
      <c r="K1369" s="47">
        <f>I1369+J1369</f>
        <v>0</v>
      </c>
      <c r="L1369" s="48">
        <f>K1369*(F1369+H1369)</f>
        <v>0</v>
      </c>
    </row>
    <row r="1370" spans="1:12">
      <c r="A1370" s="82"/>
      <c r="B1370" s="87"/>
      <c r="C1370" s="40"/>
      <c r="D1370" s="280"/>
      <c r="E1370" s="280"/>
      <c r="F1370" s="104"/>
      <c r="G1370" s="44"/>
      <c r="H1370" s="50"/>
      <c r="I1370" s="46"/>
      <c r="J1370" s="46"/>
      <c r="K1370" s="47"/>
      <c r="L1370" s="48"/>
    </row>
    <row r="1371" spans="1:12" ht="36">
      <c r="A1371" s="82"/>
      <c r="B1371" s="87"/>
      <c r="C1371" s="40"/>
      <c r="D1371" s="244" t="s">
        <v>2075</v>
      </c>
      <c r="E1371" s="244" t="s">
        <v>2076</v>
      </c>
      <c r="F1371" s="104"/>
      <c r="G1371" s="44"/>
      <c r="H1371" s="50"/>
      <c r="I1371" s="46"/>
      <c r="J1371" s="46"/>
      <c r="K1371" s="47"/>
      <c r="L1371" s="48"/>
    </row>
    <row r="1372" spans="1:12" ht="409.5">
      <c r="A1372" s="38">
        <v>400</v>
      </c>
      <c r="B1372" s="39">
        <v>421</v>
      </c>
      <c r="C1372" s="283">
        <v>3</v>
      </c>
      <c r="D1372" s="41" t="s">
        <v>2077</v>
      </c>
      <c r="E1372" s="41" t="s">
        <v>2078</v>
      </c>
      <c r="F1372" s="104">
        <v>1</v>
      </c>
      <c r="G1372" s="44" t="s">
        <v>1468</v>
      </c>
      <c r="H1372" s="50"/>
      <c r="I1372" s="46">
        <v>0</v>
      </c>
      <c r="J1372" s="46">
        <v>0</v>
      </c>
      <c r="K1372" s="47">
        <f>I1372+J1372</f>
        <v>0</v>
      </c>
      <c r="L1372" s="48">
        <f>K1372*(F1372+H1372)</f>
        <v>0</v>
      </c>
    </row>
    <row r="1373" spans="1:12">
      <c r="A1373" s="82"/>
      <c r="B1373" s="87"/>
      <c r="C1373" s="40"/>
      <c r="D1373" s="41"/>
      <c r="E1373" s="41"/>
      <c r="F1373" s="104"/>
      <c r="G1373" s="44"/>
      <c r="H1373" s="50"/>
      <c r="I1373" s="46"/>
      <c r="J1373" s="46"/>
      <c r="K1373" s="47"/>
      <c r="L1373" s="48"/>
    </row>
    <row r="1374" spans="1:12" ht="24">
      <c r="A1374" s="82"/>
      <c r="B1374" s="87"/>
      <c r="C1374" s="40"/>
      <c r="D1374" s="244" t="s">
        <v>2079</v>
      </c>
      <c r="E1374" s="244" t="s">
        <v>2080</v>
      </c>
      <c r="F1374" s="104"/>
      <c r="G1374" s="44"/>
      <c r="H1374" s="50"/>
      <c r="I1374" s="46"/>
      <c r="J1374" s="46"/>
      <c r="K1374" s="47"/>
      <c r="L1374" s="48"/>
    </row>
    <row r="1375" spans="1:12" ht="22.5">
      <c r="A1375" s="82"/>
      <c r="B1375" s="87"/>
      <c r="C1375" s="40"/>
      <c r="D1375" s="116" t="s">
        <v>2081</v>
      </c>
      <c r="E1375" s="116" t="s">
        <v>2082</v>
      </c>
      <c r="F1375" s="104"/>
      <c r="G1375" s="44"/>
      <c r="H1375" s="50"/>
      <c r="I1375" s="46"/>
      <c r="J1375" s="46"/>
      <c r="K1375" s="47"/>
      <c r="L1375" s="48"/>
    </row>
    <row r="1376" spans="1:12" ht="409.5">
      <c r="A1376" s="38">
        <v>400</v>
      </c>
      <c r="B1376" s="39">
        <v>421</v>
      </c>
      <c r="C1376" s="283">
        <v>4</v>
      </c>
      <c r="D1376" s="41" t="s">
        <v>2083</v>
      </c>
      <c r="E1376" s="41" t="s">
        <v>2084</v>
      </c>
      <c r="F1376" s="104">
        <v>4</v>
      </c>
      <c r="G1376" s="44" t="s">
        <v>1468</v>
      </c>
      <c r="H1376" s="50"/>
      <c r="I1376" s="46">
        <v>0</v>
      </c>
      <c r="J1376" s="46">
        <v>0</v>
      </c>
      <c r="K1376" s="47">
        <f>I1376+J1376</f>
        <v>0</v>
      </c>
      <c r="L1376" s="48">
        <f>K1376*(F1376+H1376)</f>
        <v>0</v>
      </c>
    </row>
    <row r="1377" spans="1:12" ht="409.5">
      <c r="A1377" s="38">
        <v>400</v>
      </c>
      <c r="B1377" s="39">
        <v>421</v>
      </c>
      <c r="C1377" s="283">
        <v>5</v>
      </c>
      <c r="D1377" s="41" t="s">
        <v>2085</v>
      </c>
      <c r="E1377" s="41" t="s">
        <v>2086</v>
      </c>
      <c r="F1377" s="104">
        <v>6</v>
      </c>
      <c r="G1377" s="44" t="s">
        <v>1468</v>
      </c>
      <c r="H1377" s="50"/>
      <c r="I1377" s="46">
        <v>0</v>
      </c>
      <c r="J1377" s="46">
        <v>0</v>
      </c>
      <c r="K1377" s="47">
        <f>I1377+J1377</f>
        <v>0</v>
      </c>
      <c r="L1377" s="48">
        <f>K1377*(F1377+H1377)</f>
        <v>0</v>
      </c>
    </row>
    <row r="1378" spans="1:12">
      <c r="A1378" s="82"/>
      <c r="B1378" s="87"/>
      <c r="C1378" s="40"/>
      <c r="D1378" s="41"/>
      <c r="E1378" s="41"/>
      <c r="F1378" s="104"/>
      <c r="G1378" s="44"/>
      <c r="H1378" s="50"/>
      <c r="I1378" s="46"/>
      <c r="J1378" s="46"/>
      <c r="K1378" s="47"/>
      <c r="L1378" s="48"/>
    </row>
    <row r="1379" spans="1:12" ht="22.5">
      <c r="A1379" s="82"/>
      <c r="B1379" s="87"/>
      <c r="C1379" s="40"/>
      <c r="D1379" s="116" t="s">
        <v>2087</v>
      </c>
      <c r="E1379" s="116" t="s">
        <v>2088</v>
      </c>
      <c r="F1379" s="104"/>
      <c r="G1379" s="44"/>
      <c r="H1379" s="50"/>
      <c r="I1379" s="46"/>
      <c r="J1379" s="46"/>
      <c r="K1379" s="47"/>
      <c r="L1379" s="48"/>
    </row>
    <row r="1380" spans="1:12" ht="409.5">
      <c r="A1380" s="38">
        <v>400</v>
      </c>
      <c r="B1380" s="39">
        <v>421</v>
      </c>
      <c r="C1380" s="283">
        <v>6</v>
      </c>
      <c r="D1380" s="41" t="s">
        <v>2089</v>
      </c>
      <c r="E1380" s="41" t="s">
        <v>2090</v>
      </c>
      <c r="F1380" s="104">
        <v>6</v>
      </c>
      <c r="G1380" s="44" t="s">
        <v>1468</v>
      </c>
      <c r="H1380" s="50"/>
      <c r="I1380" s="46">
        <v>0</v>
      </c>
      <c r="J1380" s="46">
        <v>0</v>
      </c>
      <c r="K1380" s="47">
        <f>I1380+J1380</f>
        <v>0</v>
      </c>
      <c r="L1380" s="48">
        <f>K1380*(F1380+H1380)</f>
        <v>0</v>
      </c>
    </row>
    <row r="1381" spans="1:12" ht="56.25">
      <c r="A1381" s="38">
        <v>400</v>
      </c>
      <c r="B1381" s="39">
        <v>421</v>
      </c>
      <c r="C1381" s="283">
        <v>7</v>
      </c>
      <c r="D1381" s="41" t="s">
        <v>2091</v>
      </c>
      <c r="E1381" s="41" t="s">
        <v>2092</v>
      </c>
      <c r="F1381" s="104">
        <v>14</v>
      </c>
      <c r="G1381" s="44"/>
      <c r="H1381" s="50"/>
      <c r="I1381" s="46">
        <v>0</v>
      </c>
      <c r="J1381" s="46">
        <v>0</v>
      </c>
      <c r="K1381" s="47">
        <f>I1381+J1381</f>
        <v>0</v>
      </c>
      <c r="L1381" s="48">
        <f>K1381*(F1381+H1381)</f>
        <v>0</v>
      </c>
    </row>
    <row r="1382" spans="1:12">
      <c r="A1382" s="82"/>
      <c r="B1382" s="87"/>
      <c r="C1382" s="40"/>
      <c r="D1382" s="41"/>
      <c r="E1382" s="41"/>
      <c r="F1382" s="104"/>
      <c r="G1382" s="44"/>
      <c r="H1382" s="50"/>
      <c r="I1382" s="46"/>
      <c r="J1382" s="46"/>
      <c r="K1382" s="47"/>
      <c r="L1382" s="48"/>
    </row>
    <row r="1383" spans="1:12" ht="33.75">
      <c r="A1383" s="82"/>
      <c r="B1383" s="87"/>
      <c r="C1383" s="40"/>
      <c r="D1383" s="116" t="s">
        <v>2093</v>
      </c>
      <c r="E1383" s="116" t="s">
        <v>2094</v>
      </c>
      <c r="F1383" s="104"/>
      <c r="G1383" s="44"/>
      <c r="H1383" s="50"/>
      <c r="I1383" s="46"/>
      <c r="J1383" s="46"/>
      <c r="K1383" s="47"/>
      <c r="L1383" s="48"/>
    </row>
    <row r="1384" spans="1:12" ht="337.5">
      <c r="A1384" s="38">
        <v>400</v>
      </c>
      <c r="B1384" s="39">
        <v>421</v>
      </c>
      <c r="C1384" s="283">
        <v>8</v>
      </c>
      <c r="D1384" s="41" t="s">
        <v>2095</v>
      </c>
      <c r="E1384" s="41" t="s">
        <v>2096</v>
      </c>
      <c r="F1384" s="104">
        <v>5</v>
      </c>
      <c r="G1384" s="44" t="s">
        <v>1468</v>
      </c>
      <c r="H1384" s="50"/>
      <c r="I1384" s="46">
        <v>0</v>
      </c>
      <c r="J1384" s="46">
        <v>0</v>
      </c>
      <c r="K1384" s="47">
        <f t="shared" ref="K1384:K1392" si="92">I1384+J1384</f>
        <v>0</v>
      </c>
      <c r="L1384" s="48">
        <f t="shared" ref="L1384:L1392" si="93">K1384*(F1384+H1384)</f>
        <v>0</v>
      </c>
    </row>
    <row r="1385" spans="1:12" ht="292.5">
      <c r="A1385" s="38">
        <v>400</v>
      </c>
      <c r="B1385" s="39">
        <v>421</v>
      </c>
      <c r="C1385" s="283">
        <v>9</v>
      </c>
      <c r="D1385" s="41" t="s">
        <v>2097</v>
      </c>
      <c r="E1385" s="41" t="s">
        <v>2098</v>
      </c>
      <c r="F1385" s="104">
        <v>3</v>
      </c>
      <c r="G1385" s="44" t="s">
        <v>1468</v>
      </c>
      <c r="H1385" s="50"/>
      <c r="I1385" s="46">
        <v>0</v>
      </c>
      <c r="J1385" s="46">
        <v>0</v>
      </c>
      <c r="K1385" s="47">
        <f t="shared" si="92"/>
        <v>0</v>
      </c>
      <c r="L1385" s="48">
        <f t="shared" si="93"/>
        <v>0</v>
      </c>
    </row>
    <row r="1386" spans="1:12" ht="292.5">
      <c r="A1386" s="38">
        <v>400</v>
      </c>
      <c r="B1386" s="39">
        <v>421</v>
      </c>
      <c r="C1386" s="283">
        <v>10</v>
      </c>
      <c r="D1386" s="41" t="s">
        <v>2099</v>
      </c>
      <c r="E1386" s="41" t="s">
        <v>2100</v>
      </c>
      <c r="F1386" s="104">
        <v>8</v>
      </c>
      <c r="G1386" s="44" t="s">
        <v>1468</v>
      </c>
      <c r="H1386" s="50"/>
      <c r="I1386" s="46">
        <v>0</v>
      </c>
      <c r="J1386" s="46">
        <v>0</v>
      </c>
      <c r="K1386" s="47">
        <f t="shared" si="92"/>
        <v>0</v>
      </c>
      <c r="L1386" s="48">
        <f t="shared" si="93"/>
        <v>0</v>
      </c>
    </row>
    <row r="1387" spans="1:12" ht="326.25">
      <c r="A1387" s="38">
        <v>400</v>
      </c>
      <c r="B1387" s="39">
        <v>421</v>
      </c>
      <c r="C1387" s="283">
        <v>11</v>
      </c>
      <c r="D1387" s="41" t="s">
        <v>2101</v>
      </c>
      <c r="E1387" s="41" t="s">
        <v>2102</v>
      </c>
      <c r="F1387" s="96">
        <v>40</v>
      </c>
      <c r="G1387" s="44" t="s">
        <v>1468</v>
      </c>
      <c r="H1387" s="50"/>
      <c r="I1387" s="46">
        <v>0</v>
      </c>
      <c r="J1387" s="46">
        <v>0</v>
      </c>
      <c r="K1387" s="47">
        <f t="shared" si="92"/>
        <v>0</v>
      </c>
      <c r="L1387" s="48">
        <f t="shared" si="93"/>
        <v>0</v>
      </c>
    </row>
    <row r="1388" spans="1:12" ht="326.25">
      <c r="A1388" s="38">
        <v>400</v>
      </c>
      <c r="B1388" s="39">
        <v>421</v>
      </c>
      <c r="C1388" s="283">
        <v>12</v>
      </c>
      <c r="D1388" s="41" t="s">
        <v>2103</v>
      </c>
      <c r="E1388" s="41" t="s">
        <v>2104</v>
      </c>
      <c r="F1388" s="96">
        <v>12</v>
      </c>
      <c r="G1388" s="44" t="s">
        <v>1468</v>
      </c>
      <c r="H1388" s="50"/>
      <c r="I1388" s="46">
        <v>0</v>
      </c>
      <c r="J1388" s="46">
        <v>0</v>
      </c>
      <c r="K1388" s="47">
        <f t="shared" si="92"/>
        <v>0</v>
      </c>
      <c r="L1388" s="48">
        <f t="shared" si="93"/>
        <v>0</v>
      </c>
    </row>
    <row r="1389" spans="1:12" ht="326.25">
      <c r="A1389" s="38">
        <v>400</v>
      </c>
      <c r="B1389" s="39">
        <v>421</v>
      </c>
      <c r="C1389" s="283">
        <v>13</v>
      </c>
      <c r="D1389" s="41" t="s">
        <v>2105</v>
      </c>
      <c r="E1389" s="41" t="s">
        <v>2106</v>
      </c>
      <c r="F1389" s="104">
        <v>1</v>
      </c>
      <c r="G1389" s="44" t="s">
        <v>1468</v>
      </c>
      <c r="H1389" s="50"/>
      <c r="I1389" s="46">
        <v>0</v>
      </c>
      <c r="J1389" s="46">
        <v>0</v>
      </c>
      <c r="K1389" s="47">
        <f t="shared" si="92"/>
        <v>0</v>
      </c>
      <c r="L1389" s="48">
        <f t="shared" si="93"/>
        <v>0</v>
      </c>
    </row>
    <row r="1390" spans="1:12" ht="326.25">
      <c r="A1390" s="38">
        <v>400</v>
      </c>
      <c r="B1390" s="39">
        <v>421</v>
      </c>
      <c r="C1390" s="283">
        <v>14</v>
      </c>
      <c r="D1390" s="41" t="s">
        <v>2107</v>
      </c>
      <c r="E1390" s="41" t="s">
        <v>2108</v>
      </c>
      <c r="F1390" s="104">
        <v>3</v>
      </c>
      <c r="G1390" s="44" t="s">
        <v>1468</v>
      </c>
      <c r="H1390" s="50"/>
      <c r="I1390" s="46">
        <v>0</v>
      </c>
      <c r="J1390" s="46">
        <v>0</v>
      </c>
      <c r="K1390" s="47">
        <f t="shared" si="92"/>
        <v>0</v>
      </c>
      <c r="L1390" s="48">
        <f t="shared" si="93"/>
        <v>0</v>
      </c>
    </row>
    <row r="1391" spans="1:12" ht="326.25">
      <c r="A1391" s="38">
        <v>400</v>
      </c>
      <c r="B1391" s="39">
        <v>421</v>
      </c>
      <c r="C1391" s="283">
        <v>15</v>
      </c>
      <c r="D1391" s="41" t="s">
        <v>2109</v>
      </c>
      <c r="E1391" s="41" t="s">
        <v>2110</v>
      </c>
      <c r="F1391" s="104">
        <v>0</v>
      </c>
      <c r="G1391" s="44" t="s">
        <v>1468</v>
      </c>
      <c r="H1391" s="50"/>
      <c r="I1391" s="46">
        <v>0</v>
      </c>
      <c r="J1391" s="46">
        <v>0</v>
      </c>
      <c r="K1391" s="47">
        <f t="shared" si="92"/>
        <v>0</v>
      </c>
      <c r="L1391" s="48">
        <f t="shared" si="93"/>
        <v>0</v>
      </c>
    </row>
    <row r="1392" spans="1:12" ht="326.25">
      <c r="A1392" s="38">
        <v>400</v>
      </c>
      <c r="B1392" s="39">
        <v>421</v>
      </c>
      <c r="C1392" s="283">
        <v>16</v>
      </c>
      <c r="D1392" s="41" t="s">
        <v>2111</v>
      </c>
      <c r="E1392" s="41" t="s">
        <v>2112</v>
      </c>
      <c r="F1392" s="104">
        <v>18</v>
      </c>
      <c r="G1392" s="44" t="s">
        <v>1468</v>
      </c>
      <c r="H1392" s="50"/>
      <c r="I1392" s="46">
        <v>0</v>
      </c>
      <c r="J1392" s="46">
        <v>0</v>
      </c>
      <c r="K1392" s="47">
        <f t="shared" si="92"/>
        <v>0</v>
      </c>
      <c r="L1392" s="48">
        <f t="shared" si="93"/>
        <v>0</v>
      </c>
    </row>
    <row r="1393" spans="1:12">
      <c r="A1393" s="82"/>
      <c r="B1393" s="87"/>
      <c r="C1393" s="40"/>
      <c r="D1393" s="41"/>
      <c r="E1393" s="41"/>
      <c r="F1393" s="104"/>
      <c r="G1393" s="44"/>
      <c r="H1393" s="50"/>
      <c r="I1393" s="46"/>
      <c r="J1393" s="46"/>
      <c r="K1393" s="47"/>
      <c r="L1393" s="48"/>
    </row>
    <row r="1394" spans="1:12" ht="45">
      <c r="A1394" s="82"/>
      <c r="B1394" s="87"/>
      <c r="C1394" s="40"/>
      <c r="D1394" s="116" t="s">
        <v>2113</v>
      </c>
      <c r="E1394" s="116" t="s">
        <v>2114</v>
      </c>
      <c r="F1394" s="104"/>
      <c r="G1394" s="44"/>
      <c r="H1394" s="50"/>
      <c r="I1394" s="46"/>
      <c r="J1394" s="46"/>
      <c r="K1394" s="47"/>
      <c r="L1394" s="48"/>
    </row>
    <row r="1395" spans="1:12" ht="409.5">
      <c r="A1395" s="38">
        <v>400</v>
      </c>
      <c r="B1395" s="39">
        <v>421</v>
      </c>
      <c r="C1395" s="283">
        <v>17</v>
      </c>
      <c r="D1395" s="41" t="s">
        <v>2115</v>
      </c>
      <c r="E1395" s="41" t="s">
        <v>2116</v>
      </c>
      <c r="F1395" s="104">
        <v>1</v>
      </c>
      <c r="G1395" s="44" t="s">
        <v>1468</v>
      </c>
      <c r="H1395" s="50"/>
      <c r="I1395" s="46">
        <v>0</v>
      </c>
      <c r="J1395" s="46">
        <v>0</v>
      </c>
      <c r="K1395" s="47">
        <f>I1395+J1395</f>
        <v>0</v>
      </c>
      <c r="L1395" s="48">
        <f>K1395*(F1395+H1395)</f>
        <v>0</v>
      </c>
    </row>
    <row r="1396" spans="1:12" ht="360">
      <c r="A1396" s="38">
        <v>400</v>
      </c>
      <c r="B1396" s="39">
        <v>421</v>
      </c>
      <c r="C1396" s="283">
        <v>18</v>
      </c>
      <c r="D1396" s="41" t="s">
        <v>2117</v>
      </c>
      <c r="E1396" s="41" t="s">
        <v>2118</v>
      </c>
      <c r="F1396" s="104">
        <v>49</v>
      </c>
      <c r="G1396" s="44" t="s">
        <v>1468</v>
      </c>
      <c r="H1396" s="50"/>
      <c r="I1396" s="46">
        <v>0</v>
      </c>
      <c r="J1396" s="46">
        <v>0</v>
      </c>
      <c r="K1396" s="47">
        <f>I1396+J1396</f>
        <v>0</v>
      </c>
      <c r="L1396" s="48">
        <f>K1396*(F1396+H1396)</f>
        <v>0</v>
      </c>
    </row>
    <row r="1397" spans="1:12" ht="326.25">
      <c r="A1397" s="38">
        <v>400</v>
      </c>
      <c r="B1397" s="39">
        <v>421</v>
      </c>
      <c r="C1397" s="283">
        <v>19</v>
      </c>
      <c r="D1397" s="41" t="s">
        <v>2119</v>
      </c>
      <c r="E1397" s="41" t="s">
        <v>2120</v>
      </c>
      <c r="F1397" s="104">
        <v>3</v>
      </c>
      <c r="G1397" s="44" t="s">
        <v>1468</v>
      </c>
      <c r="H1397" s="50"/>
      <c r="I1397" s="46">
        <v>0</v>
      </c>
      <c r="J1397" s="46">
        <v>0</v>
      </c>
      <c r="K1397" s="47">
        <f>I1397+J1397</f>
        <v>0</v>
      </c>
      <c r="L1397" s="48">
        <f>K1397*(F1397+H1397)</f>
        <v>0</v>
      </c>
    </row>
    <row r="1398" spans="1:12" ht="409.5">
      <c r="A1398" s="38">
        <v>400</v>
      </c>
      <c r="B1398" s="39">
        <v>421</v>
      </c>
      <c r="C1398" s="283">
        <v>20</v>
      </c>
      <c r="D1398" s="41" t="s">
        <v>2121</v>
      </c>
      <c r="E1398" s="41" t="s">
        <v>2122</v>
      </c>
      <c r="F1398" s="104">
        <v>4</v>
      </c>
      <c r="G1398" s="44" t="s">
        <v>1468</v>
      </c>
      <c r="H1398" s="50"/>
      <c r="I1398" s="46">
        <v>0</v>
      </c>
      <c r="J1398" s="46">
        <v>0</v>
      </c>
      <c r="K1398" s="47">
        <f>I1398+J1398</f>
        <v>0</v>
      </c>
      <c r="L1398" s="48">
        <f>K1398*(F1398+H1398)</f>
        <v>0</v>
      </c>
    </row>
    <row r="1399" spans="1:12">
      <c r="A1399" s="82"/>
      <c r="B1399" s="87"/>
      <c r="C1399" s="40"/>
      <c r="D1399" s="41"/>
      <c r="E1399" s="41"/>
      <c r="F1399" s="104"/>
      <c r="G1399" s="44"/>
      <c r="H1399" s="50"/>
      <c r="I1399" s="46"/>
      <c r="J1399" s="46"/>
      <c r="K1399" s="47"/>
      <c r="L1399" s="48"/>
    </row>
    <row r="1400" spans="1:12" ht="24">
      <c r="A1400" s="82"/>
      <c r="B1400" s="87"/>
      <c r="C1400" s="40"/>
      <c r="D1400" s="353" t="s">
        <v>1427</v>
      </c>
      <c r="E1400" s="353" t="s">
        <v>1428</v>
      </c>
      <c r="F1400" s="104"/>
      <c r="G1400" s="44"/>
      <c r="H1400" s="50"/>
      <c r="I1400" s="46"/>
      <c r="J1400" s="46"/>
      <c r="K1400" s="47"/>
      <c r="L1400" s="48"/>
    </row>
    <row r="1401" spans="1:12" ht="409.5">
      <c r="A1401" s="82"/>
      <c r="B1401" s="87"/>
      <c r="C1401" s="40"/>
      <c r="D1401" s="355" t="s">
        <v>2123</v>
      </c>
      <c r="E1401" s="355" t="s">
        <v>2124</v>
      </c>
      <c r="F1401" s="104"/>
      <c r="G1401" s="44"/>
      <c r="H1401" s="50"/>
      <c r="I1401" s="46"/>
      <c r="J1401" s="46"/>
      <c r="K1401" s="47"/>
      <c r="L1401" s="48"/>
    </row>
    <row r="1402" spans="1:12" ht="409.5">
      <c r="A1402" s="82"/>
      <c r="B1402" s="87"/>
      <c r="C1402" s="40"/>
      <c r="D1402" s="355" t="s">
        <v>2125</v>
      </c>
      <c r="E1402" s="355" t="s">
        <v>2126</v>
      </c>
      <c r="F1402" s="104"/>
      <c r="G1402" s="44"/>
      <c r="H1402" s="50"/>
      <c r="I1402" s="46"/>
      <c r="J1402" s="46"/>
      <c r="K1402" s="47"/>
      <c r="L1402" s="48"/>
    </row>
    <row r="1403" spans="1:12" ht="409.5">
      <c r="A1403" s="82"/>
      <c r="B1403" s="87"/>
      <c r="C1403" s="40"/>
      <c r="D1403" s="300" t="s">
        <v>2127</v>
      </c>
      <c r="E1403" s="300" t="s">
        <v>1593</v>
      </c>
      <c r="F1403" s="96"/>
      <c r="G1403" s="44"/>
      <c r="H1403" s="50"/>
      <c r="I1403" s="46"/>
      <c r="J1403" s="46"/>
      <c r="K1403" s="47"/>
      <c r="L1403" s="48"/>
    </row>
    <row r="1404" spans="1:12" ht="409.5">
      <c r="A1404" s="82"/>
      <c r="B1404" s="87"/>
      <c r="C1404" s="40"/>
      <c r="D1404" s="300" t="s">
        <v>1594</v>
      </c>
      <c r="E1404" s="300" t="s">
        <v>1595</v>
      </c>
      <c r="F1404" s="96"/>
      <c r="G1404" s="44"/>
      <c r="H1404" s="50"/>
      <c r="I1404" s="46"/>
      <c r="J1404" s="46"/>
      <c r="K1404" s="47"/>
      <c r="L1404" s="48"/>
    </row>
    <row r="1405" spans="1:12" ht="409.5">
      <c r="A1405" s="82"/>
      <c r="B1405" s="87"/>
      <c r="C1405" s="40"/>
      <c r="D1405" s="299" t="s">
        <v>2128</v>
      </c>
      <c r="E1405" s="300" t="s">
        <v>2129</v>
      </c>
      <c r="F1405" s="96"/>
      <c r="G1405" s="44"/>
      <c r="H1405" s="50"/>
      <c r="I1405" s="46"/>
      <c r="J1405" s="46"/>
      <c r="K1405" s="47"/>
      <c r="L1405" s="48"/>
    </row>
    <row r="1406" spans="1:12" ht="300">
      <c r="A1406" s="82"/>
      <c r="B1406" s="87"/>
      <c r="C1406" s="40"/>
      <c r="D1406" s="299" t="s">
        <v>2130</v>
      </c>
      <c r="E1406" s="300" t="s">
        <v>2131</v>
      </c>
      <c r="F1406" s="96"/>
      <c r="G1406" s="44"/>
      <c r="H1406" s="50"/>
      <c r="I1406" s="46"/>
      <c r="J1406" s="46"/>
      <c r="K1406" s="47"/>
      <c r="L1406" s="48"/>
    </row>
    <row r="1407" spans="1:12" ht="408">
      <c r="A1407" s="82"/>
      <c r="B1407" s="87"/>
      <c r="C1407" s="40"/>
      <c r="D1407" s="299" t="s">
        <v>1590</v>
      </c>
      <c r="E1407" s="300" t="s">
        <v>1591</v>
      </c>
      <c r="F1407" s="104"/>
      <c r="G1407" s="44"/>
      <c r="H1407" s="50"/>
      <c r="I1407" s="46"/>
      <c r="J1407" s="46"/>
      <c r="K1407" s="47"/>
      <c r="L1407" s="48"/>
    </row>
    <row r="1408" spans="1:12">
      <c r="A1408" s="82"/>
      <c r="B1408" s="87"/>
      <c r="C1408" s="40"/>
      <c r="D1408" s="358"/>
      <c r="E1408" s="358"/>
      <c r="F1408" s="104"/>
      <c r="G1408" s="44"/>
      <c r="H1408" s="50"/>
      <c r="I1408" s="46"/>
      <c r="J1408" s="46"/>
      <c r="K1408" s="47"/>
      <c r="L1408" s="48"/>
    </row>
    <row r="1409" spans="1:12" ht="24">
      <c r="A1409" s="82"/>
      <c r="B1409" s="87"/>
      <c r="C1409" s="40"/>
      <c r="D1409" s="252" t="s">
        <v>2132</v>
      </c>
      <c r="E1409" s="252" t="s">
        <v>2133</v>
      </c>
      <c r="F1409" s="104"/>
      <c r="G1409" s="44"/>
      <c r="H1409" s="50"/>
      <c r="I1409" s="46"/>
      <c r="J1409" s="46"/>
      <c r="K1409" s="47"/>
      <c r="L1409" s="48"/>
    </row>
    <row r="1410" spans="1:12">
      <c r="A1410" s="38">
        <v>400</v>
      </c>
      <c r="B1410" s="39">
        <v>421</v>
      </c>
      <c r="C1410" s="283">
        <v>21</v>
      </c>
      <c r="D1410" s="41" t="s">
        <v>1651</v>
      </c>
      <c r="E1410" s="41" t="s">
        <v>1651</v>
      </c>
      <c r="F1410" s="104">
        <v>80</v>
      </c>
      <c r="G1410" s="44" t="s">
        <v>1448</v>
      </c>
      <c r="H1410" s="50"/>
      <c r="I1410" s="46">
        <v>0</v>
      </c>
      <c r="J1410" s="46">
        <v>0</v>
      </c>
      <c r="K1410" s="47">
        <f t="shared" ref="K1410:K1425" si="94">I1410+J1410</f>
        <v>0</v>
      </c>
      <c r="L1410" s="48">
        <f t="shared" ref="L1410:L1425" si="95">K1410*(F1410+H1410)</f>
        <v>0</v>
      </c>
    </row>
    <row r="1411" spans="1:12" ht="90">
      <c r="A1411" s="38">
        <v>400</v>
      </c>
      <c r="B1411" s="39">
        <v>421</v>
      </c>
      <c r="C1411" s="283">
        <v>22</v>
      </c>
      <c r="D1411" s="41" t="s">
        <v>2134</v>
      </c>
      <c r="E1411" s="41" t="s">
        <v>2135</v>
      </c>
      <c r="F1411" s="104">
        <v>80</v>
      </c>
      <c r="G1411" s="44" t="s">
        <v>1448</v>
      </c>
      <c r="H1411" s="50"/>
      <c r="I1411" s="46">
        <v>0</v>
      </c>
      <c r="J1411" s="46">
        <v>0</v>
      </c>
      <c r="K1411" s="47">
        <f t="shared" si="94"/>
        <v>0</v>
      </c>
      <c r="L1411" s="48">
        <f t="shared" si="95"/>
        <v>0</v>
      </c>
    </row>
    <row r="1412" spans="1:12">
      <c r="A1412" s="38">
        <v>400</v>
      </c>
      <c r="B1412" s="39">
        <v>421</v>
      </c>
      <c r="C1412" s="283">
        <v>23</v>
      </c>
      <c r="D1412" s="41" t="s">
        <v>1658</v>
      </c>
      <c r="E1412" s="41" t="s">
        <v>1658</v>
      </c>
      <c r="F1412" s="104">
        <v>60</v>
      </c>
      <c r="G1412" s="44" t="s">
        <v>1448</v>
      </c>
      <c r="H1412" s="50"/>
      <c r="I1412" s="46">
        <v>0</v>
      </c>
      <c r="J1412" s="46">
        <v>0</v>
      </c>
      <c r="K1412" s="47">
        <f t="shared" si="94"/>
        <v>0</v>
      </c>
      <c r="L1412" s="48">
        <f t="shared" si="95"/>
        <v>0</v>
      </c>
    </row>
    <row r="1413" spans="1:12" ht="90">
      <c r="A1413" s="38">
        <v>400</v>
      </c>
      <c r="B1413" s="39">
        <v>421</v>
      </c>
      <c r="C1413" s="283">
        <v>24</v>
      </c>
      <c r="D1413" s="41" t="s">
        <v>2134</v>
      </c>
      <c r="E1413" s="41" t="s">
        <v>2135</v>
      </c>
      <c r="F1413" s="104">
        <v>60</v>
      </c>
      <c r="G1413" s="44" t="s">
        <v>1448</v>
      </c>
      <c r="H1413" s="50"/>
      <c r="I1413" s="46">
        <v>0</v>
      </c>
      <c r="J1413" s="46">
        <v>0</v>
      </c>
      <c r="K1413" s="47">
        <f t="shared" si="94"/>
        <v>0</v>
      </c>
      <c r="L1413" s="48">
        <f t="shared" si="95"/>
        <v>0</v>
      </c>
    </row>
    <row r="1414" spans="1:12">
      <c r="A1414" s="38">
        <v>400</v>
      </c>
      <c r="B1414" s="39">
        <v>421</v>
      </c>
      <c r="C1414" s="283">
        <v>25</v>
      </c>
      <c r="D1414" s="41" t="s">
        <v>1659</v>
      </c>
      <c r="E1414" s="41" t="s">
        <v>1659</v>
      </c>
      <c r="F1414" s="104">
        <v>98</v>
      </c>
      <c r="G1414" s="44" t="s">
        <v>1448</v>
      </c>
      <c r="H1414" s="50"/>
      <c r="I1414" s="46">
        <v>0</v>
      </c>
      <c r="J1414" s="46">
        <v>0</v>
      </c>
      <c r="K1414" s="47">
        <f t="shared" si="94"/>
        <v>0</v>
      </c>
      <c r="L1414" s="48">
        <f t="shared" si="95"/>
        <v>0</v>
      </c>
    </row>
    <row r="1415" spans="1:12" ht="90">
      <c r="A1415" s="38">
        <v>400</v>
      </c>
      <c r="B1415" s="39">
        <v>421</v>
      </c>
      <c r="C1415" s="283">
        <v>26</v>
      </c>
      <c r="D1415" s="41" t="s">
        <v>2134</v>
      </c>
      <c r="E1415" s="41" t="s">
        <v>2135</v>
      </c>
      <c r="F1415" s="104">
        <v>98</v>
      </c>
      <c r="G1415" s="44" t="s">
        <v>1448</v>
      </c>
      <c r="H1415" s="50"/>
      <c r="I1415" s="46">
        <v>0</v>
      </c>
      <c r="J1415" s="46">
        <v>0</v>
      </c>
      <c r="K1415" s="47">
        <f t="shared" si="94"/>
        <v>0</v>
      </c>
      <c r="L1415" s="48">
        <f t="shared" si="95"/>
        <v>0</v>
      </c>
    </row>
    <row r="1416" spans="1:12">
      <c r="A1416" s="38">
        <v>400</v>
      </c>
      <c r="B1416" s="39">
        <v>421</v>
      </c>
      <c r="C1416" s="283">
        <v>27</v>
      </c>
      <c r="D1416" s="41" t="s">
        <v>1461</v>
      </c>
      <c r="E1416" s="41" t="s">
        <v>1461</v>
      </c>
      <c r="F1416" s="104">
        <v>60</v>
      </c>
      <c r="G1416" s="44" t="s">
        <v>1448</v>
      </c>
      <c r="H1416" s="50"/>
      <c r="I1416" s="46">
        <v>0</v>
      </c>
      <c r="J1416" s="46">
        <v>0</v>
      </c>
      <c r="K1416" s="47">
        <f t="shared" si="94"/>
        <v>0</v>
      </c>
      <c r="L1416" s="48">
        <f t="shared" si="95"/>
        <v>0</v>
      </c>
    </row>
    <row r="1417" spans="1:12" ht="90">
      <c r="A1417" s="38">
        <v>400</v>
      </c>
      <c r="B1417" s="39">
        <v>421</v>
      </c>
      <c r="C1417" s="283">
        <v>28</v>
      </c>
      <c r="D1417" s="41" t="s">
        <v>2134</v>
      </c>
      <c r="E1417" s="41" t="s">
        <v>2135</v>
      </c>
      <c r="F1417" s="104">
        <v>60</v>
      </c>
      <c r="G1417" s="44" t="s">
        <v>1448</v>
      </c>
      <c r="H1417" s="50"/>
      <c r="I1417" s="46">
        <v>0</v>
      </c>
      <c r="J1417" s="46">
        <v>0</v>
      </c>
      <c r="K1417" s="47">
        <f t="shared" si="94"/>
        <v>0</v>
      </c>
      <c r="L1417" s="48">
        <f t="shared" si="95"/>
        <v>0</v>
      </c>
    </row>
    <row r="1418" spans="1:12">
      <c r="A1418" s="38">
        <v>400</v>
      </c>
      <c r="B1418" s="39">
        <v>421</v>
      </c>
      <c r="C1418" s="283">
        <v>29</v>
      </c>
      <c r="D1418" s="41" t="s">
        <v>1463</v>
      </c>
      <c r="E1418" s="41" t="s">
        <v>1463</v>
      </c>
      <c r="F1418" s="104">
        <v>244</v>
      </c>
      <c r="G1418" s="44" t="s">
        <v>1448</v>
      </c>
      <c r="H1418" s="50"/>
      <c r="I1418" s="46">
        <v>0</v>
      </c>
      <c r="J1418" s="46">
        <v>0</v>
      </c>
      <c r="K1418" s="47">
        <f t="shared" si="94"/>
        <v>0</v>
      </c>
      <c r="L1418" s="48">
        <f t="shared" si="95"/>
        <v>0</v>
      </c>
    </row>
    <row r="1419" spans="1:12" ht="90">
      <c r="A1419" s="38">
        <v>400</v>
      </c>
      <c r="B1419" s="39">
        <v>421</v>
      </c>
      <c r="C1419" s="283">
        <v>30</v>
      </c>
      <c r="D1419" s="41" t="s">
        <v>2134</v>
      </c>
      <c r="E1419" s="41" t="s">
        <v>2135</v>
      </c>
      <c r="F1419" s="104">
        <f>F1418</f>
        <v>244</v>
      </c>
      <c r="G1419" s="44" t="s">
        <v>1448</v>
      </c>
      <c r="H1419" s="50"/>
      <c r="I1419" s="46">
        <v>0</v>
      </c>
      <c r="J1419" s="46">
        <v>0</v>
      </c>
      <c r="K1419" s="47">
        <f t="shared" si="94"/>
        <v>0</v>
      </c>
      <c r="L1419" s="48">
        <f t="shared" si="95"/>
        <v>0</v>
      </c>
    </row>
    <row r="1420" spans="1:12">
      <c r="A1420" s="38">
        <v>400</v>
      </c>
      <c r="B1420" s="39">
        <v>421</v>
      </c>
      <c r="C1420" s="283">
        <v>31</v>
      </c>
      <c r="D1420" s="41" t="s">
        <v>1652</v>
      </c>
      <c r="E1420" s="41" t="s">
        <v>1652</v>
      </c>
      <c r="F1420" s="104">
        <v>70</v>
      </c>
      <c r="G1420" s="44" t="s">
        <v>1448</v>
      </c>
      <c r="H1420" s="50"/>
      <c r="I1420" s="46">
        <v>0</v>
      </c>
      <c r="J1420" s="46">
        <v>0</v>
      </c>
      <c r="K1420" s="47">
        <f t="shared" si="94"/>
        <v>0</v>
      </c>
      <c r="L1420" s="48">
        <f t="shared" si="95"/>
        <v>0</v>
      </c>
    </row>
    <row r="1421" spans="1:12" ht="90">
      <c r="A1421" s="38">
        <v>400</v>
      </c>
      <c r="B1421" s="39">
        <v>421</v>
      </c>
      <c r="C1421" s="283">
        <v>32</v>
      </c>
      <c r="D1421" s="41" t="s">
        <v>2134</v>
      </c>
      <c r="E1421" s="41" t="s">
        <v>2135</v>
      </c>
      <c r="F1421" s="104">
        <v>70</v>
      </c>
      <c r="G1421" s="44" t="s">
        <v>1448</v>
      </c>
      <c r="H1421" s="50"/>
      <c r="I1421" s="46">
        <v>0</v>
      </c>
      <c r="J1421" s="46">
        <v>0</v>
      </c>
      <c r="K1421" s="47">
        <f t="shared" si="94"/>
        <v>0</v>
      </c>
      <c r="L1421" s="48">
        <f t="shared" si="95"/>
        <v>0</v>
      </c>
    </row>
    <row r="1422" spans="1:12">
      <c r="A1422" s="38">
        <v>400</v>
      </c>
      <c r="B1422" s="39">
        <v>421</v>
      </c>
      <c r="C1422" s="283">
        <v>33</v>
      </c>
      <c r="D1422" s="41" t="s">
        <v>1653</v>
      </c>
      <c r="E1422" s="41" t="s">
        <v>1653</v>
      </c>
      <c r="F1422" s="104">
        <v>6</v>
      </c>
      <c r="G1422" s="44" t="s">
        <v>1448</v>
      </c>
      <c r="H1422" s="50"/>
      <c r="I1422" s="46">
        <v>0</v>
      </c>
      <c r="J1422" s="46">
        <v>0</v>
      </c>
      <c r="K1422" s="47">
        <f t="shared" si="94"/>
        <v>0</v>
      </c>
      <c r="L1422" s="48">
        <f t="shared" si="95"/>
        <v>0</v>
      </c>
    </row>
    <row r="1423" spans="1:12" ht="90">
      <c r="A1423" s="38">
        <v>400</v>
      </c>
      <c r="B1423" s="39">
        <v>421</v>
      </c>
      <c r="C1423" s="283">
        <v>34</v>
      </c>
      <c r="D1423" s="41" t="s">
        <v>2134</v>
      </c>
      <c r="E1423" s="41" t="s">
        <v>2135</v>
      </c>
      <c r="F1423" s="104">
        <v>6</v>
      </c>
      <c r="G1423" s="44" t="s">
        <v>1448</v>
      </c>
      <c r="H1423" s="50"/>
      <c r="I1423" s="46">
        <v>0</v>
      </c>
      <c r="J1423" s="46">
        <v>0</v>
      </c>
      <c r="K1423" s="47">
        <f t="shared" si="94"/>
        <v>0</v>
      </c>
      <c r="L1423" s="48">
        <f t="shared" si="95"/>
        <v>0</v>
      </c>
    </row>
    <row r="1424" spans="1:12">
      <c r="A1424" s="38">
        <v>400</v>
      </c>
      <c r="B1424" s="39">
        <v>421</v>
      </c>
      <c r="C1424" s="283">
        <v>35</v>
      </c>
      <c r="D1424" s="41" t="s">
        <v>1772</v>
      </c>
      <c r="E1424" s="41" t="s">
        <v>1772</v>
      </c>
      <c r="F1424" s="104">
        <v>2</v>
      </c>
      <c r="G1424" s="44" t="s">
        <v>1448</v>
      </c>
      <c r="H1424" s="50"/>
      <c r="I1424" s="46">
        <v>0</v>
      </c>
      <c r="J1424" s="46">
        <v>0</v>
      </c>
      <c r="K1424" s="47">
        <f t="shared" si="94"/>
        <v>0</v>
      </c>
      <c r="L1424" s="48">
        <f t="shared" si="95"/>
        <v>0</v>
      </c>
    </row>
    <row r="1425" spans="1:12" ht="90">
      <c r="A1425" s="38">
        <v>400</v>
      </c>
      <c r="B1425" s="39">
        <v>421</v>
      </c>
      <c r="C1425" s="283">
        <v>36</v>
      </c>
      <c r="D1425" s="41" t="s">
        <v>2134</v>
      </c>
      <c r="E1425" s="41" t="s">
        <v>2135</v>
      </c>
      <c r="F1425" s="104">
        <v>2</v>
      </c>
      <c r="G1425" s="44" t="s">
        <v>1448</v>
      </c>
      <c r="H1425" s="50"/>
      <c r="I1425" s="46">
        <v>0</v>
      </c>
      <c r="J1425" s="46">
        <v>0</v>
      </c>
      <c r="K1425" s="47">
        <f t="shared" si="94"/>
        <v>0</v>
      </c>
      <c r="L1425" s="48">
        <f t="shared" si="95"/>
        <v>0</v>
      </c>
    </row>
    <row r="1426" spans="1:12">
      <c r="A1426" s="82"/>
      <c r="B1426" s="87"/>
      <c r="C1426" s="40"/>
      <c r="D1426" s="41"/>
      <c r="E1426" s="41"/>
      <c r="F1426" s="104"/>
      <c r="G1426" s="44"/>
      <c r="H1426" s="50"/>
      <c r="I1426" s="46"/>
      <c r="J1426" s="46"/>
      <c r="K1426" s="47"/>
      <c r="L1426" s="48"/>
    </row>
    <row r="1427" spans="1:12" ht="48">
      <c r="A1427" s="82"/>
      <c r="B1427" s="87"/>
      <c r="C1427" s="40"/>
      <c r="D1427" s="252" t="s">
        <v>2136</v>
      </c>
      <c r="E1427" s="252" t="s">
        <v>2137</v>
      </c>
      <c r="F1427" s="104"/>
      <c r="G1427" s="44"/>
      <c r="H1427" s="50"/>
      <c r="I1427" s="46"/>
      <c r="J1427" s="46"/>
      <c r="K1427" s="47"/>
      <c r="L1427" s="48"/>
    </row>
    <row r="1428" spans="1:12" ht="225">
      <c r="A1428" s="82"/>
      <c r="B1428" s="87"/>
      <c r="C1428" s="40"/>
      <c r="D1428" s="41" t="s">
        <v>2138</v>
      </c>
      <c r="E1428" s="41" t="s">
        <v>2139</v>
      </c>
      <c r="F1428" s="104"/>
      <c r="G1428" s="44"/>
      <c r="H1428" s="50"/>
      <c r="I1428" s="46"/>
      <c r="J1428" s="46"/>
      <c r="K1428" s="47"/>
      <c r="L1428" s="48"/>
    </row>
    <row r="1429" spans="1:12">
      <c r="A1429" s="38">
        <v>400</v>
      </c>
      <c r="B1429" s="39">
        <v>421</v>
      </c>
      <c r="C1429" s="283">
        <v>37</v>
      </c>
      <c r="D1429" s="41" t="s">
        <v>1652</v>
      </c>
      <c r="E1429" s="41" t="s">
        <v>1652</v>
      </c>
      <c r="F1429" s="104">
        <v>4</v>
      </c>
      <c r="G1429" s="44" t="s">
        <v>1468</v>
      </c>
      <c r="H1429" s="50"/>
      <c r="I1429" s="46">
        <v>0</v>
      </c>
      <c r="J1429" s="46">
        <v>0</v>
      </c>
      <c r="K1429" s="47">
        <f>I1429+J1429</f>
        <v>0</v>
      </c>
      <c r="L1429" s="48">
        <f>K1429*(F1429+H1429)</f>
        <v>0</v>
      </c>
    </row>
    <row r="1430" spans="1:12">
      <c r="A1430" s="38">
        <v>400</v>
      </c>
      <c r="B1430" s="39">
        <v>421</v>
      </c>
      <c r="C1430" s="283">
        <v>38</v>
      </c>
      <c r="D1430" s="41" t="s">
        <v>1653</v>
      </c>
      <c r="E1430" s="41" t="s">
        <v>1653</v>
      </c>
      <c r="F1430" s="104">
        <v>5</v>
      </c>
      <c r="G1430" s="44" t="s">
        <v>1468</v>
      </c>
      <c r="H1430" s="50"/>
      <c r="I1430" s="46">
        <v>0</v>
      </c>
      <c r="J1430" s="46">
        <v>0</v>
      </c>
      <c r="K1430" s="47">
        <f>I1430+J1430</f>
        <v>0</v>
      </c>
      <c r="L1430" s="48">
        <f>K1430*(F1430+H1430)</f>
        <v>0</v>
      </c>
    </row>
    <row r="1431" spans="1:12">
      <c r="A1431" s="38">
        <v>400</v>
      </c>
      <c r="B1431" s="39">
        <v>421</v>
      </c>
      <c r="C1431" s="283">
        <v>39</v>
      </c>
      <c r="D1431" s="41" t="s">
        <v>1484</v>
      </c>
      <c r="E1431" s="41" t="s">
        <v>1484</v>
      </c>
      <c r="F1431" s="104">
        <v>9</v>
      </c>
      <c r="G1431" s="44" t="s">
        <v>1468</v>
      </c>
      <c r="H1431" s="50"/>
      <c r="I1431" s="46">
        <v>0</v>
      </c>
      <c r="J1431" s="46">
        <v>0</v>
      </c>
      <c r="K1431" s="47">
        <f>I1431+J1431</f>
        <v>0</v>
      </c>
      <c r="L1431" s="48">
        <f>K1431*(F1431+H1431)</f>
        <v>0</v>
      </c>
    </row>
    <row r="1432" spans="1:12" ht="123.75">
      <c r="A1432" s="82"/>
      <c r="B1432" s="87"/>
      <c r="C1432" s="40"/>
      <c r="D1432" s="256" t="s">
        <v>2140</v>
      </c>
      <c r="E1432" s="256" t="s">
        <v>2141</v>
      </c>
      <c r="F1432" s="104"/>
      <c r="G1432" s="44"/>
      <c r="H1432" s="50"/>
      <c r="I1432" s="46"/>
      <c r="J1432" s="46"/>
      <c r="K1432" s="47"/>
      <c r="L1432" s="48"/>
    </row>
    <row r="1433" spans="1:12">
      <c r="A1433" s="38">
        <v>400</v>
      </c>
      <c r="B1433" s="39">
        <v>421</v>
      </c>
      <c r="C1433" s="283">
        <v>40</v>
      </c>
      <c r="D1433" s="41" t="s">
        <v>1651</v>
      </c>
      <c r="E1433" s="41" t="s">
        <v>1651</v>
      </c>
      <c r="F1433" s="104">
        <v>13</v>
      </c>
      <c r="G1433" s="44" t="s">
        <v>1468</v>
      </c>
      <c r="H1433" s="50"/>
      <c r="I1433" s="46">
        <v>0</v>
      </c>
      <c r="J1433" s="46">
        <v>0</v>
      </c>
      <c r="K1433" s="47">
        <f>I1433+J1433</f>
        <v>0</v>
      </c>
      <c r="L1433" s="48">
        <f>K1433*(F1433+H1433)</f>
        <v>0</v>
      </c>
    </row>
    <row r="1434" spans="1:12">
      <c r="A1434" s="38">
        <v>400</v>
      </c>
      <c r="B1434" s="39">
        <v>421</v>
      </c>
      <c r="C1434" s="283">
        <v>41</v>
      </c>
      <c r="D1434" s="41" t="s">
        <v>1658</v>
      </c>
      <c r="E1434" s="41" t="s">
        <v>1658</v>
      </c>
      <c r="F1434" s="104">
        <v>3</v>
      </c>
      <c r="G1434" s="44" t="s">
        <v>1468</v>
      </c>
      <c r="H1434" s="50"/>
      <c r="I1434" s="46">
        <v>0</v>
      </c>
      <c r="J1434" s="46">
        <v>0</v>
      </c>
      <c r="K1434" s="47">
        <f>I1434+J1434</f>
        <v>0</v>
      </c>
      <c r="L1434" s="48">
        <f>K1434*(F1434+H1434)</f>
        <v>0</v>
      </c>
    </row>
    <row r="1435" spans="1:12">
      <c r="A1435" s="38">
        <v>400</v>
      </c>
      <c r="B1435" s="39">
        <v>421</v>
      </c>
      <c r="C1435" s="283">
        <v>42</v>
      </c>
      <c r="D1435" s="41" t="s">
        <v>1659</v>
      </c>
      <c r="E1435" s="41" t="s">
        <v>1659</v>
      </c>
      <c r="F1435" s="104">
        <v>9</v>
      </c>
      <c r="G1435" s="44" t="s">
        <v>1468</v>
      </c>
      <c r="H1435" s="50"/>
      <c r="I1435" s="46">
        <v>0</v>
      </c>
      <c r="J1435" s="46">
        <v>0</v>
      </c>
      <c r="K1435" s="47">
        <f>I1435+J1435</f>
        <v>0</v>
      </c>
      <c r="L1435" s="48">
        <f>K1435*(F1435+H1435)</f>
        <v>0</v>
      </c>
    </row>
    <row r="1436" spans="1:12">
      <c r="A1436" s="38">
        <v>400</v>
      </c>
      <c r="B1436" s="39">
        <v>421</v>
      </c>
      <c r="C1436" s="283">
        <v>43</v>
      </c>
      <c r="D1436" s="41" t="s">
        <v>1461</v>
      </c>
      <c r="E1436" s="41" t="s">
        <v>1461</v>
      </c>
      <c r="F1436" s="104">
        <v>3</v>
      </c>
      <c r="G1436" s="44" t="s">
        <v>1468</v>
      </c>
      <c r="H1436" s="50"/>
      <c r="I1436" s="46">
        <v>0</v>
      </c>
      <c r="J1436" s="46">
        <v>0</v>
      </c>
      <c r="K1436" s="47">
        <f>I1436+J1436</f>
        <v>0</v>
      </c>
      <c r="L1436" s="48">
        <f>K1436*(F1436+H1436)</f>
        <v>0</v>
      </c>
    </row>
    <row r="1437" spans="1:12">
      <c r="A1437" s="38">
        <v>400</v>
      </c>
      <c r="B1437" s="39">
        <v>421</v>
      </c>
      <c r="C1437" s="283">
        <v>44</v>
      </c>
      <c r="D1437" s="41" t="s">
        <v>1463</v>
      </c>
      <c r="E1437" s="41" t="s">
        <v>1463</v>
      </c>
      <c r="F1437" s="96">
        <v>14</v>
      </c>
      <c r="G1437" s="44" t="s">
        <v>1468</v>
      </c>
      <c r="H1437" s="50"/>
      <c r="I1437" s="46">
        <v>0</v>
      </c>
      <c r="J1437" s="46">
        <v>0</v>
      </c>
      <c r="K1437" s="47">
        <f>I1437+J1437</f>
        <v>0</v>
      </c>
      <c r="L1437" s="48">
        <f>K1437*(F1437+H1437)</f>
        <v>0</v>
      </c>
    </row>
    <row r="1438" spans="1:12" ht="168.75">
      <c r="A1438" s="82"/>
      <c r="B1438" s="87"/>
      <c r="C1438" s="40"/>
      <c r="D1438" s="311" t="s">
        <v>2142</v>
      </c>
      <c r="E1438" s="311" t="s">
        <v>2143</v>
      </c>
      <c r="F1438" s="96"/>
      <c r="G1438" s="44"/>
      <c r="H1438" s="50"/>
      <c r="I1438" s="46"/>
      <c r="J1438" s="46"/>
      <c r="K1438" s="47"/>
      <c r="L1438" s="48"/>
    </row>
    <row r="1439" spans="1:12">
      <c r="A1439" s="38">
        <v>400</v>
      </c>
      <c r="B1439" s="39">
        <v>421</v>
      </c>
      <c r="C1439" s="283">
        <v>45</v>
      </c>
      <c r="D1439" s="41" t="s">
        <v>1658</v>
      </c>
      <c r="E1439" s="41" t="s">
        <v>1658</v>
      </c>
      <c r="F1439" s="104">
        <v>15</v>
      </c>
      <c r="G1439" s="44" t="s">
        <v>1468</v>
      </c>
      <c r="H1439" s="50"/>
      <c r="I1439" s="46">
        <v>0</v>
      </c>
      <c r="J1439" s="46">
        <v>0</v>
      </c>
      <c r="K1439" s="47">
        <f>I1439+J1439</f>
        <v>0</v>
      </c>
      <c r="L1439" s="48">
        <f>K1439*(F1439+H1439)</f>
        <v>0</v>
      </c>
    </row>
    <row r="1440" spans="1:12" ht="168.75">
      <c r="A1440" s="82"/>
      <c r="B1440" s="87"/>
      <c r="C1440" s="40"/>
      <c r="D1440" s="311" t="s">
        <v>2144</v>
      </c>
      <c r="E1440" s="311" t="s">
        <v>2145</v>
      </c>
      <c r="F1440" s="104"/>
      <c r="G1440" s="44"/>
      <c r="H1440" s="50"/>
      <c r="I1440" s="46"/>
      <c r="J1440" s="46"/>
      <c r="K1440" s="47"/>
      <c r="L1440" s="48"/>
    </row>
    <row r="1441" spans="1:12" ht="22.5">
      <c r="A1441" s="38">
        <v>400</v>
      </c>
      <c r="B1441" s="39">
        <v>421</v>
      </c>
      <c r="C1441" s="283">
        <v>46</v>
      </c>
      <c r="D1441" s="41" t="s">
        <v>2146</v>
      </c>
      <c r="E1441" s="41" t="s">
        <v>2147</v>
      </c>
      <c r="F1441" s="104">
        <v>3</v>
      </c>
      <c r="G1441" s="44" t="s">
        <v>1468</v>
      </c>
      <c r="H1441" s="50"/>
      <c r="I1441" s="46">
        <v>0</v>
      </c>
      <c r="J1441" s="46">
        <v>0</v>
      </c>
      <c r="K1441" s="47">
        <f>I1441+J1441</f>
        <v>0</v>
      </c>
      <c r="L1441" s="48">
        <f>K1441*(F1441+H1441)</f>
        <v>0</v>
      </c>
    </row>
    <row r="1442" spans="1:12" ht="405">
      <c r="A1442" s="82"/>
      <c r="B1442" s="87"/>
      <c r="C1442" s="40"/>
      <c r="D1442" s="250" t="s">
        <v>2148</v>
      </c>
      <c r="E1442" s="250" t="s">
        <v>2149</v>
      </c>
      <c r="F1442" s="104"/>
      <c r="G1442" s="44"/>
      <c r="H1442" s="50"/>
      <c r="I1442" s="46"/>
      <c r="J1442" s="46"/>
      <c r="K1442" s="47"/>
      <c r="L1442" s="48"/>
    </row>
    <row r="1443" spans="1:12">
      <c r="A1443" s="82"/>
      <c r="B1443" s="87"/>
      <c r="C1443" s="359" t="s">
        <v>2150</v>
      </c>
      <c r="D1443" s="41" t="s">
        <v>1651</v>
      </c>
      <c r="E1443" s="41" t="s">
        <v>1651</v>
      </c>
      <c r="F1443" s="104">
        <v>1</v>
      </c>
      <c r="G1443" s="44" t="s">
        <v>1468</v>
      </c>
      <c r="H1443" s="50"/>
      <c r="I1443" s="46">
        <v>0</v>
      </c>
      <c r="J1443" s="46">
        <v>0</v>
      </c>
      <c r="K1443" s="47">
        <f>I1443+J1443</f>
        <v>0</v>
      </c>
      <c r="L1443" s="48">
        <f>F1443*K1443</f>
        <v>0</v>
      </c>
    </row>
    <row r="1444" spans="1:12">
      <c r="A1444" s="38">
        <v>400</v>
      </c>
      <c r="B1444" s="39">
        <v>421</v>
      </c>
      <c r="C1444" s="359" t="s">
        <v>2151</v>
      </c>
      <c r="D1444" s="41" t="s">
        <v>1658</v>
      </c>
      <c r="E1444" s="41" t="s">
        <v>1658</v>
      </c>
      <c r="F1444" s="96">
        <v>1</v>
      </c>
      <c r="G1444" s="44" t="s">
        <v>1468</v>
      </c>
      <c r="H1444" s="50"/>
      <c r="I1444" s="46">
        <v>0</v>
      </c>
      <c r="J1444" s="46">
        <v>0</v>
      </c>
      <c r="K1444" s="47">
        <f>I1444+J1444</f>
        <v>0</v>
      </c>
      <c r="L1444" s="48">
        <f>K1444*(F1444+H1444)</f>
        <v>0</v>
      </c>
    </row>
    <row r="1445" spans="1:12">
      <c r="A1445" s="82"/>
      <c r="B1445" s="87"/>
      <c r="C1445" s="359" t="s">
        <v>2152</v>
      </c>
      <c r="D1445" s="41" t="s">
        <v>1659</v>
      </c>
      <c r="E1445" s="41" t="s">
        <v>1659</v>
      </c>
      <c r="F1445" s="96">
        <v>6</v>
      </c>
      <c r="G1445" s="44" t="s">
        <v>1468</v>
      </c>
      <c r="H1445" s="50"/>
      <c r="I1445" s="46">
        <v>0</v>
      </c>
      <c r="J1445" s="46">
        <v>0</v>
      </c>
      <c r="K1445" s="47">
        <f>I1445+J1445</f>
        <v>0</v>
      </c>
      <c r="L1445" s="48">
        <f>K1445*(F1445+H1445)</f>
        <v>0</v>
      </c>
    </row>
    <row r="1446" spans="1:12" ht="405">
      <c r="A1446" s="82"/>
      <c r="B1446" s="87"/>
      <c r="C1446" s="40"/>
      <c r="D1446" s="250" t="s">
        <v>2153</v>
      </c>
      <c r="E1446" s="250" t="s">
        <v>2154</v>
      </c>
      <c r="F1446" s="96"/>
      <c r="G1446" s="44"/>
      <c r="H1446" s="50"/>
      <c r="I1446" s="46"/>
      <c r="J1446" s="46"/>
      <c r="K1446" s="47"/>
      <c r="L1446" s="48"/>
    </row>
    <row r="1447" spans="1:12">
      <c r="A1447" s="38">
        <v>400</v>
      </c>
      <c r="B1447" s="39">
        <v>421</v>
      </c>
      <c r="C1447" s="359" t="s">
        <v>2155</v>
      </c>
      <c r="D1447" s="41" t="s">
        <v>1463</v>
      </c>
      <c r="E1447" s="41" t="s">
        <v>1463</v>
      </c>
      <c r="F1447" s="96">
        <v>5</v>
      </c>
      <c r="G1447" s="44" t="s">
        <v>1468</v>
      </c>
      <c r="H1447" s="50"/>
      <c r="I1447" s="46">
        <v>0</v>
      </c>
      <c r="J1447" s="46">
        <v>0</v>
      </c>
      <c r="K1447" s="47">
        <f>I1447+J1447</f>
        <v>0</v>
      </c>
      <c r="L1447" s="48">
        <f>K1447*(F1447+H1447)</f>
        <v>0</v>
      </c>
    </row>
    <row r="1448" spans="1:12">
      <c r="A1448" s="38">
        <v>400</v>
      </c>
      <c r="B1448" s="39">
        <v>421</v>
      </c>
      <c r="C1448" s="359" t="s">
        <v>2156</v>
      </c>
      <c r="D1448" s="41" t="s">
        <v>1652</v>
      </c>
      <c r="E1448" s="41" t="s">
        <v>1652</v>
      </c>
      <c r="F1448" s="104">
        <v>1</v>
      </c>
      <c r="G1448" s="44" t="s">
        <v>1468</v>
      </c>
      <c r="H1448" s="50"/>
      <c r="I1448" s="46">
        <v>0</v>
      </c>
      <c r="J1448" s="46">
        <v>0</v>
      </c>
      <c r="K1448" s="47">
        <f>I1448+J1448</f>
        <v>0</v>
      </c>
      <c r="L1448" s="48">
        <f>K1448*(F1448+H1448)</f>
        <v>0</v>
      </c>
    </row>
    <row r="1449" spans="1:12" ht="409.5">
      <c r="A1449" s="82"/>
      <c r="B1449" s="87"/>
      <c r="C1449" s="40"/>
      <c r="D1449" s="41" t="s">
        <v>2157</v>
      </c>
      <c r="E1449" s="41" t="s">
        <v>2158</v>
      </c>
      <c r="F1449" s="104"/>
      <c r="G1449" s="44"/>
      <c r="H1449" s="50"/>
      <c r="I1449" s="46"/>
      <c r="J1449" s="360"/>
      <c r="K1449" s="47"/>
      <c r="L1449" s="48"/>
    </row>
    <row r="1450" spans="1:12" ht="45">
      <c r="A1450" s="38">
        <v>400</v>
      </c>
      <c r="B1450" s="39">
        <v>421</v>
      </c>
      <c r="C1450" s="359" t="s">
        <v>2159</v>
      </c>
      <c r="D1450" s="41" t="s">
        <v>2160</v>
      </c>
      <c r="E1450" s="41" t="s">
        <v>2160</v>
      </c>
      <c r="F1450" s="104">
        <v>2</v>
      </c>
      <c r="G1450" s="44" t="s">
        <v>1468</v>
      </c>
      <c r="H1450" s="50"/>
      <c r="I1450" s="46">
        <v>0</v>
      </c>
      <c r="J1450" s="46">
        <v>0</v>
      </c>
      <c r="K1450" s="47">
        <f>I1450+J1450</f>
        <v>0</v>
      </c>
      <c r="L1450" s="48">
        <f>F1450*K1450</f>
        <v>0</v>
      </c>
    </row>
    <row r="1451" spans="1:12">
      <c r="A1451" s="82"/>
      <c r="B1451" s="87"/>
      <c r="C1451" s="40"/>
      <c r="D1451" s="41"/>
      <c r="E1451" s="41"/>
      <c r="F1451" s="104"/>
      <c r="G1451" s="44"/>
      <c r="H1451" s="50"/>
      <c r="I1451" s="46"/>
      <c r="J1451" s="46"/>
      <c r="K1451" s="47"/>
      <c r="L1451" s="48"/>
    </row>
    <row r="1452" spans="1:12" ht="292.5">
      <c r="A1452" s="82"/>
      <c r="B1452" s="87"/>
      <c r="C1452" s="40"/>
      <c r="D1452" s="41" t="s">
        <v>2161</v>
      </c>
      <c r="E1452" s="41" t="s">
        <v>2162</v>
      </c>
      <c r="F1452" s="104"/>
      <c r="G1452" s="44"/>
      <c r="H1452" s="50"/>
      <c r="I1452" s="46"/>
      <c r="J1452" s="46"/>
      <c r="K1452" s="47"/>
      <c r="L1452" s="48"/>
    </row>
    <row r="1453" spans="1:12" ht="22.5">
      <c r="A1453" s="38">
        <v>400</v>
      </c>
      <c r="B1453" s="39">
        <v>421</v>
      </c>
      <c r="C1453" s="40" t="s">
        <v>2163</v>
      </c>
      <c r="D1453" s="41" t="s">
        <v>2164</v>
      </c>
      <c r="E1453" s="41" t="s">
        <v>2164</v>
      </c>
      <c r="F1453" s="104">
        <v>1</v>
      </c>
      <c r="G1453" s="44" t="s">
        <v>1468</v>
      </c>
      <c r="H1453" s="50"/>
      <c r="I1453" s="46">
        <v>0</v>
      </c>
      <c r="J1453" s="46">
        <v>0</v>
      </c>
      <c r="K1453" s="47">
        <f>I1453+J1453</f>
        <v>0</v>
      </c>
      <c r="L1453" s="48">
        <f>F1453*K1453</f>
        <v>0</v>
      </c>
    </row>
    <row r="1454" spans="1:12" ht="168.75">
      <c r="A1454" s="82"/>
      <c r="B1454" s="87"/>
      <c r="C1454" s="40"/>
      <c r="D1454" s="250" t="s">
        <v>2165</v>
      </c>
      <c r="E1454" s="41" t="s">
        <v>2166</v>
      </c>
      <c r="F1454" s="104"/>
      <c r="G1454" s="44"/>
      <c r="H1454" s="50"/>
      <c r="I1454" s="46"/>
      <c r="J1454" s="46"/>
      <c r="K1454" s="47"/>
      <c r="L1454" s="48"/>
    </row>
    <row r="1455" spans="1:12">
      <c r="A1455" s="38">
        <v>400</v>
      </c>
      <c r="B1455" s="39">
        <v>421</v>
      </c>
      <c r="C1455" s="283">
        <v>50</v>
      </c>
      <c r="D1455" s="41" t="s">
        <v>1651</v>
      </c>
      <c r="E1455" s="41" t="s">
        <v>1651</v>
      </c>
      <c r="F1455" s="104">
        <v>0</v>
      </c>
      <c r="G1455" s="44" t="s">
        <v>1468</v>
      </c>
      <c r="H1455" s="50"/>
      <c r="I1455" s="46">
        <v>0</v>
      </c>
      <c r="J1455" s="46">
        <v>0</v>
      </c>
      <c r="K1455" s="47">
        <f>I1455+J1455</f>
        <v>0</v>
      </c>
      <c r="L1455" s="48">
        <f>K1455*(F1455+H1455)</f>
        <v>0</v>
      </c>
    </row>
    <row r="1456" spans="1:12">
      <c r="A1456" s="38">
        <v>400</v>
      </c>
      <c r="B1456" s="39">
        <v>421</v>
      </c>
      <c r="C1456" s="283">
        <v>51</v>
      </c>
      <c r="D1456" s="41" t="s">
        <v>1658</v>
      </c>
      <c r="E1456" s="41" t="s">
        <v>1658</v>
      </c>
      <c r="F1456" s="104">
        <v>0</v>
      </c>
      <c r="G1456" s="44" t="s">
        <v>1468</v>
      </c>
      <c r="H1456" s="50"/>
      <c r="I1456" s="46">
        <v>0</v>
      </c>
      <c r="J1456" s="46">
        <v>0</v>
      </c>
      <c r="K1456" s="47">
        <f>I1456+J1456</f>
        <v>0</v>
      </c>
      <c r="L1456" s="48">
        <f>K1456*(F1456+H1456)</f>
        <v>0</v>
      </c>
    </row>
    <row r="1457" spans="1:12">
      <c r="A1457" s="38">
        <v>400</v>
      </c>
      <c r="B1457" s="39">
        <v>421</v>
      </c>
      <c r="C1457" s="283">
        <v>52</v>
      </c>
      <c r="D1457" s="41" t="s">
        <v>1659</v>
      </c>
      <c r="E1457" s="41" t="s">
        <v>1659</v>
      </c>
      <c r="F1457" s="104">
        <v>0</v>
      </c>
      <c r="G1457" s="44" t="s">
        <v>1468</v>
      </c>
      <c r="H1457" s="50"/>
      <c r="I1457" s="46">
        <v>0</v>
      </c>
      <c r="J1457" s="46">
        <v>0</v>
      </c>
      <c r="K1457" s="47">
        <f>I1457+J1457</f>
        <v>0</v>
      </c>
      <c r="L1457" s="48">
        <f>K1457*(F1457+H1457)</f>
        <v>0</v>
      </c>
    </row>
    <row r="1458" spans="1:12">
      <c r="A1458" s="38">
        <v>400</v>
      </c>
      <c r="B1458" s="39">
        <v>421</v>
      </c>
      <c r="C1458" s="283">
        <v>53</v>
      </c>
      <c r="D1458" s="41" t="s">
        <v>1461</v>
      </c>
      <c r="E1458" s="41" t="s">
        <v>1461</v>
      </c>
      <c r="F1458" s="104">
        <v>0</v>
      </c>
      <c r="G1458" s="44" t="s">
        <v>1468</v>
      </c>
      <c r="H1458" s="50"/>
      <c r="I1458" s="46">
        <v>0</v>
      </c>
      <c r="J1458" s="46">
        <v>0</v>
      </c>
      <c r="K1458" s="47">
        <f>I1458+J1458</f>
        <v>0</v>
      </c>
      <c r="L1458" s="48">
        <f>K1458*(F1458+H1458)</f>
        <v>0</v>
      </c>
    </row>
    <row r="1459" spans="1:12">
      <c r="A1459" s="38">
        <v>400</v>
      </c>
      <c r="B1459" s="39">
        <v>421</v>
      </c>
      <c r="C1459" s="283">
        <v>54</v>
      </c>
      <c r="D1459" s="41" t="s">
        <v>1462</v>
      </c>
      <c r="E1459" s="41" t="s">
        <v>1462</v>
      </c>
      <c r="F1459" s="104">
        <v>0</v>
      </c>
      <c r="G1459" s="44" t="s">
        <v>1468</v>
      </c>
      <c r="H1459" s="50"/>
      <c r="I1459" s="46">
        <v>0</v>
      </c>
      <c r="J1459" s="46">
        <v>0</v>
      </c>
      <c r="K1459" s="47">
        <f>I1459+J1459</f>
        <v>0</v>
      </c>
      <c r="L1459" s="48">
        <f>K1459*(F1459+H1459)</f>
        <v>0</v>
      </c>
    </row>
    <row r="1460" spans="1:12" ht="157.5">
      <c r="A1460" s="82"/>
      <c r="B1460" s="87"/>
      <c r="C1460" s="40"/>
      <c r="D1460" s="250" t="s">
        <v>2167</v>
      </c>
      <c r="E1460" s="250" t="s">
        <v>2168</v>
      </c>
      <c r="F1460" s="104"/>
      <c r="G1460" s="44"/>
      <c r="H1460" s="50"/>
      <c r="I1460" s="46"/>
      <c r="J1460" s="46"/>
      <c r="K1460" s="47"/>
      <c r="L1460" s="48"/>
    </row>
    <row r="1461" spans="1:12">
      <c r="A1461" s="38">
        <v>400</v>
      </c>
      <c r="B1461" s="39">
        <v>421</v>
      </c>
      <c r="C1461" s="283">
        <v>55</v>
      </c>
      <c r="D1461" s="41" t="s">
        <v>1463</v>
      </c>
      <c r="E1461" s="41" t="s">
        <v>1463</v>
      </c>
      <c r="F1461" s="104">
        <v>4</v>
      </c>
      <c r="G1461" s="44" t="s">
        <v>1468</v>
      </c>
      <c r="H1461" s="50"/>
      <c r="I1461" s="46">
        <v>0</v>
      </c>
      <c r="J1461" s="46">
        <v>0</v>
      </c>
      <c r="K1461" s="47">
        <f>I1461+J1461</f>
        <v>0</v>
      </c>
      <c r="L1461" s="48">
        <f>K1461*(F1461+H1461)</f>
        <v>0</v>
      </c>
    </row>
    <row r="1462" spans="1:12">
      <c r="A1462" s="38">
        <v>400</v>
      </c>
      <c r="B1462" s="39">
        <v>421</v>
      </c>
      <c r="C1462" s="283">
        <v>56</v>
      </c>
      <c r="D1462" s="41" t="s">
        <v>1652</v>
      </c>
      <c r="E1462" s="41" t="s">
        <v>1652</v>
      </c>
      <c r="F1462" s="104">
        <v>1</v>
      </c>
      <c r="G1462" s="44" t="s">
        <v>1468</v>
      </c>
      <c r="H1462" s="50"/>
      <c r="I1462" s="46">
        <v>0</v>
      </c>
      <c r="J1462" s="46">
        <v>0</v>
      </c>
      <c r="K1462" s="47">
        <f>I1462+J1462</f>
        <v>0</v>
      </c>
      <c r="L1462" s="48">
        <f>K1462*(F1462+H1462)</f>
        <v>0</v>
      </c>
    </row>
    <row r="1463" spans="1:12" ht="168.75">
      <c r="A1463" s="82"/>
      <c r="B1463" s="87"/>
      <c r="C1463" s="40"/>
      <c r="D1463" s="41" t="s">
        <v>2169</v>
      </c>
      <c r="E1463" s="41" t="s">
        <v>2170</v>
      </c>
      <c r="F1463" s="104"/>
      <c r="G1463" s="44"/>
      <c r="H1463" s="50"/>
      <c r="I1463" s="46"/>
      <c r="J1463" s="46"/>
      <c r="K1463" s="47"/>
      <c r="L1463" s="48"/>
    </row>
    <row r="1464" spans="1:12">
      <c r="A1464" s="38">
        <v>400</v>
      </c>
      <c r="B1464" s="39">
        <v>421</v>
      </c>
      <c r="C1464" s="283">
        <v>57</v>
      </c>
      <c r="D1464" s="41" t="s">
        <v>1653</v>
      </c>
      <c r="E1464" s="41" t="s">
        <v>1653</v>
      </c>
      <c r="F1464" s="104">
        <v>1</v>
      </c>
      <c r="G1464" s="44" t="s">
        <v>1468</v>
      </c>
      <c r="H1464" s="50"/>
      <c r="I1464" s="46">
        <v>0</v>
      </c>
      <c r="J1464" s="46">
        <v>0</v>
      </c>
      <c r="K1464" s="47">
        <f>I1464+J1464</f>
        <v>0</v>
      </c>
      <c r="L1464" s="48">
        <f>K1464*(F1464+H1464)</f>
        <v>0</v>
      </c>
    </row>
    <row r="1465" spans="1:12" ht="168.75">
      <c r="A1465" s="82"/>
      <c r="B1465" s="87"/>
      <c r="C1465" s="40"/>
      <c r="D1465" s="41" t="s">
        <v>2171</v>
      </c>
      <c r="E1465" s="41" t="s">
        <v>2172</v>
      </c>
      <c r="F1465" s="104"/>
      <c r="G1465" s="44"/>
      <c r="H1465" s="50"/>
      <c r="I1465" s="46"/>
      <c r="J1465" s="46"/>
      <c r="K1465" s="47"/>
      <c r="L1465" s="48"/>
    </row>
    <row r="1466" spans="1:12">
      <c r="A1466" s="38">
        <v>400</v>
      </c>
      <c r="B1466" s="39">
        <v>421</v>
      </c>
      <c r="C1466" s="283">
        <v>58</v>
      </c>
      <c r="D1466" s="41" t="s">
        <v>1653</v>
      </c>
      <c r="E1466" s="41" t="s">
        <v>1653</v>
      </c>
      <c r="F1466" s="104">
        <v>1</v>
      </c>
      <c r="G1466" s="44" t="s">
        <v>1468</v>
      </c>
      <c r="H1466" s="50"/>
      <c r="I1466" s="46">
        <v>0</v>
      </c>
      <c r="J1466" s="46">
        <v>0</v>
      </c>
      <c r="K1466" s="47">
        <f>I1466+J1466</f>
        <v>0</v>
      </c>
      <c r="L1466" s="48">
        <f>K1466*(F1466+H1466)</f>
        <v>0</v>
      </c>
    </row>
    <row r="1467" spans="1:12" ht="270">
      <c r="A1467" s="82"/>
      <c r="B1467" s="87"/>
      <c r="C1467" s="40"/>
      <c r="D1467" s="41" t="s">
        <v>2173</v>
      </c>
      <c r="E1467" s="250" t="s">
        <v>2174</v>
      </c>
      <c r="F1467" s="104"/>
      <c r="G1467" s="44"/>
      <c r="H1467" s="50"/>
      <c r="I1467" s="46"/>
      <c r="J1467" s="46"/>
      <c r="K1467" s="47"/>
      <c r="L1467" s="48"/>
    </row>
    <row r="1468" spans="1:12">
      <c r="A1468" s="38">
        <v>400</v>
      </c>
      <c r="B1468" s="39">
        <v>421</v>
      </c>
      <c r="C1468" s="283">
        <v>59</v>
      </c>
      <c r="D1468" s="41" t="s">
        <v>1463</v>
      </c>
      <c r="E1468" s="41" t="s">
        <v>1463</v>
      </c>
      <c r="F1468" s="104">
        <v>3</v>
      </c>
      <c r="G1468" s="44" t="s">
        <v>1468</v>
      </c>
      <c r="H1468" s="50"/>
      <c r="I1468" s="46">
        <v>0</v>
      </c>
      <c r="J1468" s="46">
        <v>0</v>
      </c>
      <c r="K1468" s="47">
        <f t="shared" ref="K1468:K1484" si="96">I1468+J1468</f>
        <v>0</v>
      </c>
      <c r="L1468" s="48">
        <f t="shared" ref="L1468:L1484" si="97">K1468*(F1468+H1468)</f>
        <v>0</v>
      </c>
    </row>
    <row r="1469" spans="1:12">
      <c r="A1469" s="38">
        <v>400</v>
      </c>
      <c r="B1469" s="39">
        <v>421</v>
      </c>
      <c r="C1469" s="283">
        <v>60</v>
      </c>
      <c r="D1469" s="41" t="s">
        <v>1652</v>
      </c>
      <c r="E1469" s="41" t="s">
        <v>1652</v>
      </c>
      <c r="F1469" s="104">
        <v>0</v>
      </c>
      <c r="G1469" s="44" t="s">
        <v>1468</v>
      </c>
      <c r="H1469" s="50"/>
      <c r="I1469" s="46">
        <v>0</v>
      </c>
      <c r="J1469" s="46">
        <v>0</v>
      </c>
      <c r="K1469" s="47">
        <f t="shared" si="96"/>
        <v>0</v>
      </c>
      <c r="L1469" s="48">
        <f t="shared" si="97"/>
        <v>0</v>
      </c>
    </row>
    <row r="1470" spans="1:12">
      <c r="A1470" s="38">
        <v>400</v>
      </c>
      <c r="B1470" s="39">
        <v>421</v>
      </c>
      <c r="C1470" s="283">
        <v>61</v>
      </c>
      <c r="D1470" s="41" t="s">
        <v>1653</v>
      </c>
      <c r="E1470" s="41" t="s">
        <v>1653</v>
      </c>
      <c r="F1470" s="104">
        <v>1</v>
      </c>
      <c r="G1470" s="44" t="s">
        <v>1468</v>
      </c>
      <c r="H1470" s="50"/>
      <c r="I1470" s="46">
        <v>0</v>
      </c>
      <c r="J1470" s="46">
        <v>0</v>
      </c>
      <c r="K1470" s="47">
        <f t="shared" si="96"/>
        <v>0</v>
      </c>
      <c r="L1470" s="48">
        <f t="shared" si="97"/>
        <v>0</v>
      </c>
    </row>
    <row r="1471" spans="1:12" ht="202.5">
      <c r="A1471" s="38">
        <v>400</v>
      </c>
      <c r="B1471" s="39">
        <v>421</v>
      </c>
      <c r="C1471" s="283">
        <v>62</v>
      </c>
      <c r="D1471" s="250" t="s">
        <v>2175</v>
      </c>
      <c r="E1471" s="250" t="s">
        <v>2176</v>
      </c>
      <c r="F1471" s="104">
        <v>5</v>
      </c>
      <c r="G1471" s="44" t="s">
        <v>1468</v>
      </c>
      <c r="H1471" s="50"/>
      <c r="I1471" s="46">
        <v>0</v>
      </c>
      <c r="J1471" s="46">
        <v>0</v>
      </c>
      <c r="K1471" s="47">
        <f t="shared" si="96"/>
        <v>0</v>
      </c>
      <c r="L1471" s="48">
        <f t="shared" si="97"/>
        <v>0</v>
      </c>
    </row>
    <row r="1472" spans="1:12" ht="225">
      <c r="A1472" s="38">
        <v>400</v>
      </c>
      <c r="B1472" s="39">
        <v>421</v>
      </c>
      <c r="C1472" s="283">
        <v>63</v>
      </c>
      <c r="D1472" s="311" t="s">
        <v>1666</v>
      </c>
      <c r="E1472" s="311" t="s">
        <v>1667</v>
      </c>
      <c r="F1472" s="96">
        <v>11</v>
      </c>
      <c r="G1472" s="44" t="s">
        <v>1468</v>
      </c>
      <c r="H1472" s="50"/>
      <c r="I1472" s="46">
        <v>0</v>
      </c>
      <c r="J1472" s="46">
        <v>0</v>
      </c>
      <c r="K1472" s="47">
        <f t="shared" si="96"/>
        <v>0</v>
      </c>
      <c r="L1472" s="48">
        <f t="shared" si="97"/>
        <v>0</v>
      </c>
    </row>
    <row r="1473" spans="1:12" ht="213.75">
      <c r="A1473" s="38">
        <v>400</v>
      </c>
      <c r="B1473" s="39">
        <v>421</v>
      </c>
      <c r="C1473" s="283">
        <v>64</v>
      </c>
      <c r="D1473" s="311" t="s">
        <v>1668</v>
      </c>
      <c r="E1473" s="311" t="s">
        <v>1669</v>
      </c>
      <c r="F1473" s="96">
        <v>11</v>
      </c>
      <c r="G1473" s="44" t="s">
        <v>1468</v>
      </c>
      <c r="H1473" s="50"/>
      <c r="I1473" s="46">
        <v>0</v>
      </c>
      <c r="J1473" s="46">
        <v>0</v>
      </c>
      <c r="K1473" s="47">
        <f t="shared" si="96"/>
        <v>0</v>
      </c>
      <c r="L1473" s="48">
        <f t="shared" si="97"/>
        <v>0</v>
      </c>
    </row>
    <row r="1474" spans="1:12" ht="292.5">
      <c r="A1474" s="38">
        <v>400</v>
      </c>
      <c r="B1474" s="39">
        <v>421</v>
      </c>
      <c r="C1474" s="283">
        <v>65</v>
      </c>
      <c r="D1474" s="245" t="s">
        <v>1670</v>
      </c>
      <c r="E1474" s="245" t="s">
        <v>1671</v>
      </c>
      <c r="F1474" s="104">
        <v>5</v>
      </c>
      <c r="G1474" s="44" t="s">
        <v>1468</v>
      </c>
      <c r="H1474" s="50"/>
      <c r="I1474" s="46">
        <v>0</v>
      </c>
      <c r="J1474" s="46">
        <v>0</v>
      </c>
      <c r="K1474" s="47">
        <f t="shared" si="96"/>
        <v>0</v>
      </c>
      <c r="L1474" s="48">
        <f t="shared" si="97"/>
        <v>0</v>
      </c>
    </row>
    <row r="1475" spans="1:12" ht="292.5">
      <c r="A1475" s="38">
        <v>400</v>
      </c>
      <c r="B1475" s="39">
        <v>421</v>
      </c>
      <c r="C1475" s="283">
        <v>66</v>
      </c>
      <c r="D1475" s="250" t="s">
        <v>1672</v>
      </c>
      <c r="E1475" s="250" t="s">
        <v>1673</v>
      </c>
      <c r="F1475" s="104">
        <v>5</v>
      </c>
      <c r="G1475" s="44" t="s">
        <v>1468</v>
      </c>
      <c r="H1475" s="50"/>
      <c r="I1475" s="46">
        <v>0</v>
      </c>
      <c r="J1475" s="46">
        <v>0</v>
      </c>
      <c r="K1475" s="47">
        <f t="shared" si="96"/>
        <v>0</v>
      </c>
      <c r="L1475" s="48">
        <f t="shared" si="97"/>
        <v>0</v>
      </c>
    </row>
    <row r="1476" spans="1:12" ht="409.5">
      <c r="A1476" s="38">
        <v>400</v>
      </c>
      <c r="B1476" s="39">
        <v>421</v>
      </c>
      <c r="C1476" s="283">
        <v>67</v>
      </c>
      <c r="D1476" s="41" t="s">
        <v>2177</v>
      </c>
      <c r="E1476" s="311" t="s">
        <v>2178</v>
      </c>
      <c r="F1476" s="104">
        <v>2</v>
      </c>
      <c r="G1476" s="44" t="s">
        <v>1468</v>
      </c>
      <c r="H1476" s="50"/>
      <c r="I1476" s="46">
        <v>0</v>
      </c>
      <c r="J1476" s="46">
        <v>0</v>
      </c>
      <c r="K1476" s="47">
        <f t="shared" si="96"/>
        <v>0</v>
      </c>
      <c r="L1476" s="48">
        <f t="shared" si="97"/>
        <v>0</v>
      </c>
    </row>
    <row r="1477" spans="1:12" ht="409.5">
      <c r="A1477" s="38">
        <v>400</v>
      </c>
      <c r="B1477" s="39">
        <v>421</v>
      </c>
      <c r="C1477" s="283">
        <v>68</v>
      </c>
      <c r="D1477" s="250" t="s">
        <v>2179</v>
      </c>
      <c r="E1477" s="250" t="s">
        <v>2180</v>
      </c>
      <c r="F1477" s="96">
        <v>1</v>
      </c>
      <c r="G1477" s="44" t="s">
        <v>1468</v>
      </c>
      <c r="H1477" s="50"/>
      <c r="I1477" s="46">
        <v>0</v>
      </c>
      <c r="J1477" s="46">
        <v>0</v>
      </c>
      <c r="K1477" s="47">
        <f t="shared" si="96"/>
        <v>0</v>
      </c>
      <c r="L1477" s="48">
        <f t="shared" si="97"/>
        <v>0</v>
      </c>
    </row>
    <row r="1478" spans="1:12" ht="409.5">
      <c r="A1478" s="38">
        <v>400</v>
      </c>
      <c r="B1478" s="39">
        <v>421</v>
      </c>
      <c r="C1478" s="283">
        <v>69</v>
      </c>
      <c r="D1478" s="41" t="s">
        <v>2181</v>
      </c>
      <c r="E1478" s="41" t="s">
        <v>2182</v>
      </c>
      <c r="F1478" s="96">
        <v>1</v>
      </c>
      <c r="G1478" s="44" t="s">
        <v>1468</v>
      </c>
      <c r="H1478" s="50"/>
      <c r="I1478" s="46">
        <v>0</v>
      </c>
      <c r="J1478" s="46">
        <v>0</v>
      </c>
      <c r="K1478" s="47">
        <f t="shared" si="96"/>
        <v>0</v>
      </c>
      <c r="L1478" s="48">
        <f t="shared" si="97"/>
        <v>0</v>
      </c>
    </row>
    <row r="1479" spans="1:12" ht="393.75">
      <c r="A1479" s="38">
        <v>400</v>
      </c>
      <c r="B1479" s="39">
        <v>421</v>
      </c>
      <c r="C1479" s="283">
        <v>70</v>
      </c>
      <c r="D1479" s="41" t="s">
        <v>2183</v>
      </c>
      <c r="E1479" s="41" t="s">
        <v>2184</v>
      </c>
      <c r="F1479" s="104">
        <v>1</v>
      </c>
      <c r="G1479" s="44" t="s">
        <v>1468</v>
      </c>
      <c r="H1479" s="50"/>
      <c r="I1479" s="46">
        <v>0</v>
      </c>
      <c r="J1479" s="46">
        <v>0</v>
      </c>
      <c r="K1479" s="47">
        <f t="shared" si="96"/>
        <v>0</v>
      </c>
      <c r="L1479" s="48">
        <f t="shared" si="97"/>
        <v>0</v>
      </c>
    </row>
    <row r="1480" spans="1:12" ht="292.5">
      <c r="A1480" s="38">
        <v>400</v>
      </c>
      <c r="B1480" s="39">
        <v>421</v>
      </c>
      <c r="C1480" s="283">
        <v>71</v>
      </c>
      <c r="D1480" s="41" t="s">
        <v>2185</v>
      </c>
      <c r="E1480" s="41" t="s">
        <v>2186</v>
      </c>
      <c r="F1480" s="104">
        <v>1</v>
      </c>
      <c r="G1480" s="44" t="s">
        <v>1468</v>
      </c>
      <c r="H1480" s="50"/>
      <c r="I1480" s="46">
        <v>0</v>
      </c>
      <c r="J1480" s="46">
        <v>0</v>
      </c>
      <c r="K1480" s="47">
        <f t="shared" si="96"/>
        <v>0</v>
      </c>
      <c r="L1480" s="48">
        <f t="shared" si="97"/>
        <v>0</v>
      </c>
    </row>
    <row r="1481" spans="1:12" ht="348.75">
      <c r="A1481" s="38">
        <v>400</v>
      </c>
      <c r="B1481" s="39">
        <v>421</v>
      </c>
      <c r="C1481" s="283">
        <v>72</v>
      </c>
      <c r="D1481" s="41" t="s">
        <v>2187</v>
      </c>
      <c r="E1481" s="41" t="s">
        <v>2188</v>
      </c>
      <c r="F1481" s="104">
        <v>5</v>
      </c>
      <c r="G1481" s="44" t="s">
        <v>1468</v>
      </c>
      <c r="H1481" s="50"/>
      <c r="I1481" s="46">
        <v>0</v>
      </c>
      <c r="J1481" s="46">
        <v>0</v>
      </c>
      <c r="K1481" s="47">
        <f t="shared" si="96"/>
        <v>0</v>
      </c>
      <c r="L1481" s="48">
        <f t="shared" si="97"/>
        <v>0</v>
      </c>
    </row>
    <row r="1482" spans="1:12" ht="348.75">
      <c r="A1482" s="38">
        <v>400</v>
      </c>
      <c r="B1482" s="39">
        <v>421</v>
      </c>
      <c r="C1482" s="283">
        <v>73</v>
      </c>
      <c r="D1482" s="41" t="s">
        <v>2189</v>
      </c>
      <c r="E1482" s="41" t="s">
        <v>2190</v>
      </c>
      <c r="F1482" s="96">
        <v>1</v>
      </c>
      <c r="G1482" s="44" t="s">
        <v>1468</v>
      </c>
      <c r="H1482" s="50"/>
      <c r="I1482" s="46">
        <v>0</v>
      </c>
      <c r="J1482" s="46">
        <v>0</v>
      </c>
      <c r="K1482" s="47">
        <f t="shared" si="96"/>
        <v>0</v>
      </c>
      <c r="L1482" s="48">
        <f t="shared" si="97"/>
        <v>0</v>
      </c>
    </row>
    <row r="1483" spans="1:12" ht="409.5">
      <c r="A1483" s="38">
        <v>400</v>
      </c>
      <c r="B1483" s="39">
        <v>421</v>
      </c>
      <c r="C1483" s="283">
        <v>74</v>
      </c>
      <c r="D1483" s="41" t="s">
        <v>2191</v>
      </c>
      <c r="E1483" s="41" t="s">
        <v>2192</v>
      </c>
      <c r="F1483" s="96">
        <v>2</v>
      </c>
      <c r="G1483" s="44" t="s">
        <v>1468</v>
      </c>
      <c r="H1483" s="50"/>
      <c r="I1483" s="46">
        <v>0</v>
      </c>
      <c r="J1483" s="46">
        <v>0</v>
      </c>
      <c r="K1483" s="47">
        <f t="shared" si="96"/>
        <v>0</v>
      </c>
      <c r="L1483" s="48">
        <f t="shared" si="97"/>
        <v>0</v>
      </c>
    </row>
    <row r="1484" spans="1:12" ht="409.5">
      <c r="A1484" s="38">
        <v>400</v>
      </c>
      <c r="B1484" s="39">
        <v>421</v>
      </c>
      <c r="C1484" s="283">
        <v>75</v>
      </c>
      <c r="D1484" s="41" t="s">
        <v>2193</v>
      </c>
      <c r="E1484" s="41" t="s">
        <v>2194</v>
      </c>
      <c r="F1484" s="104">
        <v>1</v>
      </c>
      <c r="G1484" s="44" t="s">
        <v>1468</v>
      </c>
      <c r="H1484" s="50"/>
      <c r="I1484" s="46">
        <v>0</v>
      </c>
      <c r="J1484" s="46">
        <v>0</v>
      </c>
      <c r="K1484" s="47">
        <f t="shared" si="96"/>
        <v>0</v>
      </c>
      <c r="L1484" s="48">
        <f t="shared" si="97"/>
        <v>0</v>
      </c>
    </row>
    <row r="1485" spans="1:12">
      <c r="A1485" s="82"/>
      <c r="B1485" s="87"/>
      <c r="C1485" s="40"/>
      <c r="D1485" s="41"/>
      <c r="E1485" s="41"/>
      <c r="F1485" s="104"/>
      <c r="G1485" s="44"/>
      <c r="H1485" s="50"/>
      <c r="I1485" s="46"/>
      <c r="J1485" s="46"/>
      <c r="K1485" s="47"/>
      <c r="L1485" s="48"/>
    </row>
    <row r="1486" spans="1:12" ht="84">
      <c r="A1486" s="82"/>
      <c r="B1486" s="87"/>
      <c r="C1486" s="40"/>
      <c r="D1486" s="312" t="s">
        <v>2195</v>
      </c>
      <c r="E1486" s="312" t="s">
        <v>2196</v>
      </c>
      <c r="F1486" s="104"/>
      <c r="G1486" s="44"/>
      <c r="H1486" s="50"/>
      <c r="I1486" s="46"/>
      <c r="J1486" s="46"/>
      <c r="K1486" s="47"/>
      <c r="L1486" s="48"/>
    </row>
    <row r="1487" spans="1:12" ht="409.5">
      <c r="A1487" s="38">
        <v>400</v>
      </c>
      <c r="B1487" s="39">
        <v>421</v>
      </c>
      <c r="C1487" s="283">
        <v>76</v>
      </c>
      <c r="D1487" s="41" t="s">
        <v>2197</v>
      </c>
      <c r="E1487" s="41" t="s">
        <v>2198</v>
      </c>
      <c r="F1487" s="104">
        <v>1</v>
      </c>
      <c r="G1487" s="44" t="s">
        <v>1468</v>
      </c>
      <c r="H1487" s="50"/>
      <c r="I1487" s="46">
        <v>0</v>
      </c>
      <c r="J1487" s="46">
        <v>0</v>
      </c>
      <c r="K1487" s="47">
        <f>I1487+J1487</f>
        <v>0</v>
      </c>
      <c r="L1487" s="48">
        <f>K1487*(F1487+H1487)</f>
        <v>0</v>
      </c>
    </row>
    <row r="1488" spans="1:12" ht="409.5">
      <c r="A1488" s="38">
        <v>400</v>
      </c>
      <c r="B1488" s="39">
        <v>421</v>
      </c>
      <c r="C1488" s="283">
        <v>77</v>
      </c>
      <c r="D1488" s="41" t="s">
        <v>2199</v>
      </c>
      <c r="E1488" s="41" t="s">
        <v>2200</v>
      </c>
      <c r="F1488" s="104">
        <v>1</v>
      </c>
      <c r="G1488" s="44" t="s">
        <v>1468</v>
      </c>
      <c r="H1488" s="50"/>
      <c r="I1488" s="46">
        <v>0</v>
      </c>
      <c r="J1488" s="46">
        <v>0</v>
      </c>
      <c r="K1488" s="47">
        <f>I1488+J1488</f>
        <v>0</v>
      </c>
      <c r="L1488" s="48">
        <f>K1488*(F1488+H1488)</f>
        <v>0</v>
      </c>
    </row>
    <row r="1489" spans="1:12" ht="409.5">
      <c r="A1489" s="38">
        <v>400</v>
      </c>
      <c r="B1489" s="39">
        <v>421</v>
      </c>
      <c r="C1489" s="283">
        <v>78</v>
      </c>
      <c r="D1489" s="41" t="s">
        <v>2201</v>
      </c>
      <c r="E1489" s="41" t="s">
        <v>2202</v>
      </c>
      <c r="F1489" s="104">
        <v>1</v>
      </c>
      <c r="G1489" s="44" t="s">
        <v>1468</v>
      </c>
      <c r="H1489" s="50"/>
      <c r="I1489" s="46">
        <v>0</v>
      </c>
      <c r="J1489" s="46">
        <v>0</v>
      </c>
      <c r="K1489" s="47">
        <f>I1489+J1489</f>
        <v>0</v>
      </c>
      <c r="L1489" s="48">
        <f>K1489*(F1489+H1489)</f>
        <v>0</v>
      </c>
    </row>
    <row r="1490" spans="1:12" ht="409.5">
      <c r="A1490" s="38">
        <v>400</v>
      </c>
      <c r="B1490" s="39">
        <v>421</v>
      </c>
      <c r="C1490" s="283">
        <v>79</v>
      </c>
      <c r="D1490" s="41" t="s">
        <v>2203</v>
      </c>
      <c r="E1490" s="41" t="s">
        <v>2204</v>
      </c>
      <c r="F1490" s="96">
        <v>1</v>
      </c>
      <c r="G1490" s="44" t="s">
        <v>1468</v>
      </c>
      <c r="H1490" s="50"/>
      <c r="I1490" s="46">
        <v>0</v>
      </c>
      <c r="J1490" s="46">
        <v>0</v>
      </c>
      <c r="K1490" s="47">
        <f>I1490+J1490</f>
        <v>0</v>
      </c>
      <c r="L1490" s="48">
        <f>K1490*(F1490+H1490)</f>
        <v>0</v>
      </c>
    </row>
    <row r="1491" spans="1:12">
      <c r="A1491" s="82"/>
      <c r="B1491" s="87"/>
      <c r="C1491" s="40"/>
      <c r="D1491" s="41"/>
      <c r="E1491" s="41"/>
      <c r="F1491" s="96"/>
      <c r="G1491" s="44"/>
      <c r="H1491" s="50"/>
      <c r="I1491" s="46"/>
      <c r="J1491" s="46"/>
      <c r="K1491" s="47"/>
      <c r="L1491" s="48"/>
    </row>
    <row r="1492" spans="1:12" ht="67.5">
      <c r="A1492" s="38">
        <v>400</v>
      </c>
      <c r="B1492" s="39">
        <v>421</v>
      </c>
      <c r="C1492" s="283">
        <v>80</v>
      </c>
      <c r="D1492" s="116" t="s">
        <v>2205</v>
      </c>
      <c r="E1492" s="116" t="s">
        <v>2206</v>
      </c>
      <c r="F1492" s="104">
        <v>6</v>
      </c>
      <c r="G1492" s="44" t="s">
        <v>1531</v>
      </c>
      <c r="H1492" s="50"/>
      <c r="I1492" s="46">
        <v>0</v>
      </c>
      <c r="J1492" s="46">
        <v>0</v>
      </c>
      <c r="K1492" s="47">
        <f>I1492+J1492</f>
        <v>0</v>
      </c>
      <c r="L1492" s="48">
        <f>K1492*(F1492+H1492)</f>
        <v>0</v>
      </c>
    </row>
    <row r="1493" spans="1:12" ht="67.5">
      <c r="A1493" s="38">
        <v>400</v>
      </c>
      <c r="B1493" s="39">
        <v>421</v>
      </c>
      <c r="C1493" s="283">
        <v>81</v>
      </c>
      <c r="D1493" s="116" t="s">
        <v>2207</v>
      </c>
      <c r="E1493" s="116" t="s">
        <v>2208</v>
      </c>
      <c r="F1493" s="104">
        <v>1</v>
      </c>
      <c r="G1493" s="44" t="s">
        <v>1531</v>
      </c>
      <c r="H1493" s="50"/>
      <c r="I1493" s="46">
        <v>0</v>
      </c>
      <c r="J1493" s="46">
        <v>0</v>
      </c>
      <c r="K1493" s="47">
        <f>I1493+J1493</f>
        <v>0</v>
      </c>
      <c r="L1493" s="48">
        <f>K1493*(F1493+H1493)</f>
        <v>0</v>
      </c>
    </row>
    <row r="1494" spans="1:12" ht="112.5">
      <c r="A1494" s="38">
        <v>400</v>
      </c>
      <c r="B1494" s="39">
        <v>421</v>
      </c>
      <c r="C1494" s="283">
        <v>82</v>
      </c>
      <c r="D1494" s="361" t="s">
        <v>2209</v>
      </c>
      <c r="E1494" s="361" t="s">
        <v>2210</v>
      </c>
      <c r="F1494" s="104">
        <v>1</v>
      </c>
      <c r="G1494" s="44" t="s">
        <v>1531</v>
      </c>
      <c r="H1494" s="50"/>
      <c r="I1494" s="46">
        <v>0</v>
      </c>
      <c r="J1494" s="46">
        <v>0</v>
      </c>
      <c r="K1494" s="47">
        <f>I1494+J1494</f>
        <v>0</v>
      </c>
      <c r="L1494" s="48">
        <f>K1494*(F1494+H1494)</f>
        <v>0</v>
      </c>
    </row>
    <row r="1495" spans="1:12" ht="45">
      <c r="A1495" s="38">
        <v>400</v>
      </c>
      <c r="B1495" s="39">
        <v>421</v>
      </c>
      <c r="C1495" s="283">
        <v>83</v>
      </c>
      <c r="D1495" s="41" t="s">
        <v>1702</v>
      </c>
      <c r="E1495" s="41" t="s">
        <v>1703</v>
      </c>
      <c r="F1495" s="104">
        <v>1</v>
      </c>
      <c r="G1495" s="44" t="s">
        <v>1704</v>
      </c>
      <c r="H1495" s="50"/>
      <c r="I1495" s="46">
        <v>0</v>
      </c>
      <c r="J1495" s="46">
        <v>0</v>
      </c>
      <c r="K1495" s="47">
        <f>I1495+J1495</f>
        <v>0</v>
      </c>
      <c r="L1495" s="48">
        <f>K1495*(F1495+H1495)</f>
        <v>0</v>
      </c>
    </row>
    <row r="1496" spans="1:12" ht="409.5">
      <c r="A1496" s="38">
        <v>400</v>
      </c>
      <c r="B1496" s="39">
        <v>421</v>
      </c>
      <c r="C1496" s="283">
        <v>84</v>
      </c>
      <c r="D1496" s="250" t="s">
        <v>1709</v>
      </c>
      <c r="E1496" s="108" t="s">
        <v>1710</v>
      </c>
      <c r="F1496" s="96">
        <v>4960</v>
      </c>
      <c r="G1496" s="44" t="s">
        <v>826</v>
      </c>
      <c r="H1496" s="50"/>
      <c r="I1496" s="46">
        <v>0</v>
      </c>
      <c r="J1496" s="46">
        <v>0</v>
      </c>
      <c r="K1496" s="47">
        <f>I1496+J1496</f>
        <v>0</v>
      </c>
      <c r="L1496" s="48">
        <f>K1496*(F1496+H1496)</f>
        <v>0</v>
      </c>
    </row>
    <row r="1497" spans="1:12" ht="90">
      <c r="A1497" s="38">
        <v>400</v>
      </c>
      <c r="B1497" s="39">
        <v>421</v>
      </c>
      <c r="C1497" s="283">
        <v>85</v>
      </c>
      <c r="D1497" s="313" t="s">
        <v>2211</v>
      </c>
      <c r="E1497" s="313" t="s">
        <v>2212</v>
      </c>
      <c r="F1497" s="104">
        <v>1</v>
      </c>
      <c r="G1497" s="44" t="s">
        <v>1294</v>
      </c>
      <c r="H1497" s="50"/>
      <c r="I1497" s="46">
        <v>0</v>
      </c>
      <c r="J1497" s="46">
        <v>0</v>
      </c>
      <c r="K1497" s="47">
        <f t="shared" ref="K1497:K1515" si="98">I1497+J1497</f>
        <v>0</v>
      </c>
      <c r="L1497" s="48">
        <f t="shared" ref="L1497:L1515" si="99">K1497*(F1497+H1497)</f>
        <v>0</v>
      </c>
    </row>
    <row r="1498" spans="1:12" ht="90">
      <c r="A1498" s="38">
        <v>400</v>
      </c>
      <c r="B1498" s="39">
        <v>421</v>
      </c>
      <c r="C1498" s="283">
        <v>86</v>
      </c>
      <c r="D1498" s="108" t="s">
        <v>1713</v>
      </c>
      <c r="E1498" s="108" t="s">
        <v>1714</v>
      </c>
      <c r="F1498" s="104">
        <v>1</v>
      </c>
      <c r="G1498" s="44" t="s">
        <v>1531</v>
      </c>
      <c r="H1498" s="50"/>
      <c r="I1498" s="46">
        <v>0</v>
      </c>
      <c r="J1498" s="46">
        <v>0</v>
      </c>
      <c r="K1498" s="47">
        <f t="shared" si="98"/>
        <v>0</v>
      </c>
      <c r="L1498" s="48">
        <f t="shared" si="99"/>
        <v>0</v>
      </c>
    </row>
    <row r="1499" spans="1:12" ht="157.5">
      <c r="A1499" s="38">
        <v>400</v>
      </c>
      <c r="B1499" s="39">
        <v>421</v>
      </c>
      <c r="C1499" s="283">
        <v>87</v>
      </c>
      <c r="D1499" s="108" t="s">
        <v>1715</v>
      </c>
      <c r="E1499" s="108" t="s">
        <v>1716</v>
      </c>
      <c r="F1499" s="96">
        <v>1</v>
      </c>
      <c r="G1499" s="44" t="s">
        <v>1531</v>
      </c>
      <c r="H1499" s="50"/>
      <c r="I1499" s="46">
        <v>0</v>
      </c>
      <c r="J1499" s="46">
        <v>0</v>
      </c>
      <c r="K1499" s="47">
        <f t="shared" si="98"/>
        <v>0</v>
      </c>
      <c r="L1499" s="48">
        <f t="shared" si="99"/>
        <v>0</v>
      </c>
    </row>
    <row r="1500" spans="1:12" ht="78.75">
      <c r="A1500" s="38">
        <v>400</v>
      </c>
      <c r="B1500" s="39">
        <v>421</v>
      </c>
      <c r="C1500" s="283">
        <v>88</v>
      </c>
      <c r="D1500" s="108" t="s">
        <v>1717</v>
      </c>
      <c r="E1500" s="108" t="s">
        <v>1718</v>
      </c>
      <c r="F1500" s="96">
        <v>1</v>
      </c>
      <c r="G1500" s="44" t="s">
        <v>1531</v>
      </c>
      <c r="H1500" s="50"/>
      <c r="I1500" s="46">
        <v>0</v>
      </c>
      <c r="J1500" s="46">
        <v>0</v>
      </c>
      <c r="K1500" s="47">
        <f t="shared" si="98"/>
        <v>0</v>
      </c>
      <c r="L1500" s="48">
        <f t="shared" si="99"/>
        <v>0</v>
      </c>
    </row>
    <row r="1501" spans="1:12" ht="112.5">
      <c r="A1501" s="38">
        <v>400</v>
      </c>
      <c r="B1501" s="39">
        <v>421</v>
      </c>
      <c r="C1501" s="283">
        <v>89</v>
      </c>
      <c r="D1501" s="108" t="s">
        <v>1719</v>
      </c>
      <c r="E1501" s="108" t="s">
        <v>1720</v>
      </c>
      <c r="F1501" s="104">
        <v>1</v>
      </c>
      <c r="G1501" s="44" t="s">
        <v>1531</v>
      </c>
      <c r="H1501" s="50"/>
      <c r="I1501" s="46">
        <v>0</v>
      </c>
      <c r="J1501" s="46">
        <v>0</v>
      </c>
      <c r="K1501" s="47">
        <f t="shared" si="98"/>
        <v>0</v>
      </c>
      <c r="L1501" s="48">
        <f t="shared" si="99"/>
        <v>0</v>
      </c>
    </row>
    <row r="1502" spans="1:12" ht="135">
      <c r="A1502" s="38">
        <v>400</v>
      </c>
      <c r="B1502" s="39">
        <v>421</v>
      </c>
      <c r="C1502" s="283">
        <v>90</v>
      </c>
      <c r="D1502" s="108" t="s">
        <v>1721</v>
      </c>
      <c r="E1502" s="108" t="s">
        <v>1722</v>
      </c>
      <c r="F1502" s="104">
        <v>1</v>
      </c>
      <c r="G1502" s="44" t="s">
        <v>1531</v>
      </c>
      <c r="H1502" s="50"/>
      <c r="I1502" s="46">
        <v>0</v>
      </c>
      <c r="J1502" s="46">
        <v>0</v>
      </c>
      <c r="K1502" s="47">
        <f t="shared" si="98"/>
        <v>0</v>
      </c>
      <c r="L1502" s="48">
        <f t="shared" si="99"/>
        <v>0</v>
      </c>
    </row>
    <row r="1503" spans="1:12" ht="45">
      <c r="A1503" s="38">
        <v>400</v>
      </c>
      <c r="B1503" s="39">
        <v>421</v>
      </c>
      <c r="C1503" s="283">
        <v>91</v>
      </c>
      <c r="D1503" s="108" t="s">
        <v>1723</v>
      </c>
      <c r="E1503" s="108" t="s">
        <v>1724</v>
      </c>
      <c r="F1503" s="104">
        <v>1</v>
      </c>
      <c r="G1503" s="44" t="s">
        <v>1531</v>
      </c>
      <c r="H1503" s="50"/>
      <c r="I1503" s="46">
        <v>0</v>
      </c>
      <c r="J1503" s="46">
        <v>0</v>
      </c>
      <c r="K1503" s="47">
        <f t="shared" si="98"/>
        <v>0</v>
      </c>
      <c r="L1503" s="48">
        <f t="shared" si="99"/>
        <v>0</v>
      </c>
    </row>
    <row r="1504" spans="1:12" ht="67.5">
      <c r="A1504" s="38">
        <v>400</v>
      </c>
      <c r="B1504" s="39">
        <v>421</v>
      </c>
      <c r="C1504" s="283">
        <v>92</v>
      </c>
      <c r="D1504" s="108" t="s">
        <v>1725</v>
      </c>
      <c r="E1504" s="108" t="s">
        <v>1726</v>
      </c>
      <c r="F1504" s="104">
        <v>1</v>
      </c>
      <c r="G1504" s="44" t="s">
        <v>1531</v>
      </c>
      <c r="H1504" s="50"/>
      <c r="I1504" s="46">
        <v>0</v>
      </c>
      <c r="J1504" s="46">
        <v>0</v>
      </c>
      <c r="K1504" s="47">
        <f t="shared" si="98"/>
        <v>0</v>
      </c>
      <c r="L1504" s="48">
        <f t="shared" si="99"/>
        <v>0</v>
      </c>
    </row>
    <row r="1505" spans="1:12" ht="45">
      <c r="A1505" s="38">
        <v>400</v>
      </c>
      <c r="B1505" s="39">
        <v>421</v>
      </c>
      <c r="C1505" s="283">
        <v>93</v>
      </c>
      <c r="D1505" s="108" t="s">
        <v>1727</v>
      </c>
      <c r="E1505" s="108" t="s">
        <v>1728</v>
      </c>
      <c r="F1505" s="104">
        <v>1</v>
      </c>
      <c r="G1505" s="44" t="s">
        <v>1531</v>
      </c>
      <c r="H1505" s="50"/>
      <c r="I1505" s="46">
        <v>0</v>
      </c>
      <c r="J1505" s="46">
        <v>0</v>
      </c>
      <c r="K1505" s="47">
        <f t="shared" si="98"/>
        <v>0</v>
      </c>
      <c r="L1505" s="48">
        <f t="shared" si="99"/>
        <v>0</v>
      </c>
    </row>
    <row r="1506" spans="1:12" ht="112.5">
      <c r="A1506" s="38">
        <v>400</v>
      </c>
      <c r="B1506" s="39">
        <v>421</v>
      </c>
      <c r="C1506" s="283">
        <v>94</v>
      </c>
      <c r="D1506" s="108" t="s">
        <v>1729</v>
      </c>
      <c r="E1506" s="108" t="s">
        <v>1730</v>
      </c>
      <c r="F1506" s="104">
        <v>1</v>
      </c>
      <c r="G1506" s="44" t="s">
        <v>1531</v>
      </c>
      <c r="H1506" s="50"/>
      <c r="I1506" s="46">
        <v>0</v>
      </c>
      <c r="J1506" s="46">
        <v>0</v>
      </c>
      <c r="K1506" s="47">
        <f t="shared" si="98"/>
        <v>0</v>
      </c>
      <c r="L1506" s="48">
        <f t="shared" si="99"/>
        <v>0</v>
      </c>
    </row>
    <row r="1507" spans="1:12" ht="56.25">
      <c r="A1507" s="38">
        <v>400</v>
      </c>
      <c r="B1507" s="39">
        <v>421</v>
      </c>
      <c r="C1507" s="283">
        <v>95</v>
      </c>
      <c r="D1507" s="108" t="s">
        <v>1731</v>
      </c>
      <c r="E1507" s="108" t="s">
        <v>1732</v>
      </c>
      <c r="F1507" s="104">
        <v>1</v>
      </c>
      <c r="G1507" s="44" t="s">
        <v>1531</v>
      </c>
      <c r="H1507" s="50"/>
      <c r="I1507" s="46">
        <v>0</v>
      </c>
      <c r="J1507" s="46">
        <v>0</v>
      </c>
      <c r="K1507" s="47">
        <f t="shared" si="98"/>
        <v>0</v>
      </c>
      <c r="L1507" s="48">
        <f t="shared" si="99"/>
        <v>0</v>
      </c>
    </row>
    <row r="1508" spans="1:12" ht="45">
      <c r="A1508" s="38">
        <v>400</v>
      </c>
      <c r="B1508" s="39">
        <v>421</v>
      </c>
      <c r="C1508" s="283">
        <v>96</v>
      </c>
      <c r="D1508" s="108" t="s">
        <v>1733</v>
      </c>
      <c r="E1508" s="108" t="s">
        <v>1734</v>
      </c>
      <c r="F1508" s="96">
        <v>1</v>
      </c>
      <c r="G1508" s="44" t="s">
        <v>1531</v>
      </c>
      <c r="H1508" s="50"/>
      <c r="I1508" s="46">
        <v>0</v>
      </c>
      <c r="J1508" s="46">
        <v>0</v>
      </c>
      <c r="K1508" s="47">
        <f t="shared" si="98"/>
        <v>0</v>
      </c>
      <c r="L1508" s="48">
        <f t="shared" si="99"/>
        <v>0</v>
      </c>
    </row>
    <row r="1509" spans="1:12" ht="78.75">
      <c r="A1509" s="38">
        <v>400</v>
      </c>
      <c r="B1509" s="39">
        <v>421</v>
      </c>
      <c r="C1509" s="283">
        <v>97</v>
      </c>
      <c r="D1509" s="108" t="s">
        <v>1735</v>
      </c>
      <c r="E1509" s="108" t="s">
        <v>1736</v>
      </c>
      <c r="F1509" s="96">
        <v>1</v>
      </c>
      <c r="G1509" s="44" t="s">
        <v>1531</v>
      </c>
      <c r="H1509" s="50"/>
      <c r="I1509" s="46">
        <v>0</v>
      </c>
      <c r="J1509" s="46">
        <v>0</v>
      </c>
      <c r="K1509" s="47">
        <f t="shared" si="98"/>
        <v>0</v>
      </c>
      <c r="L1509" s="48">
        <f t="shared" si="99"/>
        <v>0</v>
      </c>
    </row>
    <row r="1510" spans="1:12" ht="22.5">
      <c r="A1510" s="38">
        <v>400</v>
      </c>
      <c r="B1510" s="39">
        <v>421</v>
      </c>
      <c r="C1510" s="283">
        <v>98</v>
      </c>
      <c r="D1510" s="108" t="s">
        <v>1737</v>
      </c>
      <c r="E1510" s="108" t="s">
        <v>1738</v>
      </c>
      <c r="F1510" s="96">
        <v>1</v>
      </c>
      <c r="G1510" s="44" t="s">
        <v>1531</v>
      </c>
      <c r="H1510" s="50"/>
      <c r="I1510" s="46">
        <v>0</v>
      </c>
      <c r="J1510" s="46">
        <v>0</v>
      </c>
      <c r="K1510" s="47">
        <f t="shared" si="98"/>
        <v>0</v>
      </c>
      <c r="L1510" s="48">
        <f t="shared" si="99"/>
        <v>0</v>
      </c>
    </row>
    <row r="1511" spans="1:12" ht="78.75">
      <c r="A1511" s="38">
        <v>400</v>
      </c>
      <c r="B1511" s="39">
        <v>421</v>
      </c>
      <c r="C1511" s="283">
        <v>99</v>
      </c>
      <c r="D1511" s="108" t="s">
        <v>1739</v>
      </c>
      <c r="E1511" s="108" t="s">
        <v>1740</v>
      </c>
      <c r="F1511" s="96">
        <v>1</v>
      </c>
      <c r="G1511" s="44" t="s">
        <v>1531</v>
      </c>
      <c r="H1511" s="50"/>
      <c r="I1511" s="46">
        <v>0</v>
      </c>
      <c r="J1511" s="46">
        <v>0</v>
      </c>
      <c r="K1511" s="47">
        <f t="shared" si="98"/>
        <v>0</v>
      </c>
      <c r="L1511" s="48">
        <f t="shared" si="99"/>
        <v>0</v>
      </c>
    </row>
    <row r="1512" spans="1:12" ht="33.75">
      <c r="A1512" s="38">
        <v>400</v>
      </c>
      <c r="B1512" s="39">
        <v>421</v>
      </c>
      <c r="C1512" s="283">
        <v>100</v>
      </c>
      <c r="D1512" s="108" t="s">
        <v>1741</v>
      </c>
      <c r="E1512" s="108" t="s">
        <v>1742</v>
      </c>
      <c r="F1512" s="104">
        <v>1</v>
      </c>
      <c r="G1512" s="44" t="s">
        <v>1531</v>
      </c>
      <c r="H1512" s="50"/>
      <c r="I1512" s="46">
        <v>0</v>
      </c>
      <c r="J1512" s="46">
        <v>0</v>
      </c>
      <c r="K1512" s="47">
        <f t="shared" si="98"/>
        <v>0</v>
      </c>
      <c r="L1512" s="48">
        <f t="shared" si="99"/>
        <v>0</v>
      </c>
    </row>
    <row r="1513" spans="1:12" ht="90">
      <c r="A1513" s="38">
        <v>400</v>
      </c>
      <c r="B1513" s="39">
        <v>421</v>
      </c>
      <c r="C1513" s="283">
        <v>101</v>
      </c>
      <c r="D1513" s="108" t="s">
        <v>1743</v>
      </c>
      <c r="E1513" s="108" t="s">
        <v>1744</v>
      </c>
      <c r="F1513" s="104">
        <v>1</v>
      </c>
      <c r="G1513" s="44" t="s">
        <v>1531</v>
      </c>
      <c r="H1513" s="50"/>
      <c r="I1513" s="46">
        <v>0</v>
      </c>
      <c r="J1513" s="46">
        <v>0</v>
      </c>
      <c r="K1513" s="47">
        <f t="shared" si="98"/>
        <v>0</v>
      </c>
      <c r="L1513" s="48">
        <f t="shared" si="99"/>
        <v>0</v>
      </c>
    </row>
    <row r="1514" spans="1:12" ht="67.5">
      <c r="A1514" s="38">
        <v>400</v>
      </c>
      <c r="B1514" s="39">
        <v>421</v>
      </c>
      <c r="C1514" s="283">
        <v>102</v>
      </c>
      <c r="D1514" s="108" t="s">
        <v>1745</v>
      </c>
      <c r="E1514" s="108" t="s">
        <v>1746</v>
      </c>
      <c r="F1514" s="104">
        <v>1</v>
      </c>
      <c r="G1514" s="44" t="s">
        <v>1531</v>
      </c>
      <c r="H1514" s="50"/>
      <c r="I1514" s="46">
        <v>0</v>
      </c>
      <c r="J1514" s="46">
        <v>0</v>
      </c>
      <c r="K1514" s="47">
        <f t="shared" si="98"/>
        <v>0</v>
      </c>
      <c r="L1514" s="48">
        <f t="shared" si="99"/>
        <v>0</v>
      </c>
    </row>
    <row r="1515" spans="1:12" ht="90.75" thickBot="1">
      <c r="A1515" s="38">
        <v>400</v>
      </c>
      <c r="B1515" s="39">
        <v>421</v>
      </c>
      <c r="C1515" s="283">
        <v>103</v>
      </c>
      <c r="D1515" s="108" t="s">
        <v>1747</v>
      </c>
      <c r="E1515" s="108" t="s">
        <v>1748</v>
      </c>
      <c r="F1515" s="96">
        <v>1</v>
      </c>
      <c r="G1515" s="44" t="s">
        <v>1531</v>
      </c>
      <c r="H1515" s="50"/>
      <c r="I1515" s="46">
        <v>0</v>
      </c>
      <c r="J1515" s="46">
        <v>0</v>
      </c>
      <c r="K1515" s="47">
        <f t="shared" si="98"/>
        <v>0</v>
      </c>
      <c r="L1515" s="48">
        <f t="shared" si="99"/>
        <v>0</v>
      </c>
    </row>
    <row r="1516" spans="1:12" ht="23.25" thickBot="1">
      <c r="A1516" s="258">
        <v>400</v>
      </c>
      <c r="B1516" s="362">
        <v>421</v>
      </c>
      <c r="C1516" s="363"/>
      <c r="D1516" s="261" t="s">
        <v>2213</v>
      </c>
      <c r="E1516" s="261" t="s">
        <v>2214</v>
      </c>
      <c r="F1516" s="262"/>
      <c r="G1516" s="263"/>
      <c r="H1516" s="264"/>
      <c r="I1516" s="265"/>
      <c r="J1516" s="265"/>
      <c r="K1516" s="266"/>
      <c r="L1516" s="267">
        <f>SUM(L1361:L1515)</f>
        <v>0</v>
      </c>
    </row>
    <row r="1517" spans="1:12" ht="60.75" thickBot="1">
      <c r="A1517" s="284">
        <v>400</v>
      </c>
      <c r="B1517" s="364">
        <v>422</v>
      </c>
      <c r="C1517" s="365"/>
      <c r="D1517" s="287" t="s">
        <v>2215</v>
      </c>
      <c r="E1517" s="287" t="s">
        <v>2216</v>
      </c>
      <c r="F1517" s="288"/>
      <c r="G1517" s="289"/>
      <c r="H1517" s="290"/>
      <c r="I1517" s="291"/>
      <c r="J1517" s="292"/>
      <c r="K1517" s="293"/>
      <c r="L1517" s="294"/>
    </row>
    <row r="1518" spans="1:12" ht="120">
      <c r="A1518" s="82"/>
      <c r="B1518" s="87"/>
      <c r="C1518" s="40"/>
      <c r="D1518" s="297" t="s">
        <v>1417</v>
      </c>
      <c r="E1518" s="297" t="s">
        <v>1418</v>
      </c>
      <c r="F1518" s="104"/>
      <c r="G1518" s="44"/>
      <c r="H1518" s="50"/>
      <c r="I1518" s="46"/>
      <c r="J1518" s="46"/>
      <c r="K1518" s="47"/>
      <c r="L1518" s="48"/>
    </row>
    <row r="1519" spans="1:12" ht="228">
      <c r="A1519" s="82"/>
      <c r="B1519" s="87"/>
      <c r="C1519" s="40"/>
      <c r="D1519" s="366" t="s">
        <v>1419</v>
      </c>
      <c r="E1519" s="366" t="s">
        <v>1420</v>
      </c>
      <c r="F1519" s="104"/>
      <c r="G1519" s="44"/>
      <c r="H1519" s="50"/>
      <c r="I1519" s="46"/>
      <c r="J1519" s="46"/>
      <c r="K1519" s="47"/>
      <c r="L1519" s="48"/>
    </row>
    <row r="1520" spans="1:12" ht="409.5">
      <c r="A1520" s="82"/>
      <c r="B1520" s="87"/>
      <c r="C1520" s="40"/>
      <c r="D1520" s="367" t="s">
        <v>1421</v>
      </c>
      <c r="E1520" s="367" t="s">
        <v>1422</v>
      </c>
      <c r="F1520" s="104"/>
      <c r="G1520" s="44"/>
      <c r="H1520" s="50"/>
      <c r="I1520" s="46"/>
      <c r="J1520" s="46"/>
      <c r="K1520" s="47"/>
      <c r="L1520" s="48"/>
    </row>
    <row r="1521" spans="1:12" ht="409.5">
      <c r="A1521" s="82"/>
      <c r="B1521" s="87"/>
      <c r="C1521" s="40"/>
      <c r="D1521" s="367" t="s">
        <v>1423</v>
      </c>
      <c r="E1521" s="367" t="s">
        <v>1424</v>
      </c>
      <c r="F1521" s="104"/>
      <c r="G1521" s="44"/>
      <c r="H1521" s="50"/>
      <c r="I1521" s="46"/>
      <c r="J1521" s="46"/>
      <c r="K1521" s="47"/>
      <c r="L1521" s="48"/>
    </row>
    <row r="1522" spans="1:12">
      <c r="A1522" s="82"/>
      <c r="B1522" s="87"/>
      <c r="C1522" s="40"/>
      <c r="D1522" s="280"/>
      <c r="E1522" s="280"/>
      <c r="F1522" s="104"/>
      <c r="G1522" s="44"/>
      <c r="H1522" s="50"/>
      <c r="I1522" s="46"/>
      <c r="J1522" s="46"/>
      <c r="K1522" s="47"/>
      <c r="L1522" s="48"/>
    </row>
    <row r="1523" spans="1:12" ht="38.25">
      <c r="A1523" s="82"/>
      <c r="B1523" s="87"/>
      <c r="C1523" s="40"/>
      <c r="D1523" s="356" t="s">
        <v>2067</v>
      </c>
      <c r="E1523" s="356" t="s">
        <v>2068</v>
      </c>
      <c r="F1523" s="104"/>
      <c r="G1523" s="44"/>
      <c r="H1523" s="50"/>
      <c r="I1523" s="46"/>
      <c r="J1523" s="46"/>
      <c r="K1523" s="47"/>
      <c r="L1523" s="48"/>
    </row>
    <row r="1524" spans="1:12">
      <c r="A1524" s="82"/>
      <c r="B1524" s="87"/>
      <c r="C1524" s="40"/>
      <c r="D1524" s="244" t="s">
        <v>2069</v>
      </c>
      <c r="E1524" s="244" t="s">
        <v>2070</v>
      </c>
      <c r="F1524" s="104"/>
      <c r="G1524" s="44"/>
      <c r="H1524" s="50"/>
      <c r="I1524" s="46"/>
      <c r="J1524" s="46"/>
      <c r="K1524" s="47"/>
      <c r="L1524" s="48"/>
    </row>
    <row r="1525" spans="1:12" ht="409.5">
      <c r="A1525" s="38">
        <v>400</v>
      </c>
      <c r="B1525" s="39">
        <v>421</v>
      </c>
      <c r="C1525" s="283">
        <v>1</v>
      </c>
      <c r="D1525" s="357" t="s">
        <v>2217</v>
      </c>
      <c r="E1525" s="357" t="s">
        <v>2218</v>
      </c>
      <c r="F1525" s="104">
        <v>1</v>
      </c>
      <c r="G1525" s="44" t="s">
        <v>1468</v>
      </c>
      <c r="H1525" s="50"/>
      <c r="I1525" s="46">
        <v>0</v>
      </c>
      <c r="J1525" s="46">
        <v>0</v>
      </c>
      <c r="K1525" s="47">
        <f>I1525+J1525</f>
        <v>0</v>
      </c>
      <c r="L1525" s="48">
        <f>K1525*(F1525+H1525)</f>
        <v>0</v>
      </c>
    </row>
    <row r="1526" spans="1:12" ht="281.25">
      <c r="A1526" s="38">
        <v>400</v>
      </c>
      <c r="B1526" s="39">
        <v>421</v>
      </c>
      <c r="C1526" s="283">
        <v>2</v>
      </c>
      <c r="D1526" s="357" t="s">
        <v>2219</v>
      </c>
      <c r="E1526" s="357" t="s">
        <v>2220</v>
      </c>
      <c r="F1526" s="104">
        <v>1</v>
      </c>
      <c r="G1526" s="44" t="s">
        <v>1531</v>
      </c>
      <c r="H1526" s="50"/>
      <c r="I1526" s="46">
        <v>0</v>
      </c>
      <c r="J1526" s="46">
        <v>0</v>
      </c>
      <c r="K1526" s="47">
        <f>I1526+J1526</f>
        <v>0</v>
      </c>
      <c r="L1526" s="48">
        <f>K1526*(F1526+H1526)</f>
        <v>0</v>
      </c>
    </row>
    <row r="1527" spans="1:12" ht="371.25">
      <c r="A1527" s="38">
        <v>400</v>
      </c>
      <c r="B1527" s="39">
        <v>421</v>
      </c>
      <c r="C1527" s="283">
        <v>3</v>
      </c>
      <c r="D1527" s="357" t="s">
        <v>2221</v>
      </c>
      <c r="E1527" s="357" t="s">
        <v>2222</v>
      </c>
      <c r="F1527" s="104">
        <v>1</v>
      </c>
      <c r="G1527" s="44" t="s">
        <v>1531</v>
      </c>
      <c r="H1527" s="50"/>
      <c r="I1527" s="46">
        <v>0</v>
      </c>
      <c r="J1527" s="46">
        <v>0</v>
      </c>
      <c r="K1527" s="47">
        <f>I1527+J1527</f>
        <v>0</v>
      </c>
      <c r="L1527" s="48">
        <f>K1527*(F1527+H1527)</f>
        <v>0</v>
      </c>
    </row>
    <row r="1528" spans="1:12" ht="36">
      <c r="A1528" s="73"/>
      <c r="B1528" s="74"/>
      <c r="C1528" s="283"/>
      <c r="D1528" s="244" t="s">
        <v>2075</v>
      </c>
      <c r="E1528" s="244" t="s">
        <v>2076</v>
      </c>
      <c r="F1528" s="104"/>
      <c r="G1528" s="44"/>
      <c r="H1528" s="50"/>
      <c r="I1528" s="46"/>
      <c r="J1528" s="46"/>
      <c r="K1528" s="47"/>
      <c r="L1528" s="48"/>
    </row>
    <row r="1529" spans="1:12" ht="409.5">
      <c r="A1529" s="38">
        <v>400</v>
      </c>
      <c r="B1529" s="39">
        <v>421</v>
      </c>
      <c r="C1529" s="283">
        <v>4</v>
      </c>
      <c r="D1529" s="41" t="s">
        <v>2223</v>
      </c>
      <c r="E1529" s="41" t="s">
        <v>2224</v>
      </c>
      <c r="F1529" s="104">
        <v>1</v>
      </c>
      <c r="G1529" s="44" t="s">
        <v>1468</v>
      </c>
      <c r="H1529" s="50"/>
      <c r="I1529" s="46">
        <v>0</v>
      </c>
      <c r="J1529" s="46">
        <v>0</v>
      </c>
      <c r="K1529" s="47">
        <f>I1529+J1529</f>
        <v>0</v>
      </c>
      <c r="L1529" s="48">
        <f>K1529*(F1529+H1529)</f>
        <v>0</v>
      </c>
    </row>
    <row r="1530" spans="1:12" ht="409.5">
      <c r="A1530" s="38">
        <v>400</v>
      </c>
      <c r="B1530" s="39">
        <v>421</v>
      </c>
      <c r="C1530" s="283">
        <v>5</v>
      </c>
      <c r="D1530" s="41" t="s">
        <v>2225</v>
      </c>
      <c r="E1530" s="41" t="s">
        <v>2226</v>
      </c>
      <c r="F1530" s="104">
        <v>1</v>
      </c>
      <c r="G1530" s="44" t="s">
        <v>1468</v>
      </c>
      <c r="H1530" s="50"/>
      <c r="I1530" s="46">
        <v>0</v>
      </c>
      <c r="J1530" s="46">
        <v>0</v>
      </c>
      <c r="K1530" s="47">
        <f>I1530+J1530</f>
        <v>0</v>
      </c>
      <c r="L1530" s="48">
        <f>K1530*(F1530+H1530)</f>
        <v>0</v>
      </c>
    </row>
    <row r="1531" spans="1:12" ht="24">
      <c r="A1531" s="82"/>
      <c r="B1531" s="87"/>
      <c r="C1531" s="40"/>
      <c r="D1531" s="297" t="s">
        <v>1427</v>
      </c>
      <c r="E1531" s="297" t="s">
        <v>1428</v>
      </c>
      <c r="F1531" s="104"/>
      <c r="G1531" s="44"/>
      <c r="H1531" s="50"/>
      <c r="I1531" s="46"/>
      <c r="J1531" s="46"/>
      <c r="K1531" s="47"/>
      <c r="L1531" s="48"/>
    </row>
    <row r="1532" spans="1:12" ht="409.5">
      <c r="A1532" s="82"/>
      <c r="B1532" s="87"/>
      <c r="C1532" s="40"/>
      <c r="D1532" s="367" t="s">
        <v>2123</v>
      </c>
      <c r="E1532" s="367" t="s">
        <v>2124</v>
      </c>
      <c r="F1532" s="104"/>
      <c r="G1532" s="44"/>
      <c r="H1532" s="50"/>
      <c r="I1532" s="46"/>
      <c r="J1532" s="46"/>
      <c r="K1532" s="47"/>
      <c r="L1532" s="48"/>
    </row>
    <row r="1533" spans="1:12" ht="409.5">
      <c r="A1533" s="82"/>
      <c r="B1533" s="87"/>
      <c r="C1533" s="40"/>
      <c r="D1533" s="367" t="s">
        <v>2125</v>
      </c>
      <c r="E1533" s="367" t="s">
        <v>2126</v>
      </c>
      <c r="F1533" s="104"/>
      <c r="G1533" s="44"/>
      <c r="H1533" s="50"/>
      <c r="I1533" s="46"/>
      <c r="J1533" s="46"/>
      <c r="K1533" s="47"/>
      <c r="L1533" s="48"/>
    </row>
    <row r="1534" spans="1:12" ht="409.5">
      <c r="A1534" s="82"/>
      <c r="B1534" s="87"/>
      <c r="C1534" s="40"/>
      <c r="D1534" s="300" t="s">
        <v>2127</v>
      </c>
      <c r="E1534" s="300" t="s">
        <v>1593</v>
      </c>
      <c r="F1534" s="104"/>
      <c r="G1534" s="44"/>
      <c r="H1534" s="50"/>
      <c r="I1534" s="46"/>
      <c r="J1534" s="46"/>
      <c r="K1534" s="47"/>
      <c r="L1534" s="48"/>
    </row>
    <row r="1535" spans="1:12" ht="409.5">
      <c r="A1535" s="82"/>
      <c r="B1535" s="87"/>
      <c r="C1535" s="40"/>
      <c r="D1535" s="300" t="s">
        <v>1594</v>
      </c>
      <c r="E1535" s="300" t="s">
        <v>1595</v>
      </c>
      <c r="F1535" s="104"/>
      <c r="G1535" s="44"/>
      <c r="H1535" s="50"/>
      <c r="I1535" s="46"/>
      <c r="J1535" s="46"/>
      <c r="K1535" s="47"/>
      <c r="L1535" s="48"/>
    </row>
    <row r="1536" spans="1:12" ht="409.5">
      <c r="A1536" s="82"/>
      <c r="B1536" s="87"/>
      <c r="C1536" s="40"/>
      <c r="D1536" s="299" t="s">
        <v>2128</v>
      </c>
      <c r="E1536" s="300" t="s">
        <v>2129</v>
      </c>
      <c r="F1536" s="104"/>
      <c r="G1536" s="44"/>
      <c r="H1536" s="50"/>
      <c r="I1536" s="46"/>
      <c r="J1536" s="46"/>
      <c r="K1536" s="47"/>
      <c r="L1536" s="48"/>
    </row>
    <row r="1537" spans="1:12" ht="300">
      <c r="A1537" s="82"/>
      <c r="B1537" s="87"/>
      <c r="C1537" s="40"/>
      <c r="D1537" s="299" t="s">
        <v>2130</v>
      </c>
      <c r="E1537" s="300" t="s">
        <v>2131</v>
      </c>
      <c r="F1537" s="104"/>
      <c r="G1537" s="44"/>
      <c r="H1537" s="50"/>
      <c r="I1537" s="46"/>
      <c r="J1537" s="46"/>
      <c r="K1537" s="47"/>
      <c r="L1537" s="48"/>
    </row>
    <row r="1538" spans="1:12" ht="408">
      <c r="A1538" s="82"/>
      <c r="B1538" s="87"/>
      <c r="C1538" s="40"/>
      <c r="D1538" s="299" t="s">
        <v>1590</v>
      </c>
      <c r="E1538" s="300" t="s">
        <v>1591</v>
      </c>
      <c r="F1538" s="104"/>
      <c r="G1538" s="44"/>
      <c r="H1538" s="50"/>
      <c r="I1538" s="46"/>
      <c r="J1538" s="46"/>
      <c r="K1538" s="47"/>
      <c r="L1538" s="48"/>
    </row>
    <row r="1539" spans="1:12">
      <c r="A1539" s="82"/>
      <c r="B1539" s="87"/>
      <c r="C1539" s="40"/>
      <c r="D1539" s="358"/>
      <c r="E1539" s="358"/>
      <c r="F1539" s="104"/>
      <c r="G1539" s="44"/>
      <c r="H1539" s="50"/>
      <c r="I1539" s="46"/>
      <c r="J1539" s="46"/>
      <c r="K1539" s="47"/>
      <c r="L1539" s="48"/>
    </row>
    <row r="1540" spans="1:12" ht="24">
      <c r="A1540" s="82"/>
      <c r="B1540" s="87"/>
      <c r="C1540" s="40"/>
      <c r="D1540" s="252" t="s">
        <v>2132</v>
      </c>
      <c r="E1540" s="252" t="s">
        <v>2133</v>
      </c>
      <c r="F1540" s="104"/>
      <c r="G1540" s="44"/>
      <c r="H1540" s="50"/>
      <c r="I1540" s="46"/>
      <c r="J1540" s="46"/>
      <c r="K1540" s="47"/>
      <c r="L1540" s="48"/>
    </row>
    <row r="1541" spans="1:12">
      <c r="A1541" s="38">
        <v>400</v>
      </c>
      <c r="B1541" s="39">
        <v>421</v>
      </c>
      <c r="C1541" s="283">
        <v>6</v>
      </c>
      <c r="D1541" s="41" t="s">
        <v>1484</v>
      </c>
      <c r="E1541" s="41" t="s">
        <v>1484</v>
      </c>
      <c r="F1541" s="104">
        <v>26</v>
      </c>
      <c r="G1541" s="44" t="s">
        <v>1448</v>
      </c>
      <c r="H1541" s="50"/>
      <c r="I1541" s="46">
        <v>0</v>
      </c>
      <c r="J1541" s="46">
        <v>0</v>
      </c>
      <c r="K1541" s="47">
        <f>I1541+J1541</f>
        <v>0</v>
      </c>
      <c r="L1541" s="48">
        <f>K1541*(F1541+H1541)</f>
        <v>0</v>
      </c>
    </row>
    <row r="1542" spans="1:12" ht="90">
      <c r="A1542" s="38">
        <v>400</v>
      </c>
      <c r="B1542" s="39">
        <v>421</v>
      </c>
      <c r="C1542" s="283">
        <v>7</v>
      </c>
      <c r="D1542" s="41" t="s">
        <v>2134</v>
      </c>
      <c r="E1542" s="41" t="s">
        <v>2135</v>
      </c>
      <c r="F1542" s="104">
        <v>26</v>
      </c>
      <c r="G1542" s="44" t="s">
        <v>1448</v>
      </c>
      <c r="H1542" s="50"/>
      <c r="I1542" s="46">
        <v>0</v>
      </c>
      <c r="J1542" s="46">
        <v>0</v>
      </c>
      <c r="K1542" s="47">
        <f>I1542+J1542</f>
        <v>0</v>
      </c>
      <c r="L1542" s="48">
        <f>K1542*(F1542+H1542)</f>
        <v>0</v>
      </c>
    </row>
    <row r="1543" spans="1:12" ht="48">
      <c r="A1543" s="82"/>
      <c r="B1543" s="87"/>
      <c r="C1543" s="40"/>
      <c r="D1543" s="252" t="s">
        <v>2136</v>
      </c>
      <c r="E1543" s="252" t="s">
        <v>2137</v>
      </c>
      <c r="F1543" s="104"/>
      <c r="G1543" s="44"/>
      <c r="H1543" s="50"/>
      <c r="I1543" s="46"/>
      <c r="J1543" s="46"/>
      <c r="K1543" s="47"/>
      <c r="L1543" s="48"/>
    </row>
    <row r="1544" spans="1:12" ht="225">
      <c r="A1544" s="82"/>
      <c r="B1544" s="87"/>
      <c r="C1544" s="40"/>
      <c r="D1544" s="41" t="s">
        <v>2138</v>
      </c>
      <c r="E1544" s="41" t="s">
        <v>2139</v>
      </c>
      <c r="F1544" s="104"/>
      <c r="G1544" s="44"/>
      <c r="H1544" s="50"/>
      <c r="I1544" s="46"/>
      <c r="J1544" s="46"/>
      <c r="K1544" s="47"/>
      <c r="L1544" s="48"/>
    </row>
    <row r="1545" spans="1:12">
      <c r="A1545" s="38">
        <v>400</v>
      </c>
      <c r="B1545" s="39">
        <v>421</v>
      </c>
      <c r="C1545" s="283">
        <v>8</v>
      </c>
      <c r="D1545" s="41" t="s">
        <v>1484</v>
      </c>
      <c r="E1545" s="41" t="s">
        <v>1484</v>
      </c>
      <c r="F1545" s="104">
        <v>8</v>
      </c>
      <c r="G1545" s="44" t="s">
        <v>1468</v>
      </c>
      <c r="H1545" s="50"/>
      <c r="I1545" s="46">
        <v>0</v>
      </c>
      <c r="J1545" s="46">
        <v>0</v>
      </c>
      <c r="K1545" s="47">
        <f>I1545+J1545</f>
        <v>0</v>
      </c>
      <c r="L1545" s="48">
        <f>K1545*(F1545+H1545)</f>
        <v>0</v>
      </c>
    </row>
    <row r="1546" spans="1:12" ht="168.75">
      <c r="A1546" s="73"/>
      <c r="B1546" s="74"/>
      <c r="C1546" s="283"/>
      <c r="D1546" s="311" t="s">
        <v>2142</v>
      </c>
      <c r="E1546" s="311" t="s">
        <v>2143</v>
      </c>
      <c r="F1546" s="104"/>
      <c r="G1546" s="44"/>
      <c r="H1546" s="50"/>
      <c r="I1546" s="46"/>
      <c r="J1546" s="46"/>
      <c r="K1546" s="47"/>
      <c r="L1546" s="48"/>
    </row>
    <row r="1547" spans="1:12">
      <c r="A1547" s="38">
        <v>400</v>
      </c>
      <c r="B1547" s="39">
        <v>421</v>
      </c>
      <c r="C1547" s="283">
        <v>9</v>
      </c>
      <c r="D1547" s="41" t="s">
        <v>1658</v>
      </c>
      <c r="E1547" s="41" t="s">
        <v>1658</v>
      </c>
      <c r="F1547" s="104">
        <v>1</v>
      </c>
      <c r="G1547" s="44" t="s">
        <v>1468</v>
      </c>
      <c r="H1547" s="50"/>
      <c r="I1547" s="46">
        <v>0</v>
      </c>
      <c r="J1547" s="46">
        <v>0</v>
      </c>
      <c r="K1547" s="47">
        <f>I1547+J1547</f>
        <v>0</v>
      </c>
      <c r="L1547" s="48">
        <f>K1547*(F1547+H1547)</f>
        <v>0</v>
      </c>
    </row>
    <row r="1548" spans="1:12" ht="168.75">
      <c r="A1548" s="73"/>
      <c r="B1548" s="74"/>
      <c r="C1548" s="283"/>
      <c r="D1548" s="311" t="s">
        <v>2144</v>
      </c>
      <c r="E1548" s="311" t="s">
        <v>2145</v>
      </c>
      <c r="F1548" s="104"/>
      <c r="G1548" s="44"/>
      <c r="H1548" s="50"/>
      <c r="I1548" s="46"/>
      <c r="J1548" s="46"/>
      <c r="K1548" s="47"/>
      <c r="L1548" s="48"/>
    </row>
    <row r="1549" spans="1:12" ht="22.5">
      <c r="A1549" s="38">
        <v>400</v>
      </c>
      <c r="B1549" s="39">
        <v>421</v>
      </c>
      <c r="C1549" s="283">
        <v>10</v>
      </c>
      <c r="D1549" s="41" t="s">
        <v>2146</v>
      </c>
      <c r="E1549" s="41" t="s">
        <v>2147</v>
      </c>
      <c r="F1549" s="104">
        <v>1</v>
      </c>
      <c r="G1549" s="44" t="s">
        <v>1468</v>
      </c>
      <c r="H1549" s="50"/>
      <c r="I1549" s="46">
        <v>0</v>
      </c>
      <c r="J1549" s="46">
        <v>0</v>
      </c>
      <c r="K1549" s="47">
        <f>I1549+J1549</f>
        <v>0</v>
      </c>
      <c r="L1549" s="48">
        <f>K1549*(F1549+H1549)</f>
        <v>0</v>
      </c>
    </row>
    <row r="1550" spans="1:12" ht="157.5">
      <c r="A1550" s="82"/>
      <c r="B1550" s="87"/>
      <c r="C1550" s="40"/>
      <c r="D1550" s="250" t="s">
        <v>2167</v>
      </c>
      <c r="E1550" s="250" t="s">
        <v>2168</v>
      </c>
      <c r="F1550" s="104"/>
      <c r="G1550" s="44"/>
      <c r="H1550" s="50"/>
      <c r="I1550" s="46"/>
      <c r="J1550" s="46"/>
      <c r="K1550" s="47"/>
      <c r="L1550" s="48"/>
    </row>
    <row r="1551" spans="1:12">
      <c r="A1551" s="38">
        <v>400</v>
      </c>
      <c r="B1551" s="39">
        <v>421</v>
      </c>
      <c r="C1551" s="283">
        <v>11</v>
      </c>
      <c r="D1551" s="41" t="s">
        <v>1484</v>
      </c>
      <c r="E1551" s="41" t="s">
        <v>1484</v>
      </c>
      <c r="F1551" s="104">
        <v>2</v>
      </c>
      <c r="G1551" s="44" t="s">
        <v>1468</v>
      </c>
      <c r="H1551" s="50"/>
      <c r="I1551" s="46">
        <v>0</v>
      </c>
      <c r="J1551" s="46">
        <v>0</v>
      </c>
      <c r="K1551" s="47">
        <f>I1551+J1551</f>
        <v>0</v>
      </c>
      <c r="L1551" s="48">
        <f>K1551*(F1551+H1551)</f>
        <v>0</v>
      </c>
    </row>
    <row r="1552" spans="1:12" ht="168.75">
      <c r="A1552" s="82"/>
      <c r="B1552" s="87"/>
      <c r="C1552" s="40"/>
      <c r="D1552" s="41" t="s">
        <v>2169</v>
      </c>
      <c r="E1552" s="41" t="s">
        <v>2170</v>
      </c>
      <c r="F1552" s="104"/>
      <c r="G1552" s="44"/>
      <c r="H1552" s="50"/>
      <c r="I1552" s="46"/>
      <c r="J1552" s="46"/>
      <c r="K1552" s="47"/>
      <c r="L1552" s="48"/>
    </row>
    <row r="1553" spans="1:12">
      <c r="A1553" s="38">
        <v>400</v>
      </c>
      <c r="B1553" s="39">
        <v>421</v>
      </c>
      <c r="C1553" s="283">
        <v>12</v>
      </c>
      <c r="D1553" s="41" t="s">
        <v>1484</v>
      </c>
      <c r="E1553" s="41" t="s">
        <v>1484</v>
      </c>
      <c r="F1553" s="104">
        <v>1</v>
      </c>
      <c r="G1553" s="44" t="s">
        <v>1468</v>
      </c>
      <c r="H1553" s="50"/>
      <c r="I1553" s="46">
        <v>0</v>
      </c>
      <c r="J1553" s="46">
        <v>0</v>
      </c>
      <c r="K1553" s="47">
        <f>I1553+J1553</f>
        <v>0</v>
      </c>
      <c r="L1553" s="48">
        <f>K1553*(F1553+H1553)</f>
        <v>0</v>
      </c>
    </row>
    <row r="1554" spans="1:12" ht="168.75">
      <c r="A1554" s="82"/>
      <c r="B1554" s="87"/>
      <c r="C1554" s="40"/>
      <c r="D1554" s="41" t="s">
        <v>2171</v>
      </c>
      <c r="E1554" s="41" t="s">
        <v>2172</v>
      </c>
      <c r="F1554" s="104"/>
      <c r="G1554" s="44"/>
      <c r="H1554" s="50"/>
      <c r="I1554" s="46"/>
      <c r="J1554" s="46"/>
      <c r="K1554" s="47"/>
      <c r="L1554" s="48"/>
    </row>
    <row r="1555" spans="1:12">
      <c r="A1555" s="38">
        <v>400</v>
      </c>
      <c r="B1555" s="39">
        <v>421</v>
      </c>
      <c r="C1555" s="283">
        <v>13</v>
      </c>
      <c r="D1555" s="41" t="s">
        <v>1484</v>
      </c>
      <c r="E1555" s="41" t="s">
        <v>1484</v>
      </c>
      <c r="F1555" s="104">
        <v>1</v>
      </c>
      <c r="G1555" s="44" t="s">
        <v>1468</v>
      </c>
      <c r="H1555" s="50"/>
      <c r="I1555" s="46">
        <v>0</v>
      </c>
      <c r="J1555" s="46">
        <v>0</v>
      </c>
      <c r="K1555" s="47">
        <f>I1555+J1555</f>
        <v>0</v>
      </c>
      <c r="L1555" s="48">
        <f>K1555*(F1555+H1555)</f>
        <v>0</v>
      </c>
    </row>
    <row r="1556" spans="1:12" ht="270">
      <c r="A1556" s="82"/>
      <c r="B1556" s="87"/>
      <c r="C1556" s="40"/>
      <c r="D1556" s="41" t="s">
        <v>2173</v>
      </c>
      <c r="E1556" s="250" t="s">
        <v>2174</v>
      </c>
      <c r="F1556" s="104"/>
      <c r="G1556" s="44"/>
      <c r="H1556" s="50"/>
      <c r="I1556" s="46"/>
      <c r="J1556" s="46"/>
      <c r="K1556" s="47"/>
      <c r="L1556" s="48"/>
    </row>
    <row r="1557" spans="1:12">
      <c r="A1557" s="38">
        <v>400</v>
      </c>
      <c r="B1557" s="39">
        <v>421</v>
      </c>
      <c r="C1557" s="283">
        <v>14</v>
      </c>
      <c r="D1557" s="41" t="s">
        <v>1484</v>
      </c>
      <c r="E1557" s="41" t="s">
        <v>1484</v>
      </c>
      <c r="F1557" s="104">
        <v>1</v>
      </c>
      <c r="G1557" s="44" t="s">
        <v>1468</v>
      </c>
      <c r="H1557" s="50"/>
      <c r="I1557" s="46">
        <v>0</v>
      </c>
      <c r="J1557" s="46">
        <v>0</v>
      </c>
      <c r="K1557" s="47">
        <f t="shared" ref="K1557:K1567" si="100">I1557+J1557</f>
        <v>0</v>
      </c>
      <c r="L1557" s="48">
        <f t="shared" ref="L1557:L1567" si="101">K1557*(F1557+H1557)</f>
        <v>0</v>
      </c>
    </row>
    <row r="1558" spans="1:12" ht="202.5">
      <c r="A1558" s="38">
        <v>400</v>
      </c>
      <c r="B1558" s="39">
        <v>421</v>
      </c>
      <c r="C1558" s="283">
        <v>15</v>
      </c>
      <c r="D1558" s="250" t="s">
        <v>2175</v>
      </c>
      <c r="E1558" s="250" t="s">
        <v>2176</v>
      </c>
      <c r="F1558" s="104">
        <v>2</v>
      </c>
      <c r="G1558" s="44" t="s">
        <v>1468</v>
      </c>
      <c r="H1558" s="50"/>
      <c r="I1558" s="46">
        <v>0</v>
      </c>
      <c r="J1558" s="46">
        <v>0</v>
      </c>
      <c r="K1558" s="47">
        <f t="shared" si="100"/>
        <v>0</v>
      </c>
      <c r="L1558" s="48">
        <f t="shared" si="101"/>
        <v>0</v>
      </c>
    </row>
    <row r="1559" spans="1:12" ht="225">
      <c r="A1559" s="38">
        <v>400</v>
      </c>
      <c r="B1559" s="39">
        <v>421</v>
      </c>
      <c r="C1559" s="283">
        <v>16</v>
      </c>
      <c r="D1559" s="311" t="s">
        <v>1666</v>
      </c>
      <c r="E1559" s="311" t="s">
        <v>1667</v>
      </c>
      <c r="F1559" s="104">
        <v>1</v>
      </c>
      <c r="G1559" s="44" t="s">
        <v>1468</v>
      </c>
      <c r="H1559" s="50"/>
      <c r="I1559" s="46">
        <v>0</v>
      </c>
      <c r="J1559" s="46">
        <v>0</v>
      </c>
      <c r="K1559" s="47">
        <f t="shared" si="100"/>
        <v>0</v>
      </c>
      <c r="L1559" s="48">
        <f t="shared" si="101"/>
        <v>0</v>
      </c>
    </row>
    <row r="1560" spans="1:12" ht="213.75">
      <c r="A1560" s="38">
        <v>400</v>
      </c>
      <c r="B1560" s="39">
        <v>421</v>
      </c>
      <c r="C1560" s="283">
        <v>17</v>
      </c>
      <c r="D1560" s="311" t="s">
        <v>1668</v>
      </c>
      <c r="E1560" s="311" t="s">
        <v>1669</v>
      </c>
      <c r="F1560" s="104">
        <v>1</v>
      </c>
      <c r="G1560" s="44" t="s">
        <v>1468</v>
      </c>
      <c r="H1560" s="50"/>
      <c r="I1560" s="46">
        <v>0</v>
      </c>
      <c r="J1560" s="46">
        <v>0</v>
      </c>
      <c r="K1560" s="47">
        <f t="shared" si="100"/>
        <v>0</v>
      </c>
      <c r="L1560" s="48">
        <f t="shared" si="101"/>
        <v>0</v>
      </c>
    </row>
    <row r="1561" spans="1:12" ht="292.5">
      <c r="A1561" s="38">
        <v>400</v>
      </c>
      <c r="B1561" s="39">
        <v>421</v>
      </c>
      <c r="C1561" s="283">
        <v>18</v>
      </c>
      <c r="D1561" s="245" t="s">
        <v>1670</v>
      </c>
      <c r="E1561" s="245" t="s">
        <v>1671</v>
      </c>
      <c r="F1561" s="104">
        <v>2</v>
      </c>
      <c r="G1561" s="44" t="s">
        <v>1468</v>
      </c>
      <c r="H1561" s="50"/>
      <c r="I1561" s="46">
        <v>0</v>
      </c>
      <c r="J1561" s="46">
        <v>0</v>
      </c>
      <c r="K1561" s="47">
        <f t="shared" si="100"/>
        <v>0</v>
      </c>
      <c r="L1561" s="48">
        <f t="shared" si="101"/>
        <v>0</v>
      </c>
    </row>
    <row r="1562" spans="1:12" ht="292.5">
      <c r="A1562" s="38">
        <v>400</v>
      </c>
      <c r="B1562" s="39">
        <v>421</v>
      </c>
      <c r="C1562" s="283">
        <v>19</v>
      </c>
      <c r="D1562" s="250" t="s">
        <v>1672</v>
      </c>
      <c r="E1562" s="250" t="s">
        <v>1673</v>
      </c>
      <c r="F1562" s="104">
        <v>2</v>
      </c>
      <c r="G1562" s="44" t="s">
        <v>1468</v>
      </c>
      <c r="H1562" s="50"/>
      <c r="I1562" s="46">
        <v>0</v>
      </c>
      <c r="J1562" s="46">
        <v>0</v>
      </c>
      <c r="K1562" s="47">
        <f t="shared" si="100"/>
        <v>0</v>
      </c>
      <c r="L1562" s="48">
        <f t="shared" si="101"/>
        <v>0</v>
      </c>
    </row>
    <row r="1563" spans="1:12" ht="409.5">
      <c r="A1563" s="38">
        <v>400</v>
      </c>
      <c r="B1563" s="39">
        <v>421</v>
      </c>
      <c r="C1563" s="283">
        <v>20</v>
      </c>
      <c r="D1563" s="250" t="s">
        <v>2227</v>
      </c>
      <c r="E1563" s="250" t="s">
        <v>2228</v>
      </c>
      <c r="F1563" s="104">
        <v>1</v>
      </c>
      <c r="G1563" s="44" t="s">
        <v>1468</v>
      </c>
      <c r="H1563" s="50"/>
      <c r="I1563" s="46">
        <v>0</v>
      </c>
      <c r="J1563" s="46">
        <v>0</v>
      </c>
      <c r="K1563" s="47">
        <f t="shared" si="100"/>
        <v>0</v>
      </c>
      <c r="L1563" s="48">
        <f t="shared" si="101"/>
        <v>0</v>
      </c>
    </row>
    <row r="1564" spans="1:12" ht="409.5">
      <c r="A1564" s="38">
        <v>400</v>
      </c>
      <c r="B1564" s="39">
        <v>421</v>
      </c>
      <c r="C1564" s="283">
        <v>21</v>
      </c>
      <c r="D1564" s="41" t="s">
        <v>2181</v>
      </c>
      <c r="E1564" s="41" t="s">
        <v>2182</v>
      </c>
      <c r="F1564" s="104">
        <v>1</v>
      </c>
      <c r="G1564" s="44" t="s">
        <v>1468</v>
      </c>
      <c r="H1564" s="50"/>
      <c r="I1564" s="46">
        <v>0</v>
      </c>
      <c r="J1564" s="46">
        <v>0</v>
      </c>
      <c r="K1564" s="47">
        <f t="shared" si="100"/>
        <v>0</v>
      </c>
      <c r="L1564" s="48">
        <f t="shared" si="101"/>
        <v>0</v>
      </c>
    </row>
    <row r="1565" spans="1:12" ht="303.75">
      <c r="A1565" s="38">
        <v>400</v>
      </c>
      <c r="B1565" s="39">
        <v>421</v>
      </c>
      <c r="C1565" s="283">
        <v>22</v>
      </c>
      <c r="D1565" s="41" t="s">
        <v>2229</v>
      </c>
      <c r="E1565" s="41" t="s">
        <v>2230</v>
      </c>
      <c r="F1565" s="104">
        <v>2</v>
      </c>
      <c r="G1565" s="44" t="s">
        <v>1468</v>
      </c>
      <c r="H1565" s="50"/>
      <c r="I1565" s="46">
        <v>0</v>
      </c>
      <c r="J1565" s="46">
        <v>0</v>
      </c>
      <c r="K1565" s="47">
        <f t="shared" si="100"/>
        <v>0</v>
      </c>
      <c r="L1565" s="48">
        <f t="shared" si="101"/>
        <v>0</v>
      </c>
    </row>
    <row r="1566" spans="1:12" ht="303.75">
      <c r="A1566" s="38">
        <v>400</v>
      </c>
      <c r="B1566" s="39">
        <v>421</v>
      </c>
      <c r="C1566" s="283">
        <v>23</v>
      </c>
      <c r="D1566" s="41" t="s">
        <v>2231</v>
      </c>
      <c r="E1566" s="41" t="s">
        <v>2232</v>
      </c>
      <c r="F1566" s="104">
        <v>2</v>
      </c>
      <c r="G1566" s="44" t="s">
        <v>1468</v>
      </c>
      <c r="H1566" s="50"/>
      <c r="I1566" s="46">
        <v>0</v>
      </c>
      <c r="J1566" s="46">
        <v>0</v>
      </c>
      <c r="K1566" s="47">
        <f t="shared" si="100"/>
        <v>0</v>
      </c>
      <c r="L1566" s="48">
        <f t="shared" si="101"/>
        <v>0</v>
      </c>
    </row>
    <row r="1567" spans="1:12" ht="409.5">
      <c r="A1567" s="38">
        <v>400</v>
      </c>
      <c r="B1567" s="39">
        <v>421</v>
      </c>
      <c r="C1567" s="283">
        <v>24</v>
      </c>
      <c r="D1567" s="41" t="s">
        <v>2233</v>
      </c>
      <c r="E1567" s="41" t="s">
        <v>2234</v>
      </c>
      <c r="F1567" s="104">
        <v>1</v>
      </c>
      <c r="G1567" s="44" t="s">
        <v>1468</v>
      </c>
      <c r="H1567" s="50"/>
      <c r="I1567" s="46">
        <v>0</v>
      </c>
      <c r="J1567" s="46">
        <v>0</v>
      </c>
      <c r="K1567" s="47">
        <f t="shared" si="100"/>
        <v>0</v>
      </c>
      <c r="L1567" s="48">
        <f t="shared" si="101"/>
        <v>0</v>
      </c>
    </row>
    <row r="1568" spans="1:12" ht="84">
      <c r="A1568" s="82"/>
      <c r="B1568" s="87"/>
      <c r="C1568" s="40"/>
      <c r="D1568" s="312" t="s">
        <v>2195</v>
      </c>
      <c r="E1568" s="312" t="s">
        <v>2196</v>
      </c>
      <c r="F1568" s="104"/>
      <c r="G1568" s="44"/>
      <c r="H1568" s="50"/>
      <c r="I1568" s="46"/>
      <c r="J1568" s="46"/>
      <c r="K1568" s="47"/>
      <c r="L1568" s="48"/>
    </row>
    <row r="1569" spans="1:12" ht="409.5">
      <c r="A1569" s="38">
        <v>400</v>
      </c>
      <c r="B1569" s="39">
        <v>421</v>
      </c>
      <c r="C1569" s="283">
        <v>25</v>
      </c>
      <c r="D1569" s="41" t="s">
        <v>2235</v>
      </c>
      <c r="E1569" s="41" t="s">
        <v>2236</v>
      </c>
      <c r="F1569" s="104">
        <v>1</v>
      </c>
      <c r="G1569" s="44" t="s">
        <v>1468</v>
      </c>
      <c r="H1569" s="50"/>
      <c r="I1569" s="46">
        <v>0</v>
      </c>
      <c r="J1569" s="46">
        <v>0</v>
      </c>
      <c r="K1569" s="47">
        <f t="shared" ref="K1569:K1590" si="102">I1569+J1569</f>
        <v>0</v>
      </c>
      <c r="L1569" s="48">
        <f t="shared" ref="L1569:L1590" si="103">K1569*(F1569+H1569)</f>
        <v>0</v>
      </c>
    </row>
    <row r="1570" spans="1:12" ht="45">
      <c r="A1570" s="38">
        <v>400</v>
      </c>
      <c r="B1570" s="39">
        <v>421</v>
      </c>
      <c r="C1570" s="283">
        <v>26</v>
      </c>
      <c r="D1570" s="41" t="s">
        <v>1702</v>
      </c>
      <c r="E1570" s="41" t="s">
        <v>1703</v>
      </c>
      <c r="F1570" s="104">
        <v>1</v>
      </c>
      <c r="G1570" s="44" t="s">
        <v>1704</v>
      </c>
      <c r="H1570" s="50"/>
      <c r="I1570" s="46">
        <v>0</v>
      </c>
      <c r="J1570" s="46">
        <v>0</v>
      </c>
      <c r="K1570" s="47">
        <f t="shared" si="102"/>
        <v>0</v>
      </c>
      <c r="L1570" s="48">
        <f t="shared" si="103"/>
        <v>0</v>
      </c>
    </row>
    <row r="1571" spans="1:12" ht="409.5">
      <c r="A1571" s="38">
        <v>400</v>
      </c>
      <c r="B1571" s="39">
        <v>421</v>
      </c>
      <c r="C1571" s="283">
        <v>27</v>
      </c>
      <c r="D1571" s="250" t="s">
        <v>1709</v>
      </c>
      <c r="E1571" s="108" t="s">
        <v>1710</v>
      </c>
      <c r="F1571" s="104">
        <v>1200</v>
      </c>
      <c r="G1571" s="44" t="s">
        <v>826</v>
      </c>
      <c r="H1571" s="50"/>
      <c r="I1571" s="46">
        <v>0</v>
      </c>
      <c r="J1571" s="46">
        <v>0</v>
      </c>
      <c r="K1571" s="47">
        <f t="shared" si="102"/>
        <v>0</v>
      </c>
      <c r="L1571" s="48">
        <f t="shared" si="103"/>
        <v>0</v>
      </c>
    </row>
    <row r="1572" spans="1:12" ht="90">
      <c r="A1572" s="38">
        <v>400</v>
      </c>
      <c r="B1572" s="39">
        <v>421</v>
      </c>
      <c r="C1572" s="283">
        <v>28</v>
      </c>
      <c r="D1572" s="313" t="s">
        <v>2211</v>
      </c>
      <c r="E1572" s="313" t="s">
        <v>2212</v>
      </c>
      <c r="F1572" s="104">
        <v>1</v>
      </c>
      <c r="G1572" s="44" t="s">
        <v>1294</v>
      </c>
      <c r="H1572" s="50"/>
      <c r="I1572" s="46">
        <v>0</v>
      </c>
      <c r="J1572" s="46">
        <v>0</v>
      </c>
      <c r="K1572" s="47">
        <f t="shared" si="102"/>
        <v>0</v>
      </c>
      <c r="L1572" s="48">
        <f t="shared" si="103"/>
        <v>0</v>
      </c>
    </row>
    <row r="1573" spans="1:12" ht="90">
      <c r="A1573" s="38">
        <v>400</v>
      </c>
      <c r="B1573" s="39">
        <v>421</v>
      </c>
      <c r="C1573" s="283">
        <v>29</v>
      </c>
      <c r="D1573" s="108" t="s">
        <v>1713</v>
      </c>
      <c r="E1573" s="108" t="s">
        <v>1714</v>
      </c>
      <c r="F1573" s="104">
        <v>1</v>
      </c>
      <c r="G1573" s="44" t="s">
        <v>1531</v>
      </c>
      <c r="H1573" s="50"/>
      <c r="I1573" s="46">
        <v>0</v>
      </c>
      <c r="J1573" s="46">
        <v>0</v>
      </c>
      <c r="K1573" s="47">
        <f t="shared" si="102"/>
        <v>0</v>
      </c>
      <c r="L1573" s="48">
        <f t="shared" si="103"/>
        <v>0</v>
      </c>
    </row>
    <row r="1574" spans="1:12" ht="157.5">
      <c r="A1574" s="38">
        <v>400</v>
      </c>
      <c r="B1574" s="39">
        <v>421</v>
      </c>
      <c r="C1574" s="283">
        <v>30</v>
      </c>
      <c r="D1574" s="108" t="s">
        <v>1715</v>
      </c>
      <c r="E1574" s="108" t="s">
        <v>1716</v>
      </c>
      <c r="F1574" s="104">
        <v>1</v>
      </c>
      <c r="G1574" s="44" t="s">
        <v>1531</v>
      </c>
      <c r="H1574" s="50"/>
      <c r="I1574" s="46">
        <v>0</v>
      </c>
      <c r="J1574" s="46">
        <v>0</v>
      </c>
      <c r="K1574" s="47">
        <f t="shared" si="102"/>
        <v>0</v>
      </c>
      <c r="L1574" s="48">
        <f t="shared" si="103"/>
        <v>0</v>
      </c>
    </row>
    <row r="1575" spans="1:12" ht="78.75">
      <c r="A1575" s="38">
        <v>400</v>
      </c>
      <c r="B1575" s="39">
        <v>421</v>
      </c>
      <c r="C1575" s="283">
        <v>31</v>
      </c>
      <c r="D1575" s="108" t="s">
        <v>1717</v>
      </c>
      <c r="E1575" s="108" t="s">
        <v>1718</v>
      </c>
      <c r="F1575" s="104">
        <v>1</v>
      </c>
      <c r="G1575" s="44" t="s">
        <v>1531</v>
      </c>
      <c r="H1575" s="50"/>
      <c r="I1575" s="46">
        <v>0</v>
      </c>
      <c r="J1575" s="46">
        <v>0</v>
      </c>
      <c r="K1575" s="47">
        <f t="shared" si="102"/>
        <v>0</v>
      </c>
      <c r="L1575" s="48">
        <f t="shared" si="103"/>
        <v>0</v>
      </c>
    </row>
    <row r="1576" spans="1:12" ht="112.5">
      <c r="A1576" s="38">
        <v>400</v>
      </c>
      <c r="B1576" s="39">
        <v>421</v>
      </c>
      <c r="C1576" s="283">
        <v>32</v>
      </c>
      <c r="D1576" s="108" t="s">
        <v>1719</v>
      </c>
      <c r="E1576" s="108" t="s">
        <v>1720</v>
      </c>
      <c r="F1576" s="104">
        <v>1</v>
      </c>
      <c r="G1576" s="44" t="s">
        <v>1531</v>
      </c>
      <c r="H1576" s="50"/>
      <c r="I1576" s="46">
        <v>0</v>
      </c>
      <c r="J1576" s="46">
        <v>0</v>
      </c>
      <c r="K1576" s="47">
        <f t="shared" si="102"/>
        <v>0</v>
      </c>
      <c r="L1576" s="48">
        <f t="shared" si="103"/>
        <v>0</v>
      </c>
    </row>
    <row r="1577" spans="1:12" ht="135">
      <c r="A1577" s="38">
        <v>400</v>
      </c>
      <c r="B1577" s="39">
        <v>421</v>
      </c>
      <c r="C1577" s="283">
        <v>33</v>
      </c>
      <c r="D1577" s="108" t="s">
        <v>1721</v>
      </c>
      <c r="E1577" s="108" t="s">
        <v>1722</v>
      </c>
      <c r="F1577" s="104">
        <v>1</v>
      </c>
      <c r="G1577" s="44" t="s">
        <v>1531</v>
      </c>
      <c r="H1577" s="50"/>
      <c r="I1577" s="46">
        <v>0</v>
      </c>
      <c r="J1577" s="46">
        <v>0</v>
      </c>
      <c r="K1577" s="47">
        <f t="shared" si="102"/>
        <v>0</v>
      </c>
      <c r="L1577" s="48">
        <f t="shared" si="103"/>
        <v>0</v>
      </c>
    </row>
    <row r="1578" spans="1:12" ht="45">
      <c r="A1578" s="38">
        <v>400</v>
      </c>
      <c r="B1578" s="39">
        <v>421</v>
      </c>
      <c r="C1578" s="283">
        <v>34</v>
      </c>
      <c r="D1578" s="108" t="s">
        <v>1723</v>
      </c>
      <c r="E1578" s="108" t="s">
        <v>1724</v>
      </c>
      <c r="F1578" s="104">
        <v>1</v>
      </c>
      <c r="G1578" s="44" t="s">
        <v>1531</v>
      </c>
      <c r="H1578" s="50"/>
      <c r="I1578" s="46">
        <v>0</v>
      </c>
      <c r="J1578" s="46">
        <v>0</v>
      </c>
      <c r="K1578" s="47">
        <f t="shared" si="102"/>
        <v>0</v>
      </c>
      <c r="L1578" s="48">
        <f t="shared" si="103"/>
        <v>0</v>
      </c>
    </row>
    <row r="1579" spans="1:12" ht="67.5">
      <c r="A1579" s="38">
        <v>400</v>
      </c>
      <c r="B1579" s="39">
        <v>421</v>
      </c>
      <c r="C1579" s="283">
        <v>35</v>
      </c>
      <c r="D1579" s="108" t="s">
        <v>1725</v>
      </c>
      <c r="E1579" s="108" t="s">
        <v>1726</v>
      </c>
      <c r="F1579" s="104">
        <v>1</v>
      </c>
      <c r="G1579" s="44" t="s">
        <v>1531</v>
      </c>
      <c r="H1579" s="50"/>
      <c r="I1579" s="46">
        <v>0</v>
      </c>
      <c r="J1579" s="46">
        <v>0</v>
      </c>
      <c r="K1579" s="47">
        <f t="shared" si="102"/>
        <v>0</v>
      </c>
      <c r="L1579" s="48">
        <f t="shared" si="103"/>
        <v>0</v>
      </c>
    </row>
    <row r="1580" spans="1:12" ht="45">
      <c r="A1580" s="38">
        <v>400</v>
      </c>
      <c r="B1580" s="39">
        <v>421</v>
      </c>
      <c r="C1580" s="283">
        <v>36</v>
      </c>
      <c r="D1580" s="108" t="s">
        <v>1727</v>
      </c>
      <c r="E1580" s="108" t="s">
        <v>1728</v>
      </c>
      <c r="F1580" s="104">
        <v>1</v>
      </c>
      <c r="G1580" s="44" t="s">
        <v>1531</v>
      </c>
      <c r="H1580" s="50"/>
      <c r="I1580" s="46">
        <v>0</v>
      </c>
      <c r="J1580" s="46">
        <v>0</v>
      </c>
      <c r="K1580" s="47">
        <f t="shared" si="102"/>
        <v>0</v>
      </c>
      <c r="L1580" s="48">
        <f t="shared" si="103"/>
        <v>0</v>
      </c>
    </row>
    <row r="1581" spans="1:12" ht="112.5">
      <c r="A1581" s="38">
        <v>400</v>
      </c>
      <c r="B1581" s="39">
        <v>421</v>
      </c>
      <c r="C1581" s="283">
        <v>37</v>
      </c>
      <c r="D1581" s="108" t="s">
        <v>1729</v>
      </c>
      <c r="E1581" s="108" t="s">
        <v>1730</v>
      </c>
      <c r="F1581" s="104">
        <v>1</v>
      </c>
      <c r="G1581" s="44" t="s">
        <v>1531</v>
      </c>
      <c r="H1581" s="50"/>
      <c r="I1581" s="46">
        <v>0</v>
      </c>
      <c r="J1581" s="46">
        <v>0</v>
      </c>
      <c r="K1581" s="47">
        <f t="shared" si="102"/>
        <v>0</v>
      </c>
      <c r="L1581" s="48">
        <f t="shared" si="103"/>
        <v>0</v>
      </c>
    </row>
    <row r="1582" spans="1:12" ht="56.25">
      <c r="A1582" s="38">
        <v>400</v>
      </c>
      <c r="B1582" s="39">
        <v>421</v>
      </c>
      <c r="C1582" s="283">
        <v>38</v>
      </c>
      <c r="D1582" s="108" t="s">
        <v>1731</v>
      </c>
      <c r="E1582" s="108" t="s">
        <v>1732</v>
      </c>
      <c r="F1582" s="104">
        <v>1</v>
      </c>
      <c r="G1582" s="44" t="s">
        <v>1531</v>
      </c>
      <c r="H1582" s="50"/>
      <c r="I1582" s="46">
        <v>0</v>
      </c>
      <c r="J1582" s="46">
        <v>0</v>
      </c>
      <c r="K1582" s="47">
        <f t="shared" si="102"/>
        <v>0</v>
      </c>
      <c r="L1582" s="48">
        <f t="shared" si="103"/>
        <v>0</v>
      </c>
    </row>
    <row r="1583" spans="1:12" ht="45">
      <c r="A1583" s="38">
        <v>400</v>
      </c>
      <c r="B1583" s="39">
        <v>421</v>
      </c>
      <c r="C1583" s="283">
        <v>39</v>
      </c>
      <c r="D1583" s="108" t="s">
        <v>1733</v>
      </c>
      <c r="E1583" s="108" t="s">
        <v>1734</v>
      </c>
      <c r="F1583" s="104">
        <v>1</v>
      </c>
      <c r="G1583" s="44" t="s">
        <v>1531</v>
      </c>
      <c r="H1583" s="50"/>
      <c r="I1583" s="46">
        <v>0</v>
      </c>
      <c r="J1583" s="46">
        <v>0</v>
      </c>
      <c r="K1583" s="47">
        <f t="shared" si="102"/>
        <v>0</v>
      </c>
      <c r="L1583" s="48">
        <f t="shared" si="103"/>
        <v>0</v>
      </c>
    </row>
    <row r="1584" spans="1:12" ht="78.75">
      <c r="A1584" s="38">
        <v>400</v>
      </c>
      <c r="B1584" s="39">
        <v>421</v>
      </c>
      <c r="C1584" s="283">
        <v>40</v>
      </c>
      <c r="D1584" s="108" t="s">
        <v>1735</v>
      </c>
      <c r="E1584" s="108" t="s">
        <v>1736</v>
      </c>
      <c r="F1584" s="104">
        <v>1</v>
      </c>
      <c r="G1584" s="44" t="s">
        <v>1531</v>
      </c>
      <c r="H1584" s="50"/>
      <c r="I1584" s="46">
        <v>0</v>
      </c>
      <c r="J1584" s="46">
        <v>0</v>
      </c>
      <c r="K1584" s="47">
        <f t="shared" si="102"/>
        <v>0</v>
      </c>
      <c r="L1584" s="48">
        <f t="shared" si="103"/>
        <v>0</v>
      </c>
    </row>
    <row r="1585" spans="1:12" ht="22.5">
      <c r="A1585" s="38">
        <v>400</v>
      </c>
      <c r="B1585" s="39">
        <v>421</v>
      </c>
      <c r="C1585" s="283">
        <v>41</v>
      </c>
      <c r="D1585" s="108" t="s">
        <v>1737</v>
      </c>
      <c r="E1585" s="108" t="s">
        <v>1738</v>
      </c>
      <c r="F1585" s="104">
        <v>1</v>
      </c>
      <c r="G1585" s="44" t="s">
        <v>1531</v>
      </c>
      <c r="H1585" s="50"/>
      <c r="I1585" s="46">
        <v>0</v>
      </c>
      <c r="J1585" s="46">
        <v>0</v>
      </c>
      <c r="K1585" s="47">
        <f t="shared" si="102"/>
        <v>0</v>
      </c>
      <c r="L1585" s="48">
        <f t="shared" si="103"/>
        <v>0</v>
      </c>
    </row>
    <row r="1586" spans="1:12" ht="78.75">
      <c r="A1586" s="38">
        <v>400</v>
      </c>
      <c r="B1586" s="39">
        <v>421</v>
      </c>
      <c r="C1586" s="283">
        <v>42</v>
      </c>
      <c r="D1586" s="108" t="s">
        <v>1739</v>
      </c>
      <c r="E1586" s="108" t="s">
        <v>1740</v>
      </c>
      <c r="F1586" s="104">
        <v>1</v>
      </c>
      <c r="G1586" s="44" t="s">
        <v>1531</v>
      </c>
      <c r="H1586" s="50"/>
      <c r="I1586" s="46">
        <v>0</v>
      </c>
      <c r="J1586" s="46">
        <v>0</v>
      </c>
      <c r="K1586" s="47">
        <f t="shared" si="102"/>
        <v>0</v>
      </c>
      <c r="L1586" s="48">
        <f t="shared" si="103"/>
        <v>0</v>
      </c>
    </row>
    <row r="1587" spans="1:12" ht="33.75">
      <c r="A1587" s="38">
        <v>400</v>
      </c>
      <c r="B1587" s="39">
        <v>421</v>
      </c>
      <c r="C1587" s="283">
        <v>43</v>
      </c>
      <c r="D1587" s="108" t="s">
        <v>1741</v>
      </c>
      <c r="E1587" s="108" t="s">
        <v>1742</v>
      </c>
      <c r="F1587" s="104">
        <v>1</v>
      </c>
      <c r="G1587" s="44" t="s">
        <v>1531</v>
      </c>
      <c r="H1587" s="50"/>
      <c r="I1587" s="46">
        <v>0</v>
      </c>
      <c r="J1587" s="46">
        <v>0</v>
      </c>
      <c r="K1587" s="47">
        <f t="shared" si="102"/>
        <v>0</v>
      </c>
      <c r="L1587" s="48">
        <f t="shared" si="103"/>
        <v>0</v>
      </c>
    </row>
    <row r="1588" spans="1:12" ht="90">
      <c r="A1588" s="38">
        <v>400</v>
      </c>
      <c r="B1588" s="39">
        <v>421</v>
      </c>
      <c r="C1588" s="283">
        <v>44</v>
      </c>
      <c r="D1588" s="108" t="s">
        <v>1743</v>
      </c>
      <c r="E1588" s="108" t="s">
        <v>1744</v>
      </c>
      <c r="F1588" s="104">
        <v>1</v>
      </c>
      <c r="G1588" s="44" t="s">
        <v>1531</v>
      </c>
      <c r="H1588" s="50"/>
      <c r="I1588" s="46">
        <v>0</v>
      </c>
      <c r="J1588" s="46">
        <v>0</v>
      </c>
      <c r="K1588" s="47">
        <f t="shared" si="102"/>
        <v>0</v>
      </c>
      <c r="L1588" s="48">
        <f t="shared" si="103"/>
        <v>0</v>
      </c>
    </row>
    <row r="1589" spans="1:12" ht="67.5">
      <c r="A1589" s="38">
        <v>400</v>
      </c>
      <c r="B1589" s="39">
        <v>421</v>
      </c>
      <c r="C1589" s="283">
        <v>45</v>
      </c>
      <c r="D1589" s="108" t="s">
        <v>1745</v>
      </c>
      <c r="E1589" s="108" t="s">
        <v>1746</v>
      </c>
      <c r="F1589" s="104">
        <v>1</v>
      </c>
      <c r="G1589" s="44" t="s">
        <v>1531</v>
      </c>
      <c r="H1589" s="50"/>
      <c r="I1589" s="46">
        <v>0</v>
      </c>
      <c r="J1589" s="46">
        <v>0</v>
      </c>
      <c r="K1589" s="47">
        <f t="shared" si="102"/>
        <v>0</v>
      </c>
      <c r="L1589" s="48">
        <f t="shared" si="103"/>
        <v>0</v>
      </c>
    </row>
    <row r="1590" spans="1:12" ht="90.75" thickBot="1">
      <c r="A1590" s="38">
        <v>400</v>
      </c>
      <c r="B1590" s="39">
        <v>421</v>
      </c>
      <c r="C1590" s="283">
        <v>46</v>
      </c>
      <c r="D1590" s="108" t="s">
        <v>1747</v>
      </c>
      <c r="E1590" s="108" t="s">
        <v>1748</v>
      </c>
      <c r="F1590" s="96">
        <v>1</v>
      </c>
      <c r="G1590" s="44" t="s">
        <v>1531</v>
      </c>
      <c r="H1590" s="50"/>
      <c r="I1590" s="46">
        <v>0</v>
      </c>
      <c r="J1590" s="46">
        <v>0</v>
      </c>
      <c r="K1590" s="47">
        <f t="shared" si="102"/>
        <v>0</v>
      </c>
      <c r="L1590" s="48">
        <f t="shared" si="103"/>
        <v>0</v>
      </c>
    </row>
    <row r="1591" spans="1:12" ht="23.25" thickBot="1">
      <c r="A1591" s="258">
        <v>400</v>
      </c>
      <c r="B1591" s="362">
        <v>421</v>
      </c>
      <c r="C1591" s="260"/>
      <c r="D1591" s="261" t="s">
        <v>2213</v>
      </c>
      <c r="E1591" s="261" t="s">
        <v>2214</v>
      </c>
      <c r="F1591" s="262"/>
      <c r="G1591" s="263"/>
      <c r="H1591" s="264"/>
      <c r="I1591" s="265"/>
      <c r="J1591" s="265"/>
      <c r="K1591" s="266"/>
      <c r="L1591" s="267">
        <f>SUM(L1518:L1590)</f>
        <v>0</v>
      </c>
    </row>
    <row r="1592" spans="1:12" ht="15.75" thickBot="1">
      <c r="A1592" s="284">
        <v>400</v>
      </c>
      <c r="B1592" s="364">
        <v>422</v>
      </c>
      <c r="C1592" s="286"/>
      <c r="D1592" s="287" t="s">
        <v>2237</v>
      </c>
      <c r="E1592" s="287" t="s">
        <v>2238</v>
      </c>
      <c r="F1592" s="288"/>
      <c r="G1592" s="289"/>
      <c r="H1592" s="290"/>
      <c r="I1592" s="291"/>
      <c r="J1592" s="292"/>
      <c r="K1592" s="293"/>
      <c r="L1592" s="294"/>
    </row>
    <row r="1593" spans="1:12" ht="120">
      <c r="A1593" s="73"/>
      <c r="B1593" s="74"/>
      <c r="C1593" s="75"/>
      <c r="D1593" s="244" t="s">
        <v>1417</v>
      </c>
      <c r="E1593" s="244" t="s">
        <v>1418</v>
      </c>
      <c r="F1593" s="368"/>
      <c r="G1593" s="369"/>
      <c r="H1593" s="370"/>
      <c r="I1593" s="371"/>
      <c r="J1593" s="372"/>
      <c r="K1593" s="373"/>
      <c r="L1593" s="81"/>
    </row>
    <row r="1594" spans="1:12" ht="228">
      <c r="A1594" s="73"/>
      <c r="B1594" s="74"/>
      <c r="C1594" s="75"/>
      <c r="D1594" s="279" t="s">
        <v>1419</v>
      </c>
      <c r="E1594" s="279" t="s">
        <v>1420</v>
      </c>
      <c r="F1594" s="368"/>
      <c r="G1594" s="369"/>
      <c r="H1594" s="370"/>
      <c r="I1594" s="371"/>
      <c r="J1594" s="372"/>
      <c r="K1594" s="373"/>
      <c r="L1594" s="81"/>
    </row>
    <row r="1595" spans="1:12" ht="409.5">
      <c r="A1595" s="73"/>
      <c r="B1595" s="74"/>
      <c r="C1595" s="75"/>
      <c r="D1595" s="280" t="s">
        <v>1421</v>
      </c>
      <c r="E1595" s="280" t="s">
        <v>2239</v>
      </c>
      <c r="F1595" s="368"/>
      <c r="G1595" s="369"/>
      <c r="H1595" s="370"/>
      <c r="I1595" s="371"/>
      <c r="J1595" s="372"/>
      <c r="K1595" s="373"/>
      <c r="L1595" s="81"/>
    </row>
    <row r="1596" spans="1:12" ht="409.5">
      <c r="A1596" s="73"/>
      <c r="B1596" s="74"/>
      <c r="C1596" s="75"/>
      <c r="D1596" s="280" t="s">
        <v>1423</v>
      </c>
      <c r="E1596" s="280" t="s">
        <v>2240</v>
      </c>
      <c r="F1596" s="368"/>
      <c r="G1596" s="369"/>
      <c r="H1596" s="370"/>
      <c r="I1596" s="371"/>
      <c r="J1596" s="372"/>
      <c r="K1596" s="373"/>
      <c r="L1596" s="81"/>
    </row>
    <row r="1597" spans="1:12">
      <c r="A1597" s="73"/>
      <c r="B1597" s="74"/>
      <c r="C1597" s="75"/>
      <c r="D1597" s="280"/>
      <c r="E1597" s="280"/>
      <c r="F1597" s="368"/>
      <c r="G1597" s="369"/>
      <c r="H1597" s="370"/>
      <c r="I1597" s="371"/>
      <c r="J1597" s="372"/>
      <c r="K1597" s="373"/>
      <c r="L1597" s="81"/>
    </row>
    <row r="1598" spans="1:12" ht="38.25">
      <c r="A1598" s="73"/>
      <c r="B1598" s="124"/>
      <c r="C1598" s="75"/>
      <c r="D1598" s="356" t="s">
        <v>2241</v>
      </c>
      <c r="E1598" s="356" t="s">
        <v>2242</v>
      </c>
      <c r="F1598" s="107"/>
      <c r="G1598" s="76"/>
      <c r="H1598" s="223"/>
      <c r="I1598" s="78"/>
      <c r="J1598" s="79"/>
      <c r="K1598" s="374"/>
      <c r="L1598" s="81"/>
    </row>
    <row r="1599" spans="1:12" ht="24">
      <c r="A1599" s="73"/>
      <c r="B1599" s="124"/>
      <c r="C1599" s="75"/>
      <c r="D1599" s="244" t="s">
        <v>2243</v>
      </c>
      <c r="E1599" s="244" t="s">
        <v>2244</v>
      </c>
      <c r="F1599" s="107"/>
      <c r="G1599" s="76"/>
      <c r="H1599" s="223"/>
      <c r="I1599" s="78"/>
      <c r="J1599" s="79"/>
      <c r="K1599" s="80"/>
      <c r="L1599" s="81"/>
    </row>
    <row r="1600" spans="1:12">
      <c r="A1600" s="82"/>
      <c r="B1600" s="87"/>
      <c r="C1600" s="40"/>
      <c r="D1600" s="41"/>
      <c r="E1600" s="41"/>
      <c r="F1600" s="104"/>
      <c r="G1600" s="44"/>
      <c r="H1600" s="50"/>
      <c r="I1600" s="46"/>
      <c r="J1600" s="46"/>
      <c r="K1600" s="47"/>
      <c r="L1600" s="375"/>
    </row>
    <row r="1601" spans="1:12" ht="33.75">
      <c r="A1601" s="82"/>
      <c r="B1601" s="87"/>
      <c r="C1601" s="40"/>
      <c r="D1601" s="116" t="s">
        <v>2245</v>
      </c>
      <c r="E1601" s="116" t="s">
        <v>2246</v>
      </c>
      <c r="F1601" s="104"/>
      <c r="G1601" s="44"/>
      <c r="H1601" s="50"/>
      <c r="I1601" s="46"/>
      <c r="J1601" s="46"/>
      <c r="K1601" s="47"/>
      <c r="L1601" s="375"/>
    </row>
    <row r="1602" spans="1:12" ht="303.75">
      <c r="A1602" s="38">
        <v>400</v>
      </c>
      <c r="B1602" s="39">
        <v>421</v>
      </c>
      <c r="C1602" s="283">
        <v>1</v>
      </c>
      <c r="D1602" s="41" t="s">
        <v>2247</v>
      </c>
      <c r="E1602" s="41" t="s">
        <v>2248</v>
      </c>
      <c r="F1602" s="104">
        <v>1</v>
      </c>
      <c r="G1602" s="44" t="s">
        <v>1531</v>
      </c>
      <c r="H1602" s="50"/>
      <c r="I1602" s="46">
        <v>0</v>
      </c>
      <c r="J1602" s="46">
        <v>0</v>
      </c>
      <c r="K1602" s="47">
        <f>I1602+J1602</f>
        <v>0</v>
      </c>
      <c r="L1602" s="48">
        <f>K1602*(F1602+H1602)</f>
        <v>0</v>
      </c>
    </row>
    <row r="1603" spans="1:12" ht="22.5">
      <c r="A1603" s="82"/>
      <c r="B1603" s="87"/>
      <c r="C1603" s="40"/>
      <c r="D1603" s="41" t="s">
        <v>2249</v>
      </c>
      <c r="E1603" s="41" t="s">
        <v>2250</v>
      </c>
      <c r="F1603" s="104"/>
      <c r="G1603" s="44"/>
      <c r="H1603" s="50"/>
      <c r="I1603" s="46"/>
      <c r="J1603" s="46"/>
      <c r="K1603" s="47"/>
      <c r="L1603" s="375"/>
    </row>
    <row r="1604" spans="1:12" ht="281.25">
      <c r="A1604" s="38">
        <v>400</v>
      </c>
      <c r="B1604" s="39">
        <v>421</v>
      </c>
      <c r="C1604" s="283">
        <v>2</v>
      </c>
      <c r="D1604" s="41" t="s">
        <v>2251</v>
      </c>
      <c r="E1604" s="41" t="s">
        <v>2252</v>
      </c>
      <c r="F1604" s="104">
        <v>3</v>
      </c>
      <c r="G1604" s="44" t="s">
        <v>1468</v>
      </c>
      <c r="H1604" s="50"/>
      <c r="I1604" s="46">
        <v>0</v>
      </c>
      <c r="J1604" s="46">
        <v>0</v>
      </c>
      <c r="K1604" s="47">
        <f t="shared" ref="K1604:K1609" si="104">I1604+J1604</f>
        <v>0</v>
      </c>
      <c r="L1604" s="48">
        <f t="shared" ref="L1604:L1609" si="105">K1604*(F1604+H1604)</f>
        <v>0</v>
      </c>
    </row>
    <row r="1605" spans="1:12" ht="281.25">
      <c r="A1605" s="38">
        <v>400</v>
      </c>
      <c r="B1605" s="39">
        <v>421</v>
      </c>
      <c r="C1605" s="283">
        <v>3</v>
      </c>
      <c r="D1605" s="41" t="s">
        <v>2253</v>
      </c>
      <c r="E1605" s="41" t="s">
        <v>2254</v>
      </c>
      <c r="F1605" s="104">
        <v>3</v>
      </c>
      <c r="G1605" s="44" t="s">
        <v>1468</v>
      </c>
      <c r="H1605" s="50"/>
      <c r="I1605" s="46">
        <v>0</v>
      </c>
      <c r="J1605" s="46">
        <v>0</v>
      </c>
      <c r="K1605" s="47">
        <f t="shared" si="104"/>
        <v>0</v>
      </c>
      <c r="L1605" s="48">
        <f t="shared" si="105"/>
        <v>0</v>
      </c>
    </row>
    <row r="1606" spans="1:12" ht="281.25">
      <c r="A1606" s="38">
        <v>400</v>
      </c>
      <c r="B1606" s="39">
        <v>421</v>
      </c>
      <c r="C1606" s="283">
        <v>4</v>
      </c>
      <c r="D1606" s="41" t="s">
        <v>2255</v>
      </c>
      <c r="E1606" s="41" t="s">
        <v>2256</v>
      </c>
      <c r="F1606" s="104">
        <v>2</v>
      </c>
      <c r="G1606" s="44" t="s">
        <v>1468</v>
      </c>
      <c r="H1606" s="50"/>
      <c r="I1606" s="46">
        <v>0</v>
      </c>
      <c r="J1606" s="46">
        <v>0</v>
      </c>
      <c r="K1606" s="47">
        <f t="shared" si="104"/>
        <v>0</v>
      </c>
      <c r="L1606" s="48">
        <f t="shared" si="105"/>
        <v>0</v>
      </c>
    </row>
    <row r="1607" spans="1:12" ht="281.25">
      <c r="A1607" s="38">
        <v>400</v>
      </c>
      <c r="B1607" s="39">
        <v>421</v>
      </c>
      <c r="C1607" s="283">
        <v>5</v>
      </c>
      <c r="D1607" s="41" t="s">
        <v>2257</v>
      </c>
      <c r="E1607" s="41" t="s">
        <v>2258</v>
      </c>
      <c r="F1607" s="104">
        <v>2</v>
      </c>
      <c r="G1607" s="44" t="s">
        <v>1468</v>
      </c>
      <c r="H1607" s="50"/>
      <c r="I1607" s="46">
        <v>0</v>
      </c>
      <c r="J1607" s="46">
        <v>0</v>
      </c>
      <c r="K1607" s="47">
        <f t="shared" si="104"/>
        <v>0</v>
      </c>
      <c r="L1607" s="48">
        <f t="shared" si="105"/>
        <v>0</v>
      </c>
    </row>
    <row r="1608" spans="1:12" ht="281.25">
      <c r="A1608" s="38">
        <v>400</v>
      </c>
      <c r="B1608" s="39">
        <v>421</v>
      </c>
      <c r="C1608" s="283">
        <v>6</v>
      </c>
      <c r="D1608" s="41" t="s">
        <v>2259</v>
      </c>
      <c r="E1608" s="41" t="s">
        <v>2260</v>
      </c>
      <c r="F1608" s="104">
        <v>6</v>
      </c>
      <c r="G1608" s="44" t="s">
        <v>1468</v>
      </c>
      <c r="H1608" s="50"/>
      <c r="I1608" s="46">
        <v>0</v>
      </c>
      <c r="J1608" s="46">
        <v>0</v>
      </c>
      <c r="K1608" s="47">
        <f t="shared" si="104"/>
        <v>0</v>
      </c>
      <c r="L1608" s="48">
        <f t="shared" si="105"/>
        <v>0</v>
      </c>
    </row>
    <row r="1609" spans="1:12" ht="281.25">
      <c r="A1609" s="38">
        <v>400</v>
      </c>
      <c r="B1609" s="39">
        <v>421</v>
      </c>
      <c r="C1609" s="283">
        <v>7</v>
      </c>
      <c r="D1609" s="41" t="s">
        <v>2261</v>
      </c>
      <c r="E1609" s="41" t="s">
        <v>2262</v>
      </c>
      <c r="F1609" s="104">
        <v>3</v>
      </c>
      <c r="G1609" s="44" t="s">
        <v>1468</v>
      </c>
      <c r="H1609" s="50"/>
      <c r="I1609" s="46">
        <v>0</v>
      </c>
      <c r="J1609" s="46">
        <v>0</v>
      </c>
      <c r="K1609" s="47">
        <f t="shared" si="104"/>
        <v>0</v>
      </c>
      <c r="L1609" s="48">
        <f t="shared" si="105"/>
        <v>0</v>
      </c>
    </row>
    <row r="1610" spans="1:12">
      <c r="A1610" s="82"/>
      <c r="B1610" s="87"/>
      <c r="C1610" s="40"/>
      <c r="D1610" s="41"/>
      <c r="E1610" s="41"/>
      <c r="F1610" s="104"/>
      <c r="G1610" s="44"/>
      <c r="H1610" s="50"/>
      <c r="I1610" s="46"/>
      <c r="J1610" s="46"/>
      <c r="K1610" s="47"/>
      <c r="L1610" s="48"/>
    </row>
    <row r="1611" spans="1:12" ht="33.75">
      <c r="A1611" s="82"/>
      <c r="B1611" s="87"/>
      <c r="C1611" s="40"/>
      <c r="D1611" s="116" t="s">
        <v>2263</v>
      </c>
      <c r="E1611" s="116" t="s">
        <v>2264</v>
      </c>
      <c r="F1611" s="104"/>
      <c r="G1611" s="44"/>
      <c r="H1611" s="50"/>
      <c r="I1611" s="46"/>
      <c r="J1611" s="46"/>
      <c r="K1611" s="47"/>
      <c r="L1611" s="48"/>
    </row>
    <row r="1612" spans="1:12" ht="326.25">
      <c r="A1612" s="38">
        <v>400</v>
      </c>
      <c r="B1612" s="39">
        <v>421</v>
      </c>
      <c r="C1612" s="283">
        <v>8</v>
      </c>
      <c r="D1612" s="41" t="s">
        <v>2265</v>
      </c>
      <c r="E1612" s="41" t="s">
        <v>2266</v>
      </c>
      <c r="F1612" s="96">
        <v>1</v>
      </c>
      <c r="G1612" s="44" t="s">
        <v>1531</v>
      </c>
      <c r="H1612" s="50"/>
      <c r="I1612" s="46">
        <v>0</v>
      </c>
      <c r="J1612" s="46">
        <v>0</v>
      </c>
      <c r="K1612" s="47">
        <f>I1612+J1612</f>
        <v>0</v>
      </c>
      <c r="L1612" s="48">
        <f>K1612*(F1612+H1612)</f>
        <v>0</v>
      </c>
    </row>
    <row r="1613" spans="1:12" ht="22.5">
      <c r="A1613" s="82"/>
      <c r="B1613" s="87"/>
      <c r="C1613" s="40"/>
      <c r="D1613" s="41" t="s">
        <v>2249</v>
      </c>
      <c r="E1613" s="41" t="s">
        <v>2250</v>
      </c>
      <c r="F1613" s="96"/>
      <c r="G1613" s="44"/>
      <c r="H1613" s="50"/>
      <c r="I1613" s="46"/>
      <c r="J1613" s="46"/>
      <c r="K1613" s="47"/>
      <c r="L1613" s="48"/>
    </row>
    <row r="1614" spans="1:12" ht="281.25">
      <c r="A1614" s="38">
        <v>400</v>
      </c>
      <c r="B1614" s="39">
        <v>421</v>
      </c>
      <c r="C1614" s="283">
        <v>9</v>
      </c>
      <c r="D1614" s="41" t="s">
        <v>2267</v>
      </c>
      <c r="E1614" s="41" t="s">
        <v>2268</v>
      </c>
      <c r="F1614" s="104">
        <v>5</v>
      </c>
      <c r="G1614" s="44" t="s">
        <v>1468</v>
      </c>
      <c r="H1614" s="50"/>
      <c r="I1614" s="46">
        <v>0</v>
      </c>
      <c r="J1614" s="46">
        <v>0</v>
      </c>
      <c r="K1614" s="47">
        <f t="shared" ref="K1614:K1621" si="106">I1614+J1614</f>
        <v>0</v>
      </c>
      <c r="L1614" s="48">
        <f t="shared" ref="L1614:L1621" si="107">K1614*(F1614+H1614)</f>
        <v>0</v>
      </c>
    </row>
    <row r="1615" spans="1:12" ht="281.25">
      <c r="A1615" s="38">
        <v>400</v>
      </c>
      <c r="B1615" s="39">
        <v>421</v>
      </c>
      <c r="C1615" s="283">
        <v>10</v>
      </c>
      <c r="D1615" s="41" t="s">
        <v>2251</v>
      </c>
      <c r="E1615" s="41" t="s">
        <v>2252</v>
      </c>
      <c r="F1615" s="104">
        <v>2</v>
      </c>
      <c r="G1615" s="44" t="s">
        <v>1468</v>
      </c>
      <c r="H1615" s="50"/>
      <c r="I1615" s="46">
        <v>0</v>
      </c>
      <c r="J1615" s="46">
        <v>0</v>
      </c>
      <c r="K1615" s="47">
        <f t="shared" si="106"/>
        <v>0</v>
      </c>
      <c r="L1615" s="48">
        <f t="shared" si="107"/>
        <v>0</v>
      </c>
    </row>
    <row r="1616" spans="1:12" ht="281.25">
      <c r="A1616" s="38">
        <v>400</v>
      </c>
      <c r="B1616" s="39">
        <v>421</v>
      </c>
      <c r="C1616" s="283">
        <v>11</v>
      </c>
      <c r="D1616" s="41" t="s">
        <v>2253</v>
      </c>
      <c r="E1616" s="41" t="s">
        <v>2254</v>
      </c>
      <c r="F1616" s="104">
        <v>4</v>
      </c>
      <c r="G1616" s="44" t="s">
        <v>1468</v>
      </c>
      <c r="H1616" s="50"/>
      <c r="I1616" s="46">
        <v>0</v>
      </c>
      <c r="J1616" s="46">
        <v>0</v>
      </c>
      <c r="K1616" s="47">
        <f t="shared" si="106"/>
        <v>0</v>
      </c>
      <c r="L1616" s="48">
        <f t="shared" si="107"/>
        <v>0</v>
      </c>
    </row>
    <row r="1617" spans="1:12" ht="281.25">
      <c r="A1617" s="38">
        <v>400</v>
      </c>
      <c r="B1617" s="39">
        <v>421</v>
      </c>
      <c r="C1617" s="283">
        <v>12</v>
      </c>
      <c r="D1617" s="41" t="s">
        <v>2255</v>
      </c>
      <c r="E1617" s="41" t="s">
        <v>2256</v>
      </c>
      <c r="F1617" s="104">
        <v>6</v>
      </c>
      <c r="G1617" s="44" t="s">
        <v>1468</v>
      </c>
      <c r="H1617" s="50"/>
      <c r="I1617" s="46">
        <v>0</v>
      </c>
      <c r="J1617" s="46">
        <v>0</v>
      </c>
      <c r="K1617" s="47">
        <f t="shared" si="106"/>
        <v>0</v>
      </c>
      <c r="L1617" s="48">
        <f t="shared" si="107"/>
        <v>0</v>
      </c>
    </row>
    <row r="1618" spans="1:12" ht="281.25">
      <c r="A1618" s="38">
        <v>400</v>
      </c>
      <c r="B1618" s="39">
        <v>421</v>
      </c>
      <c r="C1618" s="283">
        <v>13</v>
      </c>
      <c r="D1618" s="41" t="s">
        <v>2269</v>
      </c>
      <c r="E1618" s="41" t="s">
        <v>2270</v>
      </c>
      <c r="F1618" s="104">
        <v>2</v>
      </c>
      <c r="G1618" s="44" t="s">
        <v>1468</v>
      </c>
      <c r="H1618" s="50"/>
      <c r="I1618" s="46">
        <v>0</v>
      </c>
      <c r="J1618" s="46">
        <v>0</v>
      </c>
      <c r="K1618" s="47">
        <f t="shared" si="106"/>
        <v>0</v>
      </c>
      <c r="L1618" s="48">
        <f t="shared" si="107"/>
        <v>0</v>
      </c>
    </row>
    <row r="1619" spans="1:12" ht="281.25">
      <c r="A1619" s="38">
        <v>400</v>
      </c>
      <c r="B1619" s="39">
        <v>421</v>
      </c>
      <c r="C1619" s="283">
        <v>14</v>
      </c>
      <c r="D1619" s="41" t="s">
        <v>2257</v>
      </c>
      <c r="E1619" s="41" t="s">
        <v>2258</v>
      </c>
      <c r="F1619" s="104">
        <v>13</v>
      </c>
      <c r="G1619" s="44" t="s">
        <v>1468</v>
      </c>
      <c r="H1619" s="50"/>
      <c r="I1619" s="46">
        <v>0</v>
      </c>
      <c r="J1619" s="46">
        <v>0</v>
      </c>
      <c r="K1619" s="47">
        <f t="shared" si="106"/>
        <v>0</v>
      </c>
      <c r="L1619" s="48">
        <f t="shared" si="107"/>
        <v>0</v>
      </c>
    </row>
    <row r="1620" spans="1:12" ht="281.25">
      <c r="A1620" s="38">
        <v>400</v>
      </c>
      <c r="B1620" s="39">
        <v>421</v>
      </c>
      <c r="C1620" s="283">
        <v>15</v>
      </c>
      <c r="D1620" s="41" t="s">
        <v>2259</v>
      </c>
      <c r="E1620" s="41" t="s">
        <v>2260</v>
      </c>
      <c r="F1620" s="104">
        <v>7</v>
      </c>
      <c r="G1620" s="44" t="s">
        <v>1468</v>
      </c>
      <c r="H1620" s="50"/>
      <c r="I1620" s="46">
        <v>0</v>
      </c>
      <c r="J1620" s="46">
        <v>0</v>
      </c>
      <c r="K1620" s="47">
        <f t="shared" si="106"/>
        <v>0</v>
      </c>
      <c r="L1620" s="48">
        <f t="shared" si="107"/>
        <v>0</v>
      </c>
    </row>
    <row r="1621" spans="1:12" ht="281.25">
      <c r="A1621" s="38">
        <v>400</v>
      </c>
      <c r="B1621" s="39">
        <v>421</v>
      </c>
      <c r="C1621" s="283">
        <v>16</v>
      </c>
      <c r="D1621" s="41" t="s">
        <v>2261</v>
      </c>
      <c r="E1621" s="41" t="s">
        <v>2262</v>
      </c>
      <c r="F1621" s="104">
        <v>2</v>
      </c>
      <c r="G1621" s="44" t="s">
        <v>1468</v>
      </c>
      <c r="H1621" s="50"/>
      <c r="I1621" s="46">
        <v>0</v>
      </c>
      <c r="J1621" s="46">
        <v>0</v>
      </c>
      <c r="K1621" s="47">
        <f t="shared" si="106"/>
        <v>0</v>
      </c>
      <c r="L1621" s="48">
        <f t="shared" si="107"/>
        <v>0</v>
      </c>
    </row>
    <row r="1622" spans="1:12">
      <c r="A1622" s="82"/>
      <c r="B1622" s="87"/>
      <c r="C1622" s="40"/>
      <c r="D1622" s="41"/>
      <c r="E1622" s="41"/>
      <c r="F1622" s="104"/>
      <c r="G1622" s="44"/>
      <c r="H1622" s="50"/>
      <c r="I1622" s="46"/>
      <c r="J1622" s="46"/>
      <c r="K1622" s="47"/>
      <c r="L1622" s="48"/>
    </row>
    <row r="1623" spans="1:12" ht="33.75">
      <c r="A1623" s="82"/>
      <c r="B1623" s="87"/>
      <c r="C1623" s="40"/>
      <c r="D1623" s="116" t="s">
        <v>2271</v>
      </c>
      <c r="E1623" s="116" t="s">
        <v>2272</v>
      </c>
      <c r="F1623" s="104"/>
      <c r="G1623" s="44"/>
      <c r="H1623" s="50"/>
      <c r="I1623" s="46"/>
      <c r="J1623" s="46"/>
      <c r="K1623" s="47"/>
      <c r="L1623" s="48"/>
    </row>
    <row r="1624" spans="1:12" ht="292.5">
      <c r="A1624" s="38">
        <v>400</v>
      </c>
      <c r="B1624" s="39">
        <v>421</v>
      </c>
      <c r="C1624" s="283">
        <v>17</v>
      </c>
      <c r="D1624" s="41" t="s">
        <v>2273</v>
      </c>
      <c r="E1624" s="41" t="s">
        <v>2274</v>
      </c>
      <c r="F1624" s="104">
        <v>1</v>
      </c>
      <c r="G1624" s="44" t="s">
        <v>2275</v>
      </c>
      <c r="H1624" s="50"/>
      <c r="I1624" s="46">
        <v>0</v>
      </c>
      <c r="J1624" s="46">
        <v>0</v>
      </c>
      <c r="K1624" s="47">
        <f>I1624+J1624</f>
        <v>0</v>
      </c>
      <c r="L1624" s="48">
        <f>K1624*(F1624+H1624)</f>
        <v>0</v>
      </c>
    </row>
    <row r="1625" spans="1:12" ht="22.5">
      <c r="A1625" s="82"/>
      <c r="B1625" s="87"/>
      <c r="C1625" s="40"/>
      <c r="D1625" s="41" t="s">
        <v>2249</v>
      </c>
      <c r="E1625" s="41" t="s">
        <v>2250</v>
      </c>
      <c r="F1625" s="104"/>
      <c r="G1625" s="44"/>
      <c r="H1625" s="50"/>
      <c r="I1625" s="46"/>
      <c r="J1625" s="46"/>
      <c r="K1625" s="47"/>
      <c r="L1625" s="48"/>
    </row>
    <row r="1626" spans="1:12" ht="281.25">
      <c r="A1626" s="38">
        <v>400</v>
      </c>
      <c r="B1626" s="39">
        <v>421</v>
      </c>
      <c r="C1626" s="283">
        <v>18</v>
      </c>
      <c r="D1626" s="41" t="s">
        <v>2267</v>
      </c>
      <c r="E1626" s="41" t="s">
        <v>2268</v>
      </c>
      <c r="F1626" s="104">
        <v>1</v>
      </c>
      <c r="G1626" s="44" t="s">
        <v>1468</v>
      </c>
      <c r="H1626" s="50"/>
      <c r="I1626" s="46">
        <v>0</v>
      </c>
      <c r="J1626" s="46">
        <v>0</v>
      </c>
      <c r="K1626" s="47">
        <f>I1626+J1626</f>
        <v>0</v>
      </c>
      <c r="L1626" s="48">
        <f>K1626*(F1626+H1626)</f>
        <v>0</v>
      </c>
    </row>
    <row r="1627" spans="1:12" ht="281.25">
      <c r="A1627" s="38">
        <v>400</v>
      </c>
      <c r="B1627" s="39">
        <v>421</v>
      </c>
      <c r="C1627" s="283">
        <v>19</v>
      </c>
      <c r="D1627" s="41" t="s">
        <v>2269</v>
      </c>
      <c r="E1627" s="41" t="s">
        <v>2270</v>
      </c>
      <c r="F1627" s="104">
        <v>3</v>
      </c>
      <c r="G1627" s="44" t="s">
        <v>1468</v>
      </c>
      <c r="H1627" s="50"/>
      <c r="I1627" s="46">
        <v>0</v>
      </c>
      <c r="J1627" s="46">
        <v>0</v>
      </c>
      <c r="K1627" s="47">
        <f>I1627+J1627</f>
        <v>0</v>
      </c>
      <c r="L1627" s="48">
        <f>K1627*(F1627+H1627)</f>
        <v>0</v>
      </c>
    </row>
    <row r="1628" spans="1:12" ht="281.25">
      <c r="A1628" s="38">
        <v>400</v>
      </c>
      <c r="B1628" s="39">
        <v>421</v>
      </c>
      <c r="C1628" s="283">
        <v>20</v>
      </c>
      <c r="D1628" s="41" t="s">
        <v>2257</v>
      </c>
      <c r="E1628" s="41" t="s">
        <v>2258</v>
      </c>
      <c r="F1628" s="104">
        <v>4</v>
      </c>
      <c r="G1628" s="44" t="s">
        <v>1468</v>
      </c>
      <c r="H1628" s="50"/>
      <c r="I1628" s="46">
        <v>0</v>
      </c>
      <c r="J1628" s="46">
        <v>0</v>
      </c>
      <c r="K1628" s="47">
        <f>I1628+J1628</f>
        <v>0</v>
      </c>
      <c r="L1628" s="48">
        <f>K1628*(F1628+H1628)</f>
        <v>0</v>
      </c>
    </row>
    <row r="1629" spans="1:12" ht="281.25">
      <c r="A1629" s="38">
        <v>400</v>
      </c>
      <c r="B1629" s="39">
        <v>421</v>
      </c>
      <c r="C1629" s="283">
        <v>21</v>
      </c>
      <c r="D1629" s="41" t="s">
        <v>2259</v>
      </c>
      <c r="E1629" s="41" t="s">
        <v>2260</v>
      </c>
      <c r="F1629" s="104">
        <v>2</v>
      </c>
      <c r="G1629" s="44" t="s">
        <v>1468</v>
      </c>
      <c r="H1629" s="50"/>
      <c r="I1629" s="46">
        <v>0</v>
      </c>
      <c r="J1629" s="46">
        <v>0</v>
      </c>
      <c r="K1629" s="47">
        <f>I1629+J1629</f>
        <v>0</v>
      </c>
      <c r="L1629" s="48">
        <f>K1629*(F1629+H1629)</f>
        <v>0</v>
      </c>
    </row>
    <row r="1630" spans="1:12" ht="281.25">
      <c r="A1630" s="38">
        <v>400</v>
      </c>
      <c r="B1630" s="39">
        <v>421</v>
      </c>
      <c r="C1630" s="283">
        <v>22</v>
      </c>
      <c r="D1630" s="41" t="s">
        <v>2261</v>
      </c>
      <c r="E1630" s="41" t="s">
        <v>2262</v>
      </c>
      <c r="F1630" s="104">
        <v>2</v>
      </c>
      <c r="G1630" s="44" t="s">
        <v>1468</v>
      </c>
      <c r="H1630" s="50"/>
      <c r="I1630" s="46">
        <v>0</v>
      </c>
      <c r="J1630" s="46">
        <v>0</v>
      </c>
      <c r="K1630" s="47">
        <f>I1630+J1630</f>
        <v>0</v>
      </c>
      <c r="L1630" s="48">
        <f>K1630*(F1630+H1630)</f>
        <v>0</v>
      </c>
    </row>
    <row r="1631" spans="1:12">
      <c r="A1631" s="82"/>
      <c r="B1631" s="87"/>
      <c r="C1631" s="40"/>
      <c r="D1631" s="41"/>
      <c r="E1631" s="41"/>
      <c r="F1631" s="104"/>
      <c r="G1631" s="44"/>
      <c r="H1631" s="50"/>
      <c r="I1631" s="46"/>
      <c r="J1631" s="46"/>
      <c r="K1631" s="47"/>
      <c r="L1631" s="48"/>
    </row>
    <row r="1632" spans="1:12" ht="33.75">
      <c r="A1632" s="82"/>
      <c r="B1632" s="87"/>
      <c r="C1632" s="40"/>
      <c r="D1632" s="116" t="s">
        <v>2276</v>
      </c>
      <c r="E1632" s="116" t="s">
        <v>2277</v>
      </c>
      <c r="F1632" s="104"/>
      <c r="G1632" s="44"/>
      <c r="H1632" s="50"/>
      <c r="I1632" s="46"/>
      <c r="J1632" s="46"/>
      <c r="K1632" s="47"/>
      <c r="L1632" s="48"/>
    </row>
    <row r="1633" spans="1:12" ht="270">
      <c r="A1633" s="38">
        <v>400</v>
      </c>
      <c r="B1633" s="39">
        <v>421</v>
      </c>
      <c r="C1633" s="283">
        <v>23</v>
      </c>
      <c r="D1633" s="41" t="s">
        <v>2278</v>
      </c>
      <c r="E1633" s="41" t="s">
        <v>2279</v>
      </c>
      <c r="F1633" s="104">
        <v>1</v>
      </c>
      <c r="G1633" s="44" t="s">
        <v>1531</v>
      </c>
      <c r="H1633" s="50"/>
      <c r="I1633" s="46">
        <v>0</v>
      </c>
      <c r="J1633" s="46">
        <v>0</v>
      </c>
      <c r="K1633" s="47">
        <f>I1633+J1633</f>
        <v>0</v>
      </c>
      <c r="L1633" s="48">
        <f>K1633*(F1633+H1633)</f>
        <v>0</v>
      </c>
    </row>
    <row r="1634" spans="1:12" ht="22.5">
      <c r="A1634" s="82"/>
      <c r="B1634" s="87"/>
      <c r="C1634" s="40"/>
      <c r="D1634" s="41" t="s">
        <v>2249</v>
      </c>
      <c r="E1634" s="41" t="s">
        <v>2250</v>
      </c>
      <c r="F1634" s="104"/>
      <c r="G1634" s="44"/>
      <c r="H1634" s="50"/>
      <c r="I1634" s="46"/>
      <c r="J1634" s="46"/>
      <c r="K1634" s="47"/>
      <c r="L1634" s="48"/>
    </row>
    <row r="1635" spans="1:12" ht="281.25">
      <c r="A1635" s="38">
        <v>400</v>
      </c>
      <c r="B1635" s="39">
        <v>421</v>
      </c>
      <c r="C1635" s="283">
        <v>24</v>
      </c>
      <c r="D1635" s="41" t="s">
        <v>2267</v>
      </c>
      <c r="E1635" s="41" t="s">
        <v>2268</v>
      </c>
      <c r="F1635" s="104">
        <v>1</v>
      </c>
      <c r="G1635" s="44" t="s">
        <v>1468</v>
      </c>
      <c r="H1635" s="50"/>
      <c r="I1635" s="46">
        <v>0</v>
      </c>
      <c r="J1635" s="46">
        <v>0</v>
      </c>
      <c r="K1635" s="47">
        <f>I1635+J1635</f>
        <v>0</v>
      </c>
      <c r="L1635" s="48">
        <f>K1635*(F1635+H1635)</f>
        <v>0</v>
      </c>
    </row>
    <row r="1636" spans="1:12" ht="281.25">
      <c r="A1636" s="38">
        <v>400</v>
      </c>
      <c r="B1636" s="39">
        <v>421</v>
      </c>
      <c r="C1636" s="283">
        <v>25</v>
      </c>
      <c r="D1636" s="41" t="s">
        <v>2257</v>
      </c>
      <c r="E1636" s="41" t="s">
        <v>2258</v>
      </c>
      <c r="F1636" s="104">
        <v>1</v>
      </c>
      <c r="G1636" s="44" t="s">
        <v>1468</v>
      </c>
      <c r="H1636" s="50"/>
      <c r="I1636" s="46">
        <v>0</v>
      </c>
      <c r="J1636" s="46">
        <v>0</v>
      </c>
      <c r="K1636" s="47">
        <f>I1636+J1636</f>
        <v>0</v>
      </c>
      <c r="L1636" s="48">
        <f>K1636*(F1636+H1636)</f>
        <v>0</v>
      </c>
    </row>
    <row r="1637" spans="1:12" ht="281.25">
      <c r="A1637" s="38">
        <v>400</v>
      </c>
      <c r="B1637" s="39">
        <v>421</v>
      </c>
      <c r="C1637" s="283">
        <v>26</v>
      </c>
      <c r="D1637" s="41" t="s">
        <v>2259</v>
      </c>
      <c r="E1637" s="41" t="s">
        <v>2260</v>
      </c>
      <c r="F1637" s="104">
        <v>2</v>
      </c>
      <c r="G1637" s="44" t="s">
        <v>1468</v>
      </c>
      <c r="H1637" s="50"/>
      <c r="I1637" s="46">
        <v>0</v>
      </c>
      <c r="J1637" s="46">
        <v>0</v>
      </c>
      <c r="K1637" s="47">
        <f>I1637+J1637</f>
        <v>0</v>
      </c>
      <c r="L1637" s="48">
        <f>K1637*(F1637+H1637)</f>
        <v>0</v>
      </c>
    </row>
    <row r="1638" spans="1:12">
      <c r="A1638" s="82"/>
      <c r="B1638" s="87"/>
      <c r="C1638" s="40"/>
      <c r="D1638" s="41"/>
      <c r="E1638" s="41"/>
      <c r="F1638" s="104"/>
      <c r="G1638" s="44"/>
      <c r="H1638" s="50"/>
      <c r="I1638" s="46"/>
      <c r="J1638" s="46"/>
      <c r="K1638" s="47"/>
      <c r="L1638" s="48"/>
    </row>
    <row r="1639" spans="1:12" ht="33.75">
      <c r="A1639" s="82"/>
      <c r="B1639" s="87"/>
      <c r="C1639" s="40"/>
      <c r="D1639" s="116" t="s">
        <v>2280</v>
      </c>
      <c r="E1639" s="116" t="s">
        <v>2281</v>
      </c>
      <c r="F1639" s="104"/>
      <c r="G1639" s="44"/>
      <c r="H1639" s="50"/>
      <c r="I1639" s="46"/>
      <c r="J1639" s="46"/>
      <c r="K1639" s="47"/>
      <c r="L1639" s="48"/>
    </row>
    <row r="1640" spans="1:12" ht="270">
      <c r="A1640" s="38">
        <v>400</v>
      </c>
      <c r="B1640" s="39">
        <v>421</v>
      </c>
      <c r="C1640" s="283">
        <v>27</v>
      </c>
      <c r="D1640" s="41" t="s">
        <v>2282</v>
      </c>
      <c r="E1640" s="41" t="s">
        <v>2283</v>
      </c>
      <c r="F1640" s="104">
        <v>1</v>
      </c>
      <c r="G1640" s="44" t="s">
        <v>1531</v>
      </c>
      <c r="H1640" s="50"/>
      <c r="I1640" s="46">
        <v>0</v>
      </c>
      <c r="J1640" s="46">
        <v>0</v>
      </c>
      <c r="K1640" s="47">
        <f>I1640+J1640</f>
        <v>0</v>
      </c>
      <c r="L1640" s="48">
        <f>K1640*(F1640+H1640)</f>
        <v>0</v>
      </c>
    </row>
    <row r="1641" spans="1:12" ht="22.5">
      <c r="A1641" s="82"/>
      <c r="B1641" s="87"/>
      <c r="C1641" s="40"/>
      <c r="D1641" s="41" t="s">
        <v>2249</v>
      </c>
      <c r="E1641" s="41" t="s">
        <v>2250</v>
      </c>
      <c r="F1641" s="104"/>
      <c r="G1641" s="44"/>
      <c r="H1641" s="50"/>
      <c r="I1641" s="46"/>
      <c r="J1641" s="46"/>
      <c r="K1641" s="47"/>
      <c r="L1641" s="48"/>
    </row>
    <row r="1642" spans="1:12" ht="281.25">
      <c r="A1642" s="38">
        <v>400</v>
      </c>
      <c r="B1642" s="39">
        <v>421</v>
      </c>
      <c r="C1642" s="283">
        <v>28</v>
      </c>
      <c r="D1642" s="41" t="s">
        <v>2257</v>
      </c>
      <c r="E1642" s="41" t="s">
        <v>2258</v>
      </c>
      <c r="F1642" s="104">
        <v>2</v>
      </c>
      <c r="G1642" s="44" t="s">
        <v>1468</v>
      </c>
      <c r="H1642" s="50"/>
      <c r="I1642" s="46">
        <v>0</v>
      </c>
      <c r="J1642" s="46">
        <v>0</v>
      </c>
      <c r="K1642" s="47">
        <f>I1642+J1642</f>
        <v>0</v>
      </c>
      <c r="L1642" s="48">
        <f>K1642*(F1642+H1642)</f>
        <v>0</v>
      </c>
    </row>
    <row r="1643" spans="1:12" ht="281.25">
      <c r="A1643" s="38">
        <v>400</v>
      </c>
      <c r="B1643" s="39">
        <v>421</v>
      </c>
      <c r="C1643" s="283">
        <v>29</v>
      </c>
      <c r="D1643" s="41" t="s">
        <v>2261</v>
      </c>
      <c r="E1643" s="41" t="s">
        <v>2262</v>
      </c>
      <c r="F1643" s="104">
        <v>1</v>
      </c>
      <c r="G1643" s="44" t="s">
        <v>1468</v>
      </c>
      <c r="H1643" s="50"/>
      <c r="I1643" s="46">
        <v>0</v>
      </c>
      <c r="J1643" s="46">
        <v>0</v>
      </c>
      <c r="K1643" s="47">
        <f>I1643+J1643</f>
        <v>0</v>
      </c>
      <c r="L1643" s="48">
        <f>K1643*(F1643+H1643)</f>
        <v>0</v>
      </c>
    </row>
    <row r="1644" spans="1:12">
      <c r="A1644" s="82"/>
      <c r="B1644" s="87"/>
      <c r="C1644" s="40"/>
      <c r="D1644" s="41"/>
      <c r="E1644" s="41"/>
      <c r="F1644" s="104"/>
      <c r="G1644" s="44"/>
      <c r="H1644" s="50"/>
      <c r="I1644" s="46"/>
      <c r="J1644" s="46"/>
      <c r="K1644" s="47"/>
      <c r="L1644" s="48"/>
    </row>
    <row r="1645" spans="1:12" ht="90">
      <c r="A1645" s="82"/>
      <c r="B1645" s="87"/>
      <c r="C1645" s="40"/>
      <c r="D1645" s="41" t="s">
        <v>2284</v>
      </c>
      <c r="E1645" s="41" t="s">
        <v>2285</v>
      </c>
      <c r="F1645" s="104"/>
      <c r="G1645" s="44"/>
      <c r="H1645" s="50"/>
      <c r="I1645" s="46"/>
      <c r="J1645" s="46"/>
      <c r="K1645" s="47"/>
      <c r="L1645" s="48"/>
    </row>
    <row r="1646" spans="1:12" ht="303.75">
      <c r="A1646" s="38">
        <v>400</v>
      </c>
      <c r="B1646" s="39">
        <v>421</v>
      </c>
      <c r="C1646" s="283">
        <v>30</v>
      </c>
      <c r="D1646" s="41" t="s">
        <v>2286</v>
      </c>
      <c r="E1646" s="41" t="s">
        <v>2287</v>
      </c>
      <c r="F1646" s="104">
        <v>1</v>
      </c>
      <c r="G1646" s="44" t="s">
        <v>1531</v>
      </c>
      <c r="H1646" s="50"/>
      <c r="I1646" s="46">
        <v>0</v>
      </c>
      <c r="J1646" s="46">
        <v>0</v>
      </c>
      <c r="K1646" s="47">
        <f>I1646+J1646</f>
        <v>0</v>
      </c>
      <c r="L1646" s="48">
        <f>K1646*(F1646+H1646)</f>
        <v>0</v>
      </c>
    </row>
    <row r="1647" spans="1:12" ht="191.25">
      <c r="A1647" s="38">
        <v>400</v>
      </c>
      <c r="B1647" s="39">
        <v>421</v>
      </c>
      <c r="C1647" s="283">
        <v>31</v>
      </c>
      <c r="D1647" s="41" t="s">
        <v>2288</v>
      </c>
      <c r="E1647" s="41" t="s">
        <v>2289</v>
      </c>
      <c r="F1647" s="104">
        <v>2</v>
      </c>
      <c r="G1647" s="44" t="s">
        <v>1468</v>
      </c>
      <c r="H1647" s="50"/>
      <c r="I1647" s="46">
        <v>0</v>
      </c>
      <c r="J1647" s="46">
        <v>0</v>
      </c>
      <c r="K1647" s="47">
        <f>I1647+J1647</f>
        <v>0</v>
      </c>
      <c r="L1647" s="48">
        <f>K1647*(F1647+H1647)</f>
        <v>0</v>
      </c>
    </row>
    <row r="1648" spans="1:12">
      <c r="A1648" s="82"/>
      <c r="B1648" s="87"/>
      <c r="C1648" s="40"/>
      <c r="D1648" s="41"/>
      <c r="E1648" s="41"/>
      <c r="F1648" s="104"/>
      <c r="G1648" s="44"/>
      <c r="H1648" s="50"/>
      <c r="I1648" s="46"/>
      <c r="J1648" s="46"/>
      <c r="K1648" s="47"/>
      <c r="L1648" s="48"/>
    </row>
    <row r="1649" spans="1:12" ht="90">
      <c r="A1649" s="82"/>
      <c r="B1649" s="87"/>
      <c r="C1649" s="40"/>
      <c r="D1649" s="41" t="s">
        <v>2290</v>
      </c>
      <c r="E1649" s="41" t="s">
        <v>2291</v>
      </c>
      <c r="F1649" s="104"/>
      <c r="G1649" s="44"/>
      <c r="H1649" s="50"/>
      <c r="I1649" s="46"/>
      <c r="J1649" s="46"/>
      <c r="K1649" s="47"/>
      <c r="L1649" s="48"/>
    </row>
    <row r="1650" spans="1:12" ht="303.75">
      <c r="A1650" s="38">
        <v>400</v>
      </c>
      <c r="B1650" s="39">
        <v>421</v>
      </c>
      <c r="C1650" s="283">
        <v>32</v>
      </c>
      <c r="D1650" s="41" t="s">
        <v>2286</v>
      </c>
      <c r="E1650" s="41" t="s">
        <v>2287</v>
      </c>
      <c r="F1650" s="104">
        <v>1</v>
      </c>
      <c r="G1650" s="44" t="s">
        <v>1531</v>
      </c>
      <c r="H1650" s="50"/>
      <c r="I1650" s="46">
        <v>0</v>
      </c>
      <c r="J1650" s="46">
        <v>0</v>
      </c>
      <c r="K1650" s="47">
        <f>I1650+J1650</f>
        <v>0</v>
      </c>
      <c r="L1650" s="48">
        <f>K1650*(F1650+H1650)</f>
        <v>0</v>
      </c>
    </row>
    <row r="1651" spans="1:12" ht="191.25">
      <c r="A1651" s="38">
        <v>400</v>
      </c>
      <c r="B1651" s="39">
        <v>421</v>
      </c>
      <c r="C1651" s="283">
        <v>33</v>
      </c>
      <c r="D1651" s="41" t="s">
        <v>2288</v>
      </c>
      <c r="E1651" s="41" t="s">
        <v>2289</v>
      </c>
      <c r="F1651" s="104">
        <v>2</v>
      </c>
      <c r="G1651" s="44" t="s">
        <v>1468</v>
      </c>
      <c r="H1651" s="50"/>
      <c r="I1651" s="46">
        <v>0</v>
      </c>
      <c r="J1651" s="46">
        <v>0</v>
      </c>
      <c r="K1651" s="47">
        <f>I1651+J1651</f>
        <v>0</v>
      </c>
      <c r="L1651" s="48">
        <f>K1651*(F1651+H1651)</f>
        <v>0</v>
      </c>
    </row>
    <row r="1652" spans="1:12">
      <c r="A1652" s="82"/>
      <c r="B1652" s="87"/>
      <c r="C1652" s="40"/>
      <c r="D1652" s="41"/>
      <c r="E1652" s="41"/>
      <c r="F1652" s="104"/>
      <c r="G1652" s="44"/>
      <c r="H1652" s="50"/>
      <c r="I1652" s="46"/>
      <c r="J1652" s="46"/>
      <c r="K1652" s="47"/>
      <c r="L1652" s="48"/>
    </row>
    <row r="1653" spans="1:12" ht="90">
      <c r="A1653" s="82"/>
      <c r="B1653" s="87"/>
      <c r="C1653" s="40"/>
      <c r="D1653" s="41" t="s">
        <v>2292</v>
      </c>
      <c r="E1653" s="41" t="s">
        <v>2293</v>
      </c>
      <c r="F1653" s="104"/>
      <c r="G1653" s="44"/>
      <c r="H1653" s="50"/>
      <c r="I1653" s="46"/>
      <c r="J1653" s="46"/>
      <c r="K1653" s="47"/>
      <c r="L1653" s="48"/>
    </row>
    <row r="1654" spans="1:12" ht="326.25">
      <c r="A1654" s="38">
        <v>400</v>
      </c>
      <c r="B1654" s="39">
        <v>421</v>
      </c>
      <c r="C1654" s="283">
        <v>34</v>
      </c>
      <c r="D1654" s="41" t="s">
        <v>2294</v>
      </c>
      <c r="E1654" s="41" t="s">
        <v>2295</v>
      </c>
      <c r="F1654" s="96">
        <v>1</v>
      </c>
      <c r="G1654" s="44" t="s">
        <v>1531</v>
      </c>
      <c r="H1654" s="50"/>
      <c r="I1654" s="46">
        <v>0</v>
      </c>
      <c r="J1654" s="46">
        <v>0</v>
      </c>
      <c r="K1654" s="47">
        <f>I1654+J1654</f>
        <v>0</v>
      </c>
      <c r="L1654" s="48">
        <f>K1654*(F1654+H1654)</f>
        <v>0</v>
      </c>
    </row>
    <row r="1655" spans="1:12" ht="191.25">
      <c r="A1655" s="38">
        <v>400</v>
      </c>
      <c r="B1655" s="39">
        <v>421</v>
      </c>
      <c r="C1655" s="283">
        <v>35</v>
      </c>
      <c r="D1655" s="41" t="s">
        <v>2288</v>
      </c>
      <c r="E1655" s="41" t="s">
        <v>2289</v>
      </c>
      <c r="F1655" s="96">
        <v>3</v>
      </c>
      <c r="G1655" s="44" t="s">
        <v>1468</v>
      </c>
      <c r="H1655" s="50"/>
      <c r="I1655" s="46">
        <v>0</v>
      </c>
      <c r="J1655" s="46">
        <v>0</v>
      </c>
      <c r="K1655" s="47">
        <f>I1655+J1655</f>
        <v>0</v>
      </c>
      <c r="L1655" s="48">
        <f>K1655*(F1655+H1655)</f>
        <v>0</v>
      </c>
    </row>
    <row r="1656" spans="1:12">
      <c r="A1656" s="82"/>
      <c r="B1656" s="87"/>
      <c r="C1656" s="40"/>
      <c r="D1656" s="41"/>
      <c r="E1656" s="41"/>
      <c r="F1656" s="104"/>
      <c r="G1656" s="44"/>
      <c r="H1656" s="50"/>
      <c r="I1656" s="46"/>
      <c r="J1656" s="46"/>
      <c r="K1656" s="47"/>
      <c r="L1656" s="48"/>
    </row>
    <row r="1657" spans="1:12" ht="90">
      <c r="A1657" s="82"/>
      <c r="B1657" s="87"/>
      <c r="C1657" s="40"/>
      <c r="D1657" s="41" t="s">
        <v>2296</v>
      </c>
      <c r="E1657" s="41" t="s">
        <v>2297</v>
      </c>
      <c r="F1657" s="104"/>
      <c r="G1657" s="44"/>
      <c r="H1657" s="50"/>
      <c r="I1657" s="46"/>
      <c r="J1657" s="46"/>
      <c r="K1657" s="47"/>
      <c r="L1657" s="48"/>
    </row>
    <row r="1658" spans="1:12" ht="258.75">
      <c r="A1658" s="38">
        <v>400</v>
      </c>
      <c r="B1658" s="39">
        <v>421</v>
      </c>
      <c r="C1658" s="283">
        <v>36</v>
      </c>
      <c r="D1658" s="41" t="s">
        <v>2298</v>
      </c>
      <c r="E1658" s="41" t="s">
        <v>2299</v>
      </c>
      <c r="F1658" s="104">
        <v>1</v>
      </c>
      <c r="G1658" s="44" t="s">
        <v>1531</v>
      </c>
      <c r="H1658" s="50"/>
      <c r="I1658" s="46">
        <v>0</v>
      </c>
      <c r="J1658" s="46">
        <v>0</v>
      </c>
      <c r="K1658" s="47">
        <f>I1658+J1658</f>
        <v>0</v>
      </c>
      <c r="L1658" s="48">
        <f>K1658*(F1658+H1658)</f>
        <v>0</v>
      </c>
    </row>
    <row r="1659" spans="1:12" ht="191.25">
      <c r="A1659" s="38">
        <v>400</v>
      </c>
      <c r="B1659" s="39">
        <v>421</v>
      </c>
      <c r="C1659" s="283">
        <v>37</v>
      </c>
      <c r="D1659" s="41" t="s">
        <v>2300</v>
      </c>
      <c r="E1659" s="41" t="s">
        <v>2301</v>
      </c>
      <c r="F1659" s="104">
        <v>1</v>
      </c>
      <c r="G1659" s="44" t="s">
        <v>1468</v>
      </c>
      <c r="H1659" s="50"/>
      <c r="I1659" s="46">
        <v>0</v>
      </c>
      <c r="J1659" s="46">
        <v>0</v>
      </c>
      <c r="K1659" s="47">
        <f>I1659+J1659</f>
        <v>0</v>
      </c>
      <c r="L1659" s="48">
        <f>K1659*(F1659+H1659)</f>
        <v>0</v>
      </c>
    </row>
    <row r="1660" spans="1:12">
      <c r="A1660" s="82"/>
      <c r="B1660" s="87"/>
      <c r="C1660" s="40"/>
      <c r="D1660" s="41"/>
      <c r="E1660" s="41"/>
      <c r="F1660" s="104"/>
      <c r="G1660" s="44"/>
      <c r="H1660" s="50"/>
      <c r="I1660" s="46"/>
      <c r="J1660" s="46"/>
      <c r="K1660" s="47"/>
      <c r="L1660" s="48"/>
    </row>
    <row r="1661" spans="1:12" ht="90">
      <c r="A1661" s="82"/>
      <c r="B1661" s="87"/>
      <c r="C1661" s="40"/>
      <c r="D1661" s="41" t="s">
        <v>2302</v>
      </c>
      <c r="E1661" s="41" t="s">
        <v>2303</v>
      </c>
      <c r="F1661" s="104"/>
      <c r="G1661" s="44"/>
      <c r="H1661" s="50"/>
      <c r="I1661" s="46"/>
      <c r="J1661" s="46"/>
      <c r="K1661" s="47"/>
      <c r="L1661" s="48"/>
    </row>
    <row r="1662" spans="1:12" ht="270">
      <c r="A1662" s="38">
        <v>400</v>
      </c>
      <c r="B1662" s="39">
        <v>421</v>
      </c>
      <c r="C1662" s="283">
        <v>38</v>
      </c>
      <c r="D1662" s="41" t="s">
        <v>2304</v>
      </c>
      <c r="E1662" s="41" t="s">
        <v>2305</v>
      </c>
      <c r="F1662" s="104">
        <v>1</v>
      </c>
      <c r="G1662" s="44" t="s">
        <v>1531</v>
      </c>
      <c r="H1662" s="50"/>
      <c r="I1662" s="46">
        <v>0</v>
      </c>
      <c r="J1662" s="46">
        <v>0</v>
      </c>
      <c r="K1662" s="47">
        <f>I1662+J1662</f>
        <v>0</v>
      </c>
      <c r="L1662" s="48">
        <f>K1662*(F1662+H1662)</f>
        <v>0</v>
      </c>
    </row>
    <row r="1663" spans="1:12" ht="191.25">
      <c r="A1663" s="38">
        <v>400</v>
      </c>
      <c r="B1663" s="39">
        <v>421</v>
      </c>
      <c r="C1663" s="283">
        <v>39</v>
      </c>
      <c r="D1663" s="41" t="s">
        <v>2306</v>
      </c>
      <c r="E1663" s="41" t="s">
        <v>2307</v>
      </c>
      <c r="F1663" s="104">
        <v>1</v>
      </c>
      <c r="G1663" s="44" t="s">
        <v>1468</v>
      </c>
      <c r="H1663" s="50"/>
      <c r="I1663" s="46">
        <v>0</v>
      </c>
      <c r="J1663" s="46">
        <v>0</v>
      </c>
      <c r="K1663" s="47">
        <f>I1663+J1663</f>
        <v>0</v>
      </c>
      <c r="L1663" s="48">
        <f>K1663*(F1663+H1663)</f>
        <v>0</v>
      </c>
    </row>
    <row r="1664" spans="1:12">
      <c r="A1664" s="82"/>
      <c r="B1664" s="87"/>
      <c r="C1664" s="40"/>
      <c r="D1664" s="41"/>
      <c r="E1664" s="41"/>
      <c r="F1664" s="104"/>
      <c r="G1664" s="44"/>
      <c r="H1664" s="50"/>
      <c r="I1664" s="46"/>
      <c r="J1664" s="46"/>
      <c r="K1664" s="47"/>
      <c r="L1664" s="48"/>
    </row>
    <row r="1665" spans="1:12" ht="90">
      <c r="A1665" s="82"/>
      <c r="B1665" s="87"/>
      <c r="C1665" s="40"/>
      <c r="D1665" s="41" t="s">
        <v>2308</v>
      </c>
      <c r="E1665" s="41" t="s">
        <v>2309</v>
      </c>
      <c r="F1665" s="104"/>
      <c r="G1665" s="44"/>
      <c r="H1665" s="50"/>
      <c r="I1665" s="46"/>
      <c r="J1665" s="46"/>
      <c r="K1665" s="47"/>
      <c r="L1665" s="48"/>
    </row>
    <row r="1666" spans="1:12" ht="270">
      <c r="A1666" s="38">
        <v>400</v>
      </c>
      <c r="B1666" s="39">
        <v>421</v>
      </c>
      <c r="C1666" s="283">
        <v>40</v>
      </c>
      <c r="D1666" s="41" t="s">
        <v>2304</v>
      </c>
      <c r="E1666" s="41" t="s">
        <v>2305</v>
      </c>
      <c r="F1666" s="104">
        <v>1</v>
      </c>
      <c r="G1666" s="44" t="s">
        <v>1531</v>
      </c>
      <c r="H1666" s="50"/>
      <c r="I1666" s="46">
        <v>0</v>
      </c>
      <c r="J1666" s="46">
        <v>0</v>
      </c>
      <c r="K1666" s="47">
        <f>I1666+J1666</f>
        <v>0</v>
      </c>
      <c r="L1666" s="48">
        <f>K1666*(F1666+H1666)</f>
        <v>0</v>
      </c>
    </row>
    <row r="1667" spans="1:12" ht="191.25">
      <c r="A1667" s="38">
        <v>400</v>
      </c>
      <c r="B1667" s="39">
        <v>421</v>
      </c>
      <c r="C1667" s="283">
        <v>41</v>
      </c>
      <c r="D1667" s="41" t="s">
        <v>2310</v>
      </c>
      <c r="E1667" s="41" t="s">
        <v>2307</v>
      </c>
      <c r="F1667" s="104">
        <v>1</v>
      </c>
      <c r="G1667" s="44" t="s">
        <v>1468</v>
      </c>
      <c r="H1667" s="50"/>
      <c r="I1667" s="46">
        <v>0</v>
      </c>
      <c r="J1667" s="46">
        <v>0</v>
      </c>
      <c r="K1667" s="47">
        <f>I1667+J1667</f>
        <v>0</v>
      </c>
      <c r="L1667" s="48">
        <f>K1667*(F1667+H1667)</f>
        <v>0</v>
      </c>
    </row>
    <row r="1668" spans="1:12">
      <c r="A1668" s="82"/>
      <c r="B1668" s="87"/>
      <c r="C1668" s="40"/>
      <c r="D1668" s="41"/>
      <c r="E1668" s="41"/>
      <c r="F1668" s="104"/>
      <c r="G1668" s="44"/>
      <c r="H1668" s="50"/>
      <c r="I1668" s="46"/>
      <c r="J1668" s="46"/>
      <c r="K1668" s="47"/>
      <c r="L1668" s="48"/>
    </row>
    <row r="1669" spans="1:12" ht="38.25">
      <c r="A1669" s="82"/>
      <c r="B1669" s="87"/>
      <c r="C1669" s="40"/>
      <c r="D1669" s="356" t="s">
        <v>2311</v>
      </c>
      <c r="E1669" s="356" t="s">
        <v>2312</v>
      </c>
      <c r="F1669" s="104"/>
      <c r="G1669" s="44"/>
      <c r="H1669" s="50"/>
      <c r="I1669" s="46"/>
      <c r="J1669" s="46"/>
      <c r="K1669" s="47"/>
      <c r="L1669" s="48"/>
    </row>
    <row r="1670" spans="1:12" ht="45">
      <c r="A1670" s="82"/>
      <c r="B1670" s="87"/>
      <c r="C1670" s="40"/>
      <c r="D1670" s="376" t="s">
        <v>2313</v>
      </c>
      <c r="E1670" s="376" t="s">
        <v>2314</v>
      </c>
      <c r="F1670" s="104"/>
      <c r="G1670" s="44"/>
      <c r="H1670" s="50"/>
      <c r="I1670" s="46"/>
      <c r="J1670" s="46"/>
      <c r="K1670" s="47"/>
      <c r="L1670" s="48"/>
    </row>
    <row r="1671" spans="1:12" ht="303.75">
      <c r="A1671" s="38">
        <v>400</v>
      </c>
      <c r="B1671" s="39">
        <v>421</v>
      </c>
      <c r="C1671" s="283">
        <v>42</v>
      </c>
      <c r="D1671" s="41" t="s">
        <v>2315</v>
      </c>
      <c r="E1671" s="41" t="s">
        <v>2316</v>
      </c>
      <c r="F1671" s="104">
        <v>2</v>
      </c>
      <c r="G1671" s="44" t="s">
        <v>1468</v>
      </c>
      <c r="H1671" s="50"/>
      <c r="I1671" s="46">
        <v>0</v>
      </c>
      <c r="J1671" s="46">
        <v>0</v>
      </c>
      <c r="K1671" s="47">
        <f>I1671+J1671</f>
        <v>0</v>
      </c>
      <c r="L1671" s="48">
        <f>K1671*(F1671+H1671)</f>
        <v>0</v>
      </c>
    </row>
    <row r="1672" spans="1:12" ht="270">
      <c r="A1672" s="38">
        <v>400</v>
      </c>
      <c r="B1672" s="39">
        <v>421</v>
      </c>
      <c r="C1672" s="283">
        <v>43</v>
      </c>
      <c r="D1672" s="41" t="s">
        <v>2317</v>
      </c>
      <c r="E1672" s="41" t="s">
        <v>2318</v>
      </c>
      <c r="F1672" s="104">
        <v>4</v>
      </c>
      <c r="G1672" s="44" t="s">
        <v>1468</v>
      </c>
      <c r="H1672" s="50"/>
      <c r="I1672" s="46">
        <v>0</v>
      </c>
      <c r="J1672" s="46">
        <v>0</v>
      </c>
      <c r="K1672" s="47">
        <f>I1672+J1672</f>
        <v>0</v>
      </c>
      <c r="L1672" s="48">
        <f>K1672*(F1672+H1672)</f>
        <v>0</v>
      </c>
    </row>
    <row r="1673" spans="1:12">
      <c r="A1673" s="82"/>
      <c r="B1673" s="87"/>
      <c r="C1673" s="40"/>
      <c r="D1673" s="41"/>
      <c r="E1673" s="41"/>
      <c r="F1673" s="104"/>
      <c r="G1673" s="44"/>
      <c r="H1673" s="50"/>
      <c r="I1673" s="46"/>
      <c r="J1673" s="46"/>
      <c r="K1673" s="47"/>
      <c r="L1673" s="48"/>
    </row>
    <row r="1674" spans="1:12">
      <c r="A1674" s="82"/>
      <c r="B1674" s="87"/>
      <c r="C1674" s="40"/>
      <c r="D1674" s="41"/>
      <c r="E1674" s="41"/>
      <c r="F1674" s="104"/>
      <c r="G1674" s="44"/>
      <c r="H1674" s="50"/>
      <c r="I1674" s="46"/>
      <c r="J1674" s="46"/>
      <c r="K1674" s="47"/>
      <c r="L1674" s="48"/>
    </row>
    <row r="1675" spans="1:12" ht="24">
      <c r="A1675" s="82"/>
      <c r="B1675" s="87"/>
      <c r="C1675" s="40"/>
      <c r="D1675" s="353" t="s">
        <v>1427</v>
      </c>
      <c r="E1675" s="353" t="s">
        <v>1428</v>
      </c>
      <c r="F1675" s="104"/>
      <c r="G1675" s="44"/>
      <c r="H1675" s="50"/>
      <c r="I1675" s="46"/>
      <c r="J1675" s="46"/>
      <c r="K1675" s="47"/>
      <c r="L1675" s="48"/>
    </row>
    <row r="1676" spans="1:12" ht="372">
      <c r="A1676" s="82"/>
      <c r="B1676" s="87"/>
      <c r="C1676" s="40"/>
      <c r="D1676" s="377" t="s">
        <v>2319</v>
      </c>
      <c r="E1676" s="377" t="s">
        <v>2320</v>
      </c>
      <c r="F1676" s="104"/>
      <c r="G1676" s="44"/>
      <c r="H1676" s="50"/>
      <c r="I1676" s="46"/>
      <c r="J1676" s="46"/>
      <c r="K1676" s="47"/>
      <c r="L1676" s="48"/>
    </row>
    <row r="1677" spans="1:12" ht="409.5">
      <c r="A1677" s="82"/>
      <c r="B1677" s="87"/>
      <c r="C1677" s="40"/>
      <c r="D1677" s="377" t="s">
        <v>2321</v>
      </c>
      <c r="E1677" s="377" t="s">
        <v>2322</v>
      </c>
      <c r="F1677" s="104"/>
      <c r="G1677" s="44"/>
      <c r="H1677" s="50"/>
      <c r="I1677" s="46"/>
      <c r="J1677" s="46"/>
      <c r="K1677" s="47"/>
      <c r="L1677" s="48"/>
    </row>
    <row r="1678" spans="1:12" ht="409.5">
      <c r="A1678" s="82"/>
      <c r="B1678" s="87"/>
      <c r="C1678" s="40"/>
      <c r="D1678" s="377" t="s">
        <v>2323</v>
      </c>
      <c r="E1678" s="377" t="s">
        <v>2324</v>
      </c>
      <c r="F1678" s="104"/>
      <c r="G1678" s="44"/>
      <c r="H1678" s="50"/>
      <c r="I1678" s="46"/>
      <c r="J1678" s="46"/>
      <c r="K1678" s="47"/>
      <c r="L1678" s="48"/>
    </row>
    <row r="1679" spans="1:12" ht="409.5">
      <c r="A1679" s="82"/>
      <c r="B1679" s="87"/>
      <c r="C1679" s="40"/>
      <c r="D1679" s="377" t="s">
        <v>2325</v>
      </c>
      <c r="E1679" s="377" t="s">
        <v>2326</v>
      </c>
      <c r="F1679" s="104"/>
      <c r="G1679" s="44"/>
      <c r="H1679" s="50"/>
      <c r="I1679" s="46"/>
      <c r="J1679" s="46"/>
      <c r="K1679" s="47"/>
      <c r="L1679" s="48"/>
    </row>
    <row r="1680" spans="1:12" ht="300">
      <c r="A1680" s="82"/>
      <c r="B1680" s="87"/>
      <c r="C1680" s="40"/>
      <c r="D1680" s="377" t="s">
        <v>2327</v>
      </c>
      <c r="E1680" s="377" t="s">
        <v>2328</v>
      </c>
      <c r="F1680" s="104"/>
      <c r="G1680" s="44"/>
      <c r="H1680" s="50"/>
      <c r="I1680" s="46"/>
      <c r="J1680" s="46"/>
      <c r="K1680" s="47"/>
      <c r="L1680" s="48"/>
    </row>
    <row r="1681" spans="1:12">
      <c r="A1681" s="82"/>
      <c r="B1681" s="87"/>
      <c r="C1681" s="40"/>
      <c r="D1681" s="378"/>
      <c r="E1681" s="378"/>
      <c r="F1681" s="104"/>
      <c r="G1681" s="44"/>
      <c r="H1681" s="50"/>
      <c r="I1681" s="46"/>
      <c r="J1681" s="46"/>
      <c r="K1681" s="47"/>
      <c r="L1681" s="48"/>
    </row>
    <row r="1682" spans="1:12" ht="72">
      <c r="A1682" s="82"/>
      <c r="B1682" s="87"/>
      <c r="C1682" s="40"/>
      <c r="D1682" s="379" t="s">
        <v>2329</v>
      </c>
      <c r="E1682" s="379" t="s">
        <v>2330</v>
      </c>
      <c r="F1682" s="104"/>
      <c r="G1682" s="44"/>
      <c r="H1682" s="50"/>
      <c r="I1682" s="46"/>
      <c r="J1682" s="46"/>
      <c r="K1682" s="47"/>
      <c r="L1682" s="48"/>
    </row>
    <row r="1683" spans="1:12" ht="33.75">
      <c r="A1683" s="82"/>
      <c r="B1683" s="87"/>
      <c r="C1683" s="40"/>
      <c r="D1683" s="380" t="s">
        <v>2331</v>
      </c>
      <c r="E1683" s="380" t="s">
        <v>2242</v>
      </c>
      <c r="F1683" s="104"/>
      <c r="G1683" s="44"/>
      <c r="H1683" s="50"/>
      <c r="I1683" s="46"/>
      <c r="J1683" s="46"/>
      <c r="K1683" s="47"/>
      <c r="L1683" s="48"/>
    </row>
    <row r="1684" spans="1:12">
      <c r="A1684" s="38">
        <v>400</v>
      </c>
      <c r="B1684" s="39">
        <v>421</v>
      </c>
      <c r="C1684" s="283">
        <v>44</v>
      </c>
      <c r="D1684" s="41" t="s">
        <v>2332</v>
      </c>
      <c r="E1684" s="41" t="s">
        <v>2332</v>
      </c>
      <c r="F1684" s="104">
        <v>664.4</v>
      </c>
      <c r="G1684" s="44" t="s">
        <v>1448</v>
      </c>
      <c r="H1684" s="50"/>
      <c r="I1684" s="46">
        <v>0</v>
      </c>
      <c r="J1684" s="46">
        <v>0</v>
      </c>
      <c r="K1684" s="47">
        <f t="shared" ref="K1684:K1693" si="108">I1684+J1684</f>
        <v>0</v>
      </c>
      <c r="L1684" s="48">
        <f t="shared" ref="L1684:L1693" si="109">K1684*(F1684+H1684)</f>
        <v>0</v>
      </c>
    </row>
    <row r="1685" spans="1:12">
      <c r="A1685" s="38">
        <v>400</v>
      </c>
      <c r="B1685" s="39">
        <v>421</v>
      </c>
      <c r="C1685" s="283">
        <v>45</v>
      </c>
      <c r="D1685" s="41" t="s">
        <v>2333</v>
      </c>
      <c r="E1685" s="41" t="s">
        <v>2333</v>
      </c>
      <c r="F1685" s="104">
        <v>0</v>
      </c>
      <c r="G1685" s="44" t="s">
        <v>1448</v>
      </c>
      <c r="H1685" s="50"/>
      <c r="I1685" s="46">
        <v>0</v>
      </c>
      <c r="J1685" s="46">
        <v>0</v>
      </c>
      <c r="K1685" s="47">
        <f t="shared" si="108"/>
        <v>0</v>
      </c>
      <c r="L1685" s="48">
        <f t="shared" si="109"/>
        <v>0</v>
      </c>
    </row>
    <row r="1686" spans="1:12" ht="22.5">
      <c r="A1686" s="38">
        <v>400</v>
      </c>
      <c r="B1686" s="39">
        <v>421</v>
      </c>
      <c r="C1686" s="283">
        <v>46</v>
      </c>
      <c r="D1686" s="41" t="s">
        <v>2334</v>
      </c>
      <c r="E1686" s="41" t="s">
        <v>2334</v>
      </c>
      <c r="F1686" s="104">
        <v>438.6</v>
      </c>
      <c r="G1686" s="44" t="s">
        <v>1448</v>
      </c>
      <c r="H1686" s="50"/>
      <c r="I1686" s="46">
        <v>0</v>
      </c>
      <c r="J1686" s="46">
        <v>0</v>
      </c>
      <c r="K1686" s="47">
        <f t="shared" si="108"/>
        <v>0</v>
      </c>
      <c r="L1686" s="48">
        <f t="shared" si="109"/>
        <v>0</v>
      </c>
    </row>
    <row r="1687" spans="1:12" ht="22.5">
      <c r="A1687" s="38">
        <v>400</v>
      </c>
      <c r="B1687" s="39">
        <v>421</v>
      </c>
      <c r="C1687" s="283">
        <v>47</v>
      </c>
      <c r="D1687" s="41" t="s">
        <v>2335</v>
      </c>
      <c r="E1687" s="41" t="s">
        <v>2335</v>
      </c>
      <c r="F1687" s="104">
        <v>790.9</v>
      </c>
      <c r="G1687" s="44" t="s">
        <v>1448</v>
      </c>
      <c r="H1687" s="50"/>
      <c r="I1687" s="46">
        <v>0</v>
      </c>
      <c r="J1687" s="46">
        <v>0</v>
      </c>
      <c r="K1687" s="47">
        <f t="shared" si="108"/>
        <v>0</v>
      </c>
      <c r="L1687" s="48">
        <f t="shared" si="109"/>
        <v>0</v>
      </c>
    </row>
    <row r="1688" spans="1:12" ht="22.5">
      <c r="A1688" s="38">
        <v>400</v>
      </c>
      <c r="B1688" s="39">
        <v>421</v>
      </c>
      <c r="C1688" s="283">
        <v>48</v>
      </c>
      <c r="D1688" s="41" t="s">
        <v>2336</v>
      </c>
      <c r="E1688" s="41" t="s">
        <v>2336</v>
      </c>
      <c r="F1688" s="104">
        <v>496.1</v>
      </c>
      <c r="G1688" s="44" t="s">
        <v>1448</v>
      </c>
      <c r="H1688" s="50"/>
      <c r="I1688" s="46">
        <v>0</v>
      </c>
      <c r="J1688" s="46">
        <v>0</v>
      </c>
      <c r="K1688" s="47">
        <f t="shared" si="108"/>
        <v>0</v>
      </c>
      <c r="L1688" s="48">
        <f t="shared" si="109"/>
        <v>0</v>
      </c>
    </row>
    <row r="1689" spans="1:12" ht="22.5">
      <c r="A1689" s="38">
        <v>400</v>
      </c>
      <c r="B1689" s="39">
        <v>421</v>
      </c>
      <c r="C1689" s="283">
        <v>49</v>
      </c>
      <c r="D1689" s="41" t="s">
        <v>2337</v>
      </c>
      <c r="E1689" s="41" t="s">
        <v>2337</v>
      </c>
      <c r="F1689" s="104">
        <v>100.5</v>
      </c>
      <c r="G1689" s="44" t="s">
        <v>1448</v>
      </c>
      <c r="H1689" s="50"/>
      <c r="I1689" s="46">
        <v>0</v>
      </c>
      <c r="J1689" s="46">
        <v>0</v>
      </c>
      <c r="K1689" s="47">
        <f t="shared" si="108"/>
        <v>0</v>
      </c>
      <c r="L1689" s="48">
        <f t="shared" si="109"/>
        <v>0</v>
      </c>
    </row>
    <row r="1690" spans="1:12" ht="22.5">
      <c r="A1690" s="38">
        <v>400</v>
      </c>
      <c r="B1690" s="39">
        <v>421</v>
      </c>
      <c r="C1690" s="283">
        <v>50</v>
      </c>
      <c r="D1690" s="41" t="s">
        <v>2338</v>
      </c>
      <c r="E1690" s="41" t="s">
        <v>2338</v>
      </c>
      <c r="F1690" s="104">
        <v>21</v>
      </c>
      <c r="G1690" s="44" t="s">
        <v>1448</v>
      </c>
      <c r="H1690" s="50"/>
      <c r="I1690" s="46">
        <v>0</v>
      </c>
      <c r="J1690" s="46">
        <v>0</v>
      </c>
      <c r="K1690" s="47">
        <f t="shared" si="108"/>
        <v>0</v>
      </c>
      <c r="L1690" s="48">
        <f t="shared" si="109"/>
        <v>0</v>
      </c>
    </row>
    <row r="1691" spans="1:12" ht="22.5">
      <c r="A1691" s="38">
        <v>400</v>
      </c>
      <c r="B1691" s="39">
        <v>421</v>
      </c>
      <c r="C1691" s="283">
        <v>51</v>
      </c>
      <c r="D1691" s="41" t="s">
        <v>2339</v>
      </c>
      <c r="E1691" s="41" t="s">
        <v>2339</v>
      </c>
      <c r="F1691" s="104">
        <v>89</v>
      </c>
      <c r="G1691" s="44" t="s">
        <v>1448</v>
      </c>
      <c r="H1691" s="50"/>
      <c r="I1691" s="46">
        <v>0</v>
      </c>
      <c r="J1691" s="46">
        <v>0</v>
      </c>
      <c r="K1691" s="47">
        <f t="shared" si="108"/>
        <v>0</v>
      </c>
      <c r="L1691" s="48">
        <f t="shared" si="109"/>
        <v>0</v>
      </c>
    </row>
    <row r="1692" spans="1:12" ht="22.5">
      <c r="A1692" s="38">
        <v>400</v>
      </c>
      <c r="B1692" s="39">
        <v>421</v>
      </c>
      <c r="C1692" s="283">
        <v>52</v>
      </c>
      <c r="D1692" s="41" t="s">
        <v>2340</v>
      </c>
      <c r="E1692" s="41" t="s">
        <v>2340</v>
      </c>
      <c r="F1692" s="104">
        <v>47</v>
      </c>
      <c r="G1692" s="44" t="s">
        <v>1448</v>
      </c>
      <c r="H1692" s="50"/>
      <c r="I1692" s="46">
        <v>0</v>
      </c>
      <c r="J1692" s="46">
        <v>0</v>
      </c>
      <c r="K1692" s="47">
        <f t="shared" si="108"/>
        <v>0</v>
      </c>
      <c r="L1692" s="48">
        <f t="shared" si="109"/>
        <v>0</v>
      </c>
    </row>
    <row r="1693" spans="1:12" ht="22.5">
      <c r="A1693" s="38">
        <v>400</v>
      </c>
      <c r="B1693" s="39">
        <v>421</v>
      </c>
      <c r="C1693" s="283">
        <v>53</v>
      </c>
      <c r="D1693" s="41" t="s">
        <v>2341</v>
      </c>
      <c r="E1693" s="41" t="s">
        <v>2341</v>
      </c>
      <c r="F1693" s="104">
        <v>20</v>
      </c>
      <c r="G1693" s="44" t="s">
        <v>1448</v>
      </c>
      <c r="H1693" s="50"/>
      <c r="I1693" s="46">
        <v>0</v>
      </c>
      <c r="J1693" s="46">
        <v>0</v>
      </c>
      <c r="K1693" s="47">
        <f t="shared" si="108"/>
        <v>0</v>
      </c>
      <c r="L1693" s="48">
        <f t="shared" si="109"/>
        <v>0</v>
      </c>
    </row>
    <row r="1694" spans="1:12" ht="300">
      <c r="A1694" s="82"/>
      <c r="B1694" s="87"/>
      <c r="C1694" s="40"/>
      <c r="D1694" s="312" t="s">
        <v>2342</v>
      </c>
      <c r="E1694" s="312" t="s">
        <v>2343</v>
      </c>
      <c r="F1694" s="104"/>
      <c r="G1694" s="44"/>
      <c r="H1694" s="50"/>
      <c r="I1694" s="46"/>
      <c r="J1694" s="46"/>
      <c r="K1694" s="47"/>
      <c r="L1694" s="48"/>
    </row>
    <row r="1695" spans="1:12">
      <c r="A1695" s="82"/>
      <c r="B1695" s="87"/>
      <c r="C1695" s="40"/>
      <c r="D1695" s="41"/>
      <c r="E1695" s="41"/>
      <c r="F1695" s="104"/>
      <c r="G1695" s="44"/>
      <c r="H1695" s="50"/>
      <c r="I1695" s="46"/>
      <c r="J1695" s="46"/>
      <c r="K1695" s="47"/>
      <c r="L1695" s="48"/>
    </row>
    <row r="1696" spans="1:12" ht="33.75">
      <c r="A1696" s="82"/>
      <c r="B1696" s="87"/>
      <c r="C1696" s="40"/>
      <c r="D1696" s="380" t="s">
        <v>2312</v>
      </c>
      <c r="E1696" s="380" t="s">
        <v>2312</v>
      </c>
      <c r="F1696" s="104"/>
      <c r="G1696" s="44"/>
      <c r="H1696" s="50"/>
      <c r="I1696" s="46"/>
      <c r="J1696" s="46"/>
      <c r="K1696" s="47"/>
      <c r="L1696" s="48"/>
    </row>
    <row r="1697" spans="1:12">
      <c r="A1697" s="38">
        <v>400</v>
      </c>
      <c r="B1697" s="39">
        <v>421</v>
      </c>
      <c r="C1697" s="283">
        <v>54</v>
      </c>
      <c r="D1697" s="41" t="s">
        <v>2332</v>
      </c>
      <c r="E1697" s="41" t="s">
        <v>2332</v>
      </c>
      <c r="F1697" s="104">
        <v>196</v>
      </c>
      <c r="G1697" s="44" t="s">
        <v>1448</v>
      </c>
      <c r="H1697" s="50"/>
      <c r="I1697" s="46">
        <v>0</v>
      </c>
      <c r="J1697" s="46">
        <v>0</v>
      </c>
      <c r="K1697" s="47">
        <f t="shared" ref="K1697:K1704" si="110">I1697+J1697</f>
        <v>0</v>
      </c>
      <c r="L1697" s="48">
        <f t="shared" ref="L1697:L1704" si="111">K1697*(F1697+H1697)</f>
        <v>0</v>
      </c>
    </row>
    <row r="1698" spans="1:12">
      <c r="A1698" s="38">
        <v>400</v>
      </c>
      <c r="B1698" s="39">
        <v>421</v>
      </c>
      <c r="C1698" s="283">
        <v>55</v>
      </c>
      <c r="D1698" s="41" t="s">
        <v>2333</v>
      </c>
      <c r="E1698" s="41" t="s">
        <v>2333</v>
      </c>
      <c r="F1698" s="104">
        <v>0</v>
      </c>
      <c r="G1698" s="44" t="s">
        <v>1448</v>
      </c>
      <c r="H1698" s="50"/>
      <c r="I1698" s="46">
        <v>0</v>
      </c>
      <c r="J1698" s="46">
        <v>0</v>
      </c>
      <c r="K1698" s="47">
        <f t="shared" si="110"/>
        <v>0</v>
      </c>
      <c r="L1698" s="48">
        <f t="shared" si="111"/>
        <v>0</v>
      </c>
    </row>
    <row r="1699" spans="1:12" ht="22.5">
      <c r="A1699" s="38">
        <v>400</v>
      </c>
      <c r="B1699" s="39">
        <v>421</v>
      </c>
      <c r="C1699" s="283">
        <v>56</v>
      </c>
      <c r="D1699" s="41" t="s">
        <v>2334</v>
      </c>
      <c r="E1699" s="41" t="s">
        <v>2334</v>
      </c>
      <c r="F1699" s="104">
        <v>81.5</v>
      </c>
      <c r="G1699" s="44" t="s">
        <v>1448</v>
      </c>
      <c r="H1699" s="50"/>
      <c r="I1699" s="46">
        <v>0</v>
      </c>
      <c r="J1699" s="46">
        <v>0</v>
      </c>
      <c r="K1699" s="47">
        <f t="shared" si="110"/>
        <v>0</v>
      </c>
      <c r="L1699" s="48">
        <f t="shared" si="111"/>
        <v>0</v>
      </c>
    </row>
    <row r="1700" spans="1:12" ht="22.5">
      <c r="A1700" s="38">
        <v>400</v>
      </c>
      <c r="B1700" s="39">
        <v>421</v>
      </c>
      <c r="C1700" s="283">
        <v>57</v>
      </c>
      <c r="D1700" s="41" t="s">
        <v>2335</v>
      </c>
      <c r="E1700" s="41" t="s">
        <v>2335</v>
      </c>
      <c r="F1700" s="104">
        <v>58</v>
      </c>
      <c r="G1700" s="44" t="s">
        <v>1448</v>
      </c>
      <c r="H1700" s="50"/>
      <c r="I1700" s="46">
        <v>0</v>
      </c>
      <c r="J1700" s="46">
        <v>0</v>
      </c>
      <c r="K1700" s="47">
        <f t="shared" si="110"/>
        <v>0</v>
      </c>
      <c r="L1700" s="48">
        <f t="shared" si="111"/>
        <v>0</v>
      </c>
    </row>
    <row r="1701" spans="1:12" ht="22.5">
      <c r="A1701" s="38">
        <v>400</v>
      </c>
      <c r="B1701" s="39">
        <v>421</v>
      </c>
      <c r="C1701" s="283">
        <v>58</v>
      </c>
      <c r="D1701" s="41" t="s">
        <v>2336</v>
      </c>
      <c r="E1701" s="41" t="s">
        <v>2336</v>
      </c>
      <c r="F1701" s="104">
        <v>0</v>
      </c>
      <c r="G1701" s="44" t="s">
        <v>1448</v>
      </c>
      <c r="H1701" s="50"/>
      <c r="I1701" s="46">
        <v>0</v>
      </c>
      <c r="J1701" s="46">
        <v>0</v>
      </c>
      <c r="K1701" s="47">
        <f t="shared" si="110"/>
        <v>0</v>
      </c>
      <c r="L1701" s="48">
        <f t="shared" si="111"/>
        <v>0</v>
      </c>
    </row>
    <row r="1702" spans="1:12" ht="22.5">
      <c r="A1702" s="38">
        <v>400</v>
      </c>
      <c r="B1702" s="39">
        <v>421</v>
      </c>
      <c r="C1702" s="283">
        <v>59</v>
      </c>
      <c r="D1702" s="41" t="s">
        <v>2337</v>
      </c>
      <c r="E1702" s="41" t="s">
        <v>2337</v>
      </c>
      <c r="F1702" s="104">
        <v>15.5</v>
      </c>
      <c r="G1702" s="44" t="s">
        <v>1448</v>
      </c>
      <c r="H1702" s="50"/>
      <c r="I1702" s="46">
        <v>0</v>
      </c>
      <c r="J1702" s="46">
        <v>0</v>
      </c>
      <c r="K1702" s="47">
        <f t="shared" si="110"/>
        <v>0</v>
      </c>
      <c r="L1702" s="48">
        <f t="shared" si="111"/>
        <v>0</v>
      </c>
    </row>
    <row r="1703" spans="1:12" ht="22.5">
      <c r="A1703" s="38">
        <v>400</v>
      </c>
      <c r="B1703" s="39">
        <v>421</v>
      </c>
      <c r="C1703" s="283">
        <v>60</v>
      </c>
      <c r="D1703" s="41" t="s">
        <v>2338</v>
      </c>
      <c r="E1703" s="41" t="s">
        <v>2338</v>
      </c>
      <c r="F1703" s="104">
        <v>0</v>
      </c>
      <c r="G1703" s="44" t="s">
        <v>1448</v>
      </c>
      <c r="H1703" s="50"/>
      <c r="I1703" s="46">
        <v>0</v>
      </c>
      <c r="J1703" s="46">
        <v>0</v>
      </c>
      <c r="K1703" s="47">
        <f t="shared" si="110"/>
        <v>0</v>
      </c>
      <c r="L1703" s="48">
        <f t="shared" si="111"/>
        <v>0</v>
      </c>
    </row>
    <row r="1704" spans="1:12" ht="22.5">
      <c r="A1704" s="38">
        <v>400</v>
      </c>
      <c r="B1704" s="39">
        <v>421</v>
      </c>
      <c r="C1704" s="283">
        <v>61</v>
      </c>
      <c r="D1704" s="41" t="s">
        <v>2339</v>
      </c>
      <c r="E1704" s="41" t="s">
        <v>2339</v>
      </c>
      <c r="F1704" s="104">
        <v>0</v>
      </c>
      <c r="G1704" s="44" t="s">
        <v>1448</v>
      </c>
      <c r="H1704" s="50"/>
      <c r="I1704" s="46">
        <v>0</v>
      </c>
      <c r="J1704" s="46">
        <v>0</v>
      </c>
      <c r="K1704" s="47">
        <f t="shared" si="110"/>
        <v>0</v>
      </c>
      <c r="L1704" s="48">
        <f t="shared" si="111"/>
        <v>0</v>
      </c>
    </row>
    <row r="1705" spans="1:12" ht="300">
      <c r="A1705" s="82"/>
      <c r="B1705" s="87"/>
      <c r="C1705" s="40"/>
      <c r="D1705" s="312" t="s">
        <v>2342</v>
      </c>
      <c r="E1705" s="312" t="s">
        <v>2343</v>
      </c>
      <c r="F1705" s="104"/>
      <c r="G1705" s="44"/>
      <c r="H1705" s="50"/>
      <c r="I1705" s="46"/>
      <c r="J1705" s="46"/>
      <c r="K1705" s="47"/>
      <c r="L1705" s="48"/>
    </row>
    <row r="1706" spans="1:12">
      <c r="A1706" s="82"/>
      <c r="B1706" s="87"/>
      <c r="C1706" s="40"/>
      <c r="D1706" s="41"/>
      <c r="E1706" s="41"/>
      <c r="F1706" s="104"/>
      <c r="G1706" s="44"/>
      <c r="H1706" s="50"/>
      <c r="I1706" s="46"/>
      <c r="J1706" s="46"/>
      <c r="K1706" s="47"/>
      <c r="L1706" s="48"/>
    </row>
    <row r="1707" spans="1:12" ht="63.75">
      <c r="A1707" s="82"/>
      <c r="B1707" s="87"/>
      <c r="C1707" s="40"/>
      <c r="D1707" s="88" t="s">
        <v>2344</v>
      </c>
      <c r="E1707" s="88" t="s">
        <v>2345</v>
      </c>
      <c r="F1707" s="104"/>
      <c r="G1707" s="44"/>
      <c r="H1707" s="50"/>
      <c r="I1707" s="46"/>
      <c r="J1707" s="46"/>
      <c r="K1707" s="47"/>
      <c r="L1707" s="48"/>
    </row>
    <row r="1708" spans="1:12" ht="78.75">
      <c r="A1708" s="82"/>
      <c r="B1708" s="87"/>
      <c r="C1708" s="40"/>
      <c r="D1708" s="116" t="s">
        <v>2346</v>
      </c>
      <c r="E1708" s="116" t="s">
        <v>2347</v>
      </c>
      <c r="F1708" s="104"/>
      <c r="G1708" s="44"/>
      <c r="H1708" s="50"/>
      <c r="I1708" s="46"/>
      <c r="J1708" s="46"/>
      <c r="K1708" s="47"/>
      <c r="L1708" s="48"/>
    </row>
    <row r="1709" spans="1:12" ht="409.5">
      <c r="A1709" s="38">
        <v>400</v>
      </c>
      <c r="B1709" s="39">
        <v>421</v>
      </c>
      <c r="C1709" s="283">
        <v>62</v>
      </c>
      <c r="D1709" s="41" t="s">
        <v>2348</v>
      </c>
      <c r="E1709" s="41" t="s">
        <v>2349</v>
      </c>
      <c r="F1709" s="104">
        <v>1</v>
      </c>
      <c r="G1709" s="44" t="s">
        <v>1468</v>
      </c>
      <c r="H1709" s="50"/>
      <c r="I1709" s="46">
        <v>0</v>
      </c>
      <c r="J1709" s="46">
        <v>0</v>
      </c>
      <c r="K1709" s="47">
        <f>I1709+J1709</f>
        <v>0</v>
      </c>
      <c r="L1709" s="48">
        <f>K1709*(F1709+H1709)</f>
        <v>0</v>
      </c>
    </row>
    <row r="1710" spans="1:12" ht="303.75">
      <c r="A1710" s="38">
        <v>400</v>
      </c>
      <c r="B1710" s="39">
        <v>421</v>
      </c>
      <c r="C1710" s="283">
        <v>63</v>
      </c>
      <c r="D1710" s="41" t="s">
        <v>2350</v>
      </c>
      <c r="E1710" s="41" t="s">
        <v>2351</v>
      </c>
      <c r="F1710" s="104">
        <v>1</v>
      </c>
      <c r="G1710" s="44" t="s">
        <v>1468</v>
      </c>
      <c r="H1710" s="50"/>
      <c r="I1710" s="46">
        <v>0</v>
      </c>
      <c r="J1710" s="46">
        <v>0</v>
      </c>
      <c r="K1710" s="47">
        <f>I1710+J1710</f>
        <v>0</v>
      </c>
      <c r="L1710" s="48">
        <f>K1710*(F1710+H1710)</f>
        <v>0</v>
      </c>
    </row>
    <row r="1711" spans="1:12">
      <c r="A1711" s="82"/>
      <c r="B1711" s="87"/>
      <c r="C1711" s="40"/>
      <c r="D1711" s="41"/>
      <c r="E1711" s="41"/>
      <c r="F1711" s="104"/>
      <c r="G1711" s="44"/>
      <c r="H1711" s="50"/>
      <c r="I1711" s="46"/>
      <c r="J1711" s="46"/>
      <c r="K1711" s="47"/>
      <c r="L1711" s="48"/>
    </row>
    <row r="1712" spans="1:12" ht="67.5">
      <c r="A1712" s="38">
        <v>400</v>
      </c>
      <c r="B1712" s="39">
        <v>421</v>
      </c>
      <c r="C1712" s="283">
        <v>64</v>
      </c>
      <c r="D1712" s="116" t="s">
        <v>2207</v>
      </c>
      <c r="E1712" s="116" t="s">
        <v>2208</v>
      </c>
      <c r="F1712" s="104">
        <v>1</v>
      </c>
      <c r="G1712" s="44" t="s">
        <v>1531</v>
      </c>
      <c r="H1712" s="50"/>
      <c r="I1712" s="46">
        <v>0</v>
      </c>
      <c r="J1712" s="46">
        <v>0</v>
      </c>
      <c r="K1712" s="47">
        <f>I1712+J1712</f>
        <v>0</v>
      </c>
      <c r="L1712" s="48">
        <f>K1712*(F1712+H1712)</f>
        <v>0</v>
      </c>
    </row>
    <row r="1713" spans="1:12" ht="123.75">
      <c r="A1713" s="38">
        <v>400</v>
      </c>
      <c r="B1713" s="39">
        <v>421</v>
      </c>
      <c r="C1713" s="283">
        <v>65</v>
      </c>
      <c r="D1713" s="361" t="s">
        <v>2352</v>
      </c>
      <c r="E1713" s="361" t="s">
        <v>2210</v>
      </c>
      <c r="F1713" s="104">
        <v>1</v>
      </c>
      <c r="G1713" s="44" t="s">
        <v>1531</v>
      </c>
      <c r="H1713" s="50"/>
      <c r="I1713" s="46">
        <v>0</v>
      </c>
      <c r="J1713" s="46">
        <v>0</v>
      </c>
      <c r="K1713" s="47">
        <f>I1713+J1713</f>
        <v>0</v>
      </c>
      <c r="L1713" s="48">
        <f>K1713*(F1713+H1713)</f>
        <v>0</v>
      </c>
    </row>
    <row r="1714" spans="1:12" ht="15.75" thickBot="1">
      <c r="A1714" s="82"/>
      <c r="B1714" s="87"/>
      <c r="C1714" s="40"/>
      <c r="D1714" s="41"/>
      <c r="E1714" s="41"/>
      <c r="F1714" s="96"/>
      <c r="G1714" s="44"/>
      <c r="H1714" s="50"/>
      <c r="I1714" s="46"/>
      <c r="J1714" s="46"/>
      <c r="K1714" s="47"/>
      <c r="L1714" s="48"/>
    </row>
    <row r="1715" spans="1:12" ht="34.5" thickBot="1">
      <c r="A1715" s="51">
        <v>400</v>
      </c>
      <c r="B1715" s="52">
        <v>422</v>
      </c>
      <c r="C1715" s="11"/>
      <c r="D1715" s="53" t="s">
        <v>2353</v>
      </c>
      <c r="E1715" s="53" t="s">
        <v>2354</v>
      </c>
      <c r="F1715" s="54"/>
      <c r="G1715" s="55"/>
      <c r="H1715" s="56"/>
      <c r="I1715" s="16"/>
      <c r="J1715" s="16"/>
      <c r="K1715" s="57"/>
      <c r="L1715" s="58">
        <f>SUM(L1593:L1714)</f>
        <v>0</v>
      </c>
    </row>
    <row r="1716" spans="1:12" ht="15.75" thickBot="1">
      <c r="A1716" s="9"/>
      <c r="B1716" s="28"/>
      <c r="C1716" s="61"/>
      <c r="D1716" s="62"/>
      <c r="E1716" s="62"/>
      <c r="F1716" s="31"/>
      <c r="G1716" s="63"/>
      <c r="H1716" s="221"/>
      <c r="I1716" s="65"/>
      <c r="J1716" s="66"/>
      <c r="K1716" s="72"/>
      <c r="L1716" s="68"/>
    </row>
    <row r="1717" spans="1:12">
      <c r="A1717" s="82"/>
      <c r="B1717" s="87"/>
      <c r="C1717" s="40"/>
      <c r="D1717" s="353"/>
      <c r="E1717" s="353"/>
      <c r="F1717" s="96"/>
      <c r="G1717" s="381"/>
      <c r="H1717" s="382"/>
      <c r="I1717" s="46"/>
      <c r="J1717" s="46"/>
      <c r="K1717" s="47"/>
      <c r="L1717" s="375"/>
    </row>
    <row r="1718" spans="1:12">
      <c r="A1718" s="82"/>
      <c r="B1718" s="87"/>
      <c r="C1718" s="40"/>
      <c r="D1718" s="354"/>
      <c r="E1718" s="354"/>
      <c r="F1718" s="96"/>
      <c r="G1718" s="381"/>
      <c r="H1718" s="382"/>
      <c r="I1718" s="46"/>
      <c r="J1718" s="46"/>
      <c r="K1718" s="47"/>
      <c r="L1718" s="375"/>
    </row>
    <row r="1719" spans="1:12">
      <c r="A1719" s="82"/>
      <c r="B1719" s="87"/>
      <c r="C1719" s="40"/>
      <c r="D1719" s="355"/>
      <c r="E1719" s="355"/>
      <c r="F1719" s="96"/>
      <c r="G1719" s="381"/>
      <c r="H1719" s="382"/>
      <c r="I1719" s="46"/>
      <c r="J1719" s="46"/>
      <c r="K1719" s="47"/>
      <c r="L1719" s="375"/>
    </row>
    <row r="1720" spans="1:12">
      <c r="A1720" s="82"/>
      <c r="B1720" s="87"/>
      <c r="C1720" s="40"/>
      <c r="D1720" s="355"/>
      <c r="E1720" s="355"/>
      <c r="F1720" s="96"/>
      <c r="G1720" s="381"/>
      <c r="H1720" s="382"/>
      <c r="I1720" s="46"/>
      <c r="J1720" s="46"/>
      <c r="K1720" s="47"/>
      <c r="L1720" s="375"/>
    </row>
    <row r="1721" spans="1:12">
      <c r="A1721" s="82"/>
      <c r="B1721" s="87"/>
      <c r="C1721" s="40"/>
      <c r="D1721" s="280"/>
      <c r="E1721" s="280"/>
      <c r="F1721" s="96"/>
      <c r="G1721" s="381"/>
      <c r="H1721" s="382"/>
      <c r="I1721" s="46"/>
      <c r="J1721" s="46"/>
      <c r="K1721" s="47"/>
      <c r="L1721" s="375"/>
    </row>
    <row r="1722" spans="1:12">
      <c r="A1722" s="82"/>
      <c r="B1722" s="87"/>
      <c r="C1722" s="40"/>
      <c r="D1722" s="353"/>
      <c r="E1722" s="353"/>
      <c r="F1722" s="96"/>
      <c r="G1722" s="381"/>
      <c r="H1722" s="382"/>
      <c r="I1722" s="46"/>
      <c r="J1722" s="46"/>
      <c r="K1722" s="47"/>
      <c r="L1722" s="375"/>
    </row>
    <row r="1723" spans="1:12">
      <c r="A1723" s="82"/>
      <c r="B1723" s="87"/>
      <c r="C1723" s="40"/>
      <c r="D1723" s="355"/>
      <c r="E1723" s="355"/>
      <c r="F1723" s="96"/>
      <c r="G1723" s="381"/>
      <c r="H1723" s="382"/>
      <c r="I1723" s="46"/>
      <c r="J1723" s="46"/>
      <c r="K1723" s="47"/>
      <c r="L1723" s="375"/>
    </row>
    <row r="1724" spans="1:12">
      <c r="A1724" s="82"/>
      <c r="B1724" s="87"/>
      <c r="C1724" s="40"/>
      <c r="D1724" s="299"/>
      <c r="E1724" s="300"/>
      <c r="F1724" s="96"/>
      <c r="G1724" s="381"/>
      <c r="H1724" s="382"/>
      <c r="I1724" s="46"/>
      <c r="J1724" s="46"/>
      <c r="K1724" s="47"/>
      <c r="L1724" s="375"/>
    </row>
    <row r="1725" spans="1:12">
      <c r="A1725" s="82"/>
      <c r="B1725" s="87"/>
      <c r="C1725" s="40"/>
      <c r="D1725" s="280"/>
      <c r="E1725" s="280"/>
      <c r="F1725" s="96"/>
      <c r="G1725" s="381"/>
      <c r="H1725" s="382"/>
      <c r="I1725" s="46"/>
      <c r="J1725" s="46"/>
      <c r="K1725" s="47"/>
      <c r="L1725" s="375"/>
    </row>
    <row r="1726" spans="1:12">
      <c r="A1726" s="82"/>
      <c r="B1726" s="87"/>
      <c r="C1726" s="40"/>
      <c r="D1726" s="252"/>
      <c r="E1726" s="252"/>
      <c r="F1726" s="96"/>
      <c r="G1726" s="381"/>
      <c r="H1726" s="382"/>
      <c r="I1726" s="46"/>
      <c r="J1726" s="46"/>
      <c r="K1726" s="47"/>
      <c r="L1726" s="375"/>
    </row>
    <row r="1727" spans="1:12">
      <c r="A1727" s="38"/>
      <c r="B1727" s="39"/>
      <c r="C1727" s="283"/>
      <c r="D1727" s="41"/>
      <c r="E1727" s="41"/>
      <c r="F1727" s="104"/>
      <c r="G1727" s="44"/>
      <c r="H1727" s="50"/>
      <c r="I1727" s="46"/>
      <c r="J1727" s="46"/>
      <c r="K1727" s="47"/>
      <c r="L1727" s="48"/>
    </row>
    <row r="1728" spans="1:12">
      <c r="A1728" s="38"/>
      <c r="B1728" s="39"/>
      <c r="C1728" s="283"/>
      <c r="D1728" s="41"/>
      <c r="E1728" s="41"/>
      <c r="F1728" s="104"/>
      <c r="G1728" s="44"/>
      <c r="H1728" s="50"/>
      <c r="I1728" s="46"/>
      <c r="J1728" s="46"/>
      <c r="K1728" s="47"/>
      <c r="L1728" s="48"/>
    </row>
    <row r="1729" spans="1:12">
      <c r="A1729" s="38"/>
      <c r="B1729" s="39"/>
      <c r="C1729" s="283"/>
      <c r="D1729" s="41"/>
      <c r="E1729" s="41"/>
      <c r="F1729" s="104"/>
      <c r="G1729" s="44"/>
      <c r="H1729" s="50"/>
      <c r="I1729" s="46"/>
      <c r="J1729" s="46"/>
      <c r="K1729" s="47"/>
      <c r="L1729" s="48"/>
    </row>
    <row r="1730" spans="1:12">
      <c r="A1730" s="38"/>
      <c r="B1730" s="39"/>
      <c r="C1730" s="283"/>
      <c r="D1730" s="41"/>
      <c r="E1730" s="41"/>
      <c r="F1730" s="104"/>
      <c r="G1730" s="44"/>
      <c r="H1730" s="50"/>
      <c r="I1730" s="46"/>
      <c r="J1730" s="46"/>
      <c r="K1730" s="47"/>
      <c r="L1730" s="48"/>
    </row>
    <row r="1731" spans="1:12">
      <c r="A1731" s="38"/>
      <c r="B1731" s="39"/>
      <c r="C1731" s="283"/>
      <c r="D1731" s="41"/>
      <c r="E1731" s="41"/>
      <c r="F1731" s="104"/>
      <c r="G1731" s="44"/>
      <c r="H1731" s="50"/>
      <c r="I1731" s="46"/>
      <c r="J1731" s="46"/>
      <c r="K1731" s="47"/>
      <c r="L1731" s="48"/>
    </row>
    <row r="1732" spans="1:12">
      <c r="A1732" s="38"/>
      <c r="B1732" s="39"/>
      <c r="C1732" s="283"/>
      <c r="D1732" s="41"/>
      <c r="E1732" s="41"/>
      <c r="F1732" s="104"/>
      <c r="G1732" s="44"/>
      <c r="H1732" s="50"/>
      <c r="I1732" s="46"/>
      <c r="J1732" s="46"/>
      <c r="K1732" s="47"/>
      <c r="L1732" s="48"/>
    </row>
    <row r="1733" spans="1:12">
      <c r="A1733" s="38"/>
      <c r="B1733" s="39"/>
      <c r="C1733" s="283"/>
      <c r="D1733" s="41"/>
      <c r="E1733" s="41"/>
      <c r="F1733" s="104"/>
      <c r="G1733" s="44"/>
      <c r="H1733" s="50"/>
      <c r="I1733" s="46"/>
      <c r="J1733" s="46"/>
      <c r="K1733" s="47"/>
      <c r="L1733" s="48"/>
    </row>
    <row r="1734" spans="1:12">
      <c r="A1734" s="38"/>
      <c r="B1734" s="39"/>
      <c r="C1734" s="283"/>
      <c r="D1734" s="41"/>
      <c r="E1734" s="41"/>
      <c r="F1734" s="104"/>
      <c r="G1734" s="44"/>
      <c r="H1734" s="50"/>
      <c r="I1734" s="46"/>
      <c r="J1734" s="46"/>
      <c r="K1734" s="47"/>
      <c r="L1734" s="48"/>
    </row>
    <row r="1735" spans="1:12">
      <c r="A1735" s="38"/>
      <c r="B1735" s="39"/>
      <c r="C1735" s="283"/>
      <c r="D1735" s="41"/>
      <c r="E1735" s="41"/>
      <c r="F1735" s="104"/>
      <c r="G1735" s="44"/>
      <c r="H1735" s="50"/>
      <c r="I1735" s="46"/>
      <c r="J1735" s="46"/>
      <c r="K1735" s="47"/>
      <c r="L1735" s="48"/>
    </row>
    <row r="1736" spans="1:12">
      <c r="A1736" s="38"/>
      <c r="B1736" s="39"/>
      <c r="C1736" s="283"/>
      <c r="D1736" s="41"/>
      <c r="E1736" s="41"/>
      <c r="F1736" s="104"/>
      <c r="G1736" s="44"/>
      <c r="H1736" s="50"/>
      <c r="I1736" s="46"/>
      <c r="J1736" s="46"/>
      <c r="K1736" s="47"/>
      <c r="L1736" s="48"/>
    </row>
    <row r="1737" spans="1:12">
      <c r="A1737" s="82"/>
      <c r="B1737" s="87"/>
      <c r="C1737" s="40"/>
      <c r="D1737" s="41"/>
      <c r="E1737" s="41"/>
      <c r="F1737" s="104"/>
      <c r="G1737" s="44"/>
      <c r="H1737" s="50"/>
      <c r="I1737" s="46"/>
      <c r="J1737" s="46"/>
      <c r="K1737" s="47"/>
      <c r="L1737" s="48"/>
    </row>
    <row r="1738" spans="1:12">
      <c r="A1738" s="82"/>
      <c r="B1738" s="87"/>
      <c r="C1738" s="40"/>
      <c r="D1738" s="252"/>
      <c r="E1738" s="252"/>
      <c r="F1738" s="104"/>
      <c r="G1738" s="44"/>
      <c r="H1738" s="50"/>
      <c r="I1738" s="46"/>
      <c r="J1738" s="46"/>
      <c r="K1738" s="47"/>
      <c r="L1738" s="48"/>
    </row>
    <row r="1739" spans="1:12">
      <c r="A1739" s="82"/>
      <c r="B1739" s="87"/>
      <c r="C1739" s="40"/>
      <c r="D1739" s="41"/>
      <c r="E1739" s="41"/>
      <c r="F1739" s="104"/>
      <c r="G1739" s="44"/>
      <c r="H1739" s="50"/>
      <c r="I1739" s="46"/>
      <c r="J1739" s="46"/>
      <c r="K1739" s="47"/>
      <c r="L1739" s="48"/>
    </row>
    <row r="1740" spans="1:12">
      <c r="A1740" s="38"/>
      <c r="B1740" s="39"/>
      <c r="C1740" s="283"/>
      <c r="D1740" s="41"/>
      <c r="E1740" s="41"/>
      <c r="F1740" s="104"/>
      <c r="G1740" s="44"/>
      <c r="H1740" s="50"/>
      <c r="I1740" s="46"/>
      <c r="J1740" s="46"/>
      <c r="K1740" s="47"/>
      <c r="L1740" s="48"/>
    </row>
    <row r="1741" spans="1:12">
      <c r="A1741" s="38"/>
      <c r="B1741" s="39"/>
      <c r="C1741" s="283"/>
      <c r="D1741" s="41"/>
      <c r="E1741" s="41"/>
      <c r="F1741" s="104"/>
      <c r="G1741" s="44"/>
      <c r="H1741" s="50"/>
      <c r="I1741" s="46"/>
      <c r="J1741" s="46"/>
      <c r="K1741" s="47"/>
      <c r="L1741" s="48"/>
    </row>
    <row r="1742" spans="1:12">
      <c r="A1742" s="38"/>
      <c r="B1742" s="39"/>
      <c r="C1742" s="283"/>
      <c r="D1742" s="41"/>
      <c r="E1742" s="41"/>
      <c r="F1742" s="104"/>
      <c r="G1742" s="44"/>
      <c r="H1742" s="50"/>
      <c r="I1742" s="46"/>
      <c r="J1742" s="46"/>
      <c r="K1742" s="47"/>
      <c r="L1742" s="48"/>
    </row>
    <row r="1743" spans="1:12">
      <c r="A1743" s="82"/>
      <c r="B1743" s="87"/>
      <c r="C1743" s="40"/>
      <c r="D1743" s="256"/>
      <c r="E1743" s="256"/>
      <c r="F1743" s="104"/>
      <c r="G1743" s="44"/>
      <c r="H1743" s="50"/>
      <c r="I1743" s="46"/>
      <c r="J1743" s="46"/>
      <c r="K1743" s="47"/>
      <c r="L1743" s="48"/>
    </row>
    <row r="1744" spans="1:12">
      <c r="A1744" s="38"/>
      <c r="B1744" s="39"/>
      <c r="C1744" s="283"/>
      <c r="D1744" s="41"/>
      <c r="E1744" s="41"/>
      <c r="F1744" s="104"/>
      <c r="G1744" s="44"/>
      <c r="H1744" s="50"/>
      <c r="I1744" s="46"/>
      <c r="J1744" s="46"/>
      <c r="K1744" s="47"/>
      <c r="L1744" s="48"/>
    </row>
    <row r="1745" spans="1:12">
      <c r="A1745" s="38"/>
      <c r="B1745" s="39"/>
      <c r="C1745" s="283"/>
      <c r="D1745" s="41"/>
      <c r="E1745" s="41"/>
      <c r="F1745" s="104"/>
      <c r="G1745" s="44"/>
      <c r="H1745" s="50"/>
      <c r="I1745" s="46"/>
      <c r="J1745" s="46"/>
      <c r="K1745" s="47"/>
      <c r="L1745" s="48"/>
    </row>
    <row r="1746" spans="1:12">
      <c r="A1746" s="38"/>
      <c r="B1746" s="39"/>
      <c r="C1746" s="283"/>
      <c r="D1746" s="41"/>
      <c r="E1746" s="41"/>
      <c r="F1746" s="104"/>
      <c r="G1746" s="44"/>
      <c r="H1746" s="50"/>
      <c r="I1746" s="46"/>
      <c r="J1746" s="46"/>
      <c r="K1746" s="47"/>
      <c r="L1746" s="48"/>
    </row>
    <row r="1747" spans="1:12">
      <c r="A1747" s="38"/>
      <c r="B1747" s="39"/>
      <c r="C1747" s="283"/>
      <c r="D1747" s="41"/>
      <c r="E1747" s="41"/>
      <c r="F1747" s="104"/>
      <c r="G1747" s="44"/>
      <c r="H1747" s="50"/>
      <c r="I1747" s="46"/>
      <c r="J1747" s="46"/>
      <c r="K1747" s="47"/>
      <c r="L1747" s="48"/>
    </row>
    <row r="1748" spans="1:12">
      <c r="A1748" s="38"/>
      <c r="B1748" s="39"/>
      <c r="C1748" s="283"/>
      <c r="D1748" s="41"/>
      <c r="E1748" s="41"/>
      <c r="F1748" s="104"/>
      <c r="G1748" s="44"/>
      <c r="H1748" s="50"/>
      <c r="I1748" s="46"/>
      <c r="J1748" s="46"/>
      <c r="K1748" s="47"/>
      <c r="L1748" s="48"/>
    </row>
    <row r="1749" spans="1:12">
      <c r="A1749" s="82"/>
      <c r="B1749" s="87"/>
      <c r="C1749" s="40"/>
      <c r="D1749" s="41"/>
      <c r="E1749" s="250"/>
      <c r="F1749" s="104"/>
      <c r="G1749" s="381"/>
      <c r="H1749" s="382"/>
      <c r="I1749" s="46"/>
      <c r="J1749" s="46"/>
      <c r="K1749" s="47"/>
      <c r="L1749" s="48"/>
    </row>
    <row r="1750" spans="1:12">
      <c r="A1750" s="38"/>
      <c r="B1750" s="39"/>
      <c r="C1750" s="283"/>
      <c r="D1750" s="257"/>
      <c r="E1750" s="257"/>
      <c r="F1750" s="104"/>
      <c r="G1750" s="44"/>
      <c r="H1750" s="50"/>
      <c r="I1750" s="46"/>
      <c r="J1750" s="46"/>
      <c r="K1750" s="47"/>
      <c r="L1750" s="48"/>
    </row>
    <row r="1751" spans="1:12">
      <c r="A1751" s="38"/>
      <c r="B1751" s="39"/>
      <c r="C1751" s="283"/>
      <c r="D1751" s="257"/>
      <c r="E1751" s="257"/>
      <c r="F1751" s="104"/>
      <c r="G1751" s="44"/>
      <c r="H1751" s="50"/>
      <c r="I1751" s="46"/>
      <c r="J1751" s="46"/>
      <c r="K1751" s="47"/>
      <c r="L1751" s="48"/>
    </row>
    <row r="1752" spans="1:12">
      <c r="A1752" s="38"/>
      <c r="B1752" s="39"/>
      <c r="C1752" s="283"/>
      <c r="D1752" s="257"/>
      <c r="E1752" s="257"/>
      <c r="F1752" s="104"/>
      <c r="G1752" s="44"/>
      <c r="H1752" s="50"/>
      <c r="I1752" s="46"/>
      <c r="J1752" s="46"/>
      <c r="K1752" s="47"/>
      <c r="L1752" s="48"/>
    </row>
    <row r="1753" spans="1:12">
      <c r="A1753" s="38"/>
      <c r="B1753" s="39"/>
      <c r="C1753" s="283"/>
      <c r="D1753" s="257"/>
      <c r="E1753" s="257"/>
      <c r="F1753" s="104"/>
      <c r="G1753" s="44"/>
      <c r="H1753" s="50"/>
      <c r="I1753" s="46"/>
      <c r="J1753" s="46"/>
      <c r="K1753" s="47"/>
      <c r="L1753" s="48"/>
    </row>
    <row r="1754" spans="1:12">
      <c r="A1754" s="82"/>
      <c r="B1754" s="87"/>
      <c r="C1754" s="40"/>
      <c r="D1754" s="41"/>
      <c r="E1754" s="41"/>
      <c r="F1754" s="104"/>
      <c r="G1754" s="44"/>
      <c r="H1754" s="50"/>
      <c r="I1754" s="46"/>
      <c r="J1754" s="46"/>
      <c r="K1754" s="47"/>
      <c r="L1754" s="48"/>
    </row>
    <row r="1755" spans="1:12">
      <c r="A1755" s="38"/>
      <c r="B1755" s="39"/>
      <c r="C1755" s="283"/>
      <c r="D1755" s="257"/>
      <c r="E1755" s="257"/>
      <c r="F1755" s="104"/>
      <c r="G1755" s="44"/>
      <c r="H1755" s="50"/>
      <c r="I1755" s="46"/>
      <c r="J1755" s="46"/>
      <c r="K1755" s="47"/>
      <c r="L1755" s="48"/>
    </row>
    <row r="1756" spans="1:12">
      <c r="A1756" s="38"/>
      <c r="B1756" s="39"/>
      <c r="C1756" s="283"/>
      <c r="D1756" s="257"/>
      <c r="E1756" s="257"/>
      <c r="F1756" s="104"/>
      <c r="G1756" s="44"/>
      <c r="H1756" s="50"/>
      <c r="I1756" s="46"/>
      <c r="J1756" s="46"/>
      <c r="K1756" s="47"/>
      <c r="L1756" s="48"/>
    </row>
    <row r="1757" spans="1:12">
      <c r="A1757" s="38"/>
      <c r="B1757" s="39"/>
      <c r="C1757" s="283"/>
      <c r="D1757" s="257"/>
      <c r="E1757" s="257"/>
      <c r="F1757" s="104"/>
      <c r="G1757" s="44"/>
      <c r="H1757" s="50"/>
      <c r="I1757" s="46"/>
      <c r="J1757" s="46"/>
      <c r="K1757" s="47"/>
      <c r="L1757" s="48"/>
    </row>
    <row r="1758" spans="1:12">
      <c r="A1758" s="38"/>
      <c r="B1758" s="39"/>
      <c r="C1758" s="283"/>
      <c r="D1758" s="311"/>
      <c r="E1758" s="311"/>
      <c r="F1758" s="104"/>
      <c r="G1758" s="44"/>
      <c r="H1758" s="50"/>
      <c r="I1758" s="46"/>
      <c r="J1758" s="46"/>
      <c r="K1758" s="47"/>
      <c r="L1758" s="48"/>
    </row>
    <row r="1759" spans="1:12">
      <c r="A1759" s="38"/>
      <c r="B1759" s="39"/>
      <c r="C1759" s="283"/>
      <c r="D1759" s="311"/>
      <c r="E1759" s="311"/>
      <c r="F1759" s="104"/>
      <c r="G1759" s="44"/>
      <c r="H1759" s="50"/>
      <c r="I1759" s="46"/>
      <c r="J1759" s="46"/>
      <c r="K1759" s="47"/>
      <c r="L1759" s="48"/>
    </row>
    <row r="1760" spans="1:12">
      <c r="A1760" s="38"/>
      <c r="B1760" s="39"/>
      <c r="C1760" s="283"/>
      <c r="D1760" s="311"/>
      <c r="E1760" s="311"/>
      <c r="F1760" s="104"/>
      <c r="G1760" s="44"/>
      <c r="H1760" s="50"/>
      <c r="I1760" s="46"/>
      <c r="J1760" s="46"/>
      <c r="K1760" s="47"/>
      <c r="L1760" s="48"/>
    </row>
    <row r="1761" spans="1:12">
      <c r="A1761" s="38"/>
      <c r="B1761" s="39"/>
      <c r="C1761" s="283"/>
      <c r="D1761" s="311"/>
      <c r="E1761" s="311"/>
      <c r="F1761" s="104"/>
      <c r="G1761" s="44"/>
      <c r="H1761" s="50"/>
      <c r="I1761" s="46"/>
      <c r="J1761" s="46"/>
      <c r="K1761" s="47"/>
      <c r="L1761" s="48"/>
    </row>
    <row r="1762" spans="1:12">
      <c r="A1762" s="38"/>
      <c r="B1762" s="39"/>
      <c r="C1762" s="283"/>
      <c r="D1762" s="311"/>
      <c r="E1762" s="311"/>
      <c r="F1762" s="104"/>
      <c r="G1762" s="44"/>
      <c r="H1762" s="50"/>
      <c r="I1762" s="46"/>
      <c r="J1762" s="46"/>
      <c r="K1762" s="47"/>
      <c r="L1762" s="48"/>
    </row>
    <row r="1763" spans="1:12">
      <c r="A1763" s="38"/>
      <c r="B1763" s="39"/>
      <c r="C1763" s="283"/>
      <c r="D1763" s="311"/>
      <c r="E1763" s="311"/>
      <c r="F1763" s="104"/>
      <c r="G1763" s="44"/>
      <c r="H1763" s="50"/>
      <c r="I1763" s="46"/>
      <c r="J1763" s="46"/>
      <c r="K1763" s="47"/>
      <c r="L1763" s="48"/>
    </row>
    <row r="1764" spans="1:12">
      <c r="A1764" s="38"/>
      <c r="B1764" s="39"/>
      <c r="C1764" s="283"/>
      <c r="D1764" s="311"/>
      <c r="E1764" s="311"/>
      <c r="F1764" s="104"/>
      <c r="G1764" s="44"/>
      <c r="H1764" s="50"/>
      <c r="I1764" s="46"/>
      <c r="J1764" s="46"/>
      <c r="K1764" s="47"/>
      <c r="L1764" s="48"/>
    </row>
    <row r="1765" spans="1:12">
      <c r="A1765" s="82"/>
      <c r="B1765" s="87"/>
      <c r="C1765" s="40"/>
      <c r="D1765" s="311"/>
      <c r="E1765" s="311"/>
      <c r="F1765" s="104"/>
      <c r="G1765" s="44"/>
      <c r="H1765" s="50"/>
      <c r="I1765" s="46"/>
      <c r="J1765" s="46"/>
      <c r="K1765" s="47"/>
      <c r="L1765" s="48"/>
    </row>
    <row r="1766" spans="1:12">
      <c r="A1766" s="38"/>
      <c r="B1766" s="39"/>
      <c r="C1766" s="283"/>
      <c r="D1766" s="311"/>
      <c r="E1766" s="311"/>
      <c r="F1766" s="104"/>
      <c r="G1766" s="44"/>
      <c r="H1766" s="50"/>
      <c r="I1766" s="46"/>
      <c r="J1766" s="46"/>
      <c r="K1766" s="47"/>
      <c r="L1766" s="48"/>
    </row>
    <row r="1767" spans="1:12">
      <c r="A1767" s="38"/>
      <c r="B1767" s="39"/>
      <c r="C1767" s="283"/>
      <c r="D1767" s="311"/>
      <c r="E1767" s="311"/>
      <c r="F1767" s="104"/>
      <c r="G1767" s="44"/>
      <c r="H1767" s="50"/>
      <c r="I1767" s="46"/>
      <c r="J1767" s="46"/>
      <c r="K1767" s="47"/>
      <c r="L1767" s="48"/>
    </row>
    <row r="1768" spans="1:12">
      <c r="A1768" s="38"/>
      <c r="B1768" s="39"/>
      <c r="C1768" s="283"/>
      <c r="D1768" s="108"/>
      <c r="E1768" s="108"/>
      <c r="F1768" s="104"/>
      <c r="G1768" s="44"/>
      <c r="H1768" s="50"/>
      <c r="I1768" s="46"/>
      <c r="J1768" s="46"/>
      <c r="K1768" s="47"/>
      <c r="L1768" s="48"/>
    </row>
    <row r="1769" spans="1:12">
      <c r="A1769" s="38"/>
      <c r="B1769" s="39"/>
      <c r="C1769" s="283"/>
      <c r="D1769" s="311"/>
      <c r="E1769" s="311"/>
      <c r="F1769" s="104"/>
      <c r="G1769" s="44"/>
      <c r="H1769" s="50"/>
      <c r="I1769" s="46"/>
      <c r="J1769" s="46"/>
      <c r="K1769" s="47"/>
      <c r="L1769" s="48"/>
    </row>
    <row r="1770" spans="1:12">
      <c r="A1770" s="38"/>
      <c r="B1770" s="39"/>
      <c r="C1770" s="283"/>
      <c r="D1770" s="108"/>
      <c r="E1770" s="311"/>
      <c r="F1770" s="104"/>
      <c r="G1770" s="44"/>
      <c r="H1770" s="50"/>
      <c r="I1770" s="46"/>
      <c r="J1770" s="46"/>
      <c r="K1770" s="47"/>
      <c r="L1770" s="48"/>
    </row>
    <row r="1771" spans="1:12">
      <c r="A1771" s="38"/>
      <c r="B1771" s="39"/>
      <c r="C1771" s="283"/>
      <c r="D1771" s="108"/>
      <c r="E1771" s="311"/>
      <c r="F1771" s="104"/>
      <c r="G1771" s="44"/>
      <c r="H1771" s="50"/>
      <c r="I1771" s="46"/>
      <c r="J1771" s="46"/>
      <c r="K1771" s="47"/>
      <c r="L1771" s="48"/>
    </row>
    <row r="1772" spans="1:12">
      <c r="A1772" s="38"/>
      <c r="B1772" s="39"/>
      <c r="C1772" s="283"/>
      <c r="D1772" s="108"/>
      <c r="E1772" s="311"/>
      <c r="F1772" s="104"/>
      <c r="G1772" s="44"/>
      <c r="H1772" s="50"/>
      <c r="I1772" s="46"/>
      <c r="J1772" s="46"/>
      <c r="K1772" s="47"/>
      <c r="L1772" s="48"/>
    </row>
    <row r="1773" spans="1:12">
      <c r="A1773" s="38"/>
      <c r="B1773" s="39"/>
      <c r="C1773" s="283"/>
      <c r="D1773" s="108"/>
      <c r="E1773" s="311"/>
      <c r="F1773" s="104"/>
      <c r="G1773" s="44"/>
      <c r="H1773" s="50"/>
      <c r="I1773" s="46"/>
      <c r="J1773" s="46"/>
      <c r="K1773" s="47"/>
      <c r="L1773" s="48"/>
    </row>
    <row r="1774" spans="1:12">
      <c r="A1774" s="38"/>
      <c r="B1774" s="39"/>
      <c r="C1774" s="283"/>
      <c r="D1774" s="311"/>
      <c r="E1774" s="311"/>
      <c r="F1774" s="104"/>
      <c r="G1774" s="44"/>
      <c r="H1774" s="50"/>
      <c r="I1774" s="46"/>
      <c r="J1774" s="46"/>
      <c r="K1774" s="47"/>
      <c r="L1774" s="48"/>
    </row>
    <row r="1775" spans="1:12">
      <c r="A1775" s="38"/>
      <c r="B1775" s="39"/>
      <c r="C1775" s="283"/>
      <c r="D1775" s="311"/>
      <c r="E1775" s="311"/>
      <c r="F1775" s="104"/>
      <c r="G1775" s="44"/>
      <c r="H1775" s="50"/>
      <c r="I1775" s="46"/>
      <c r="J1775" s="46"/>
      <c r="K1775" s="47"/>
      <c r="L1775" s="48"/>
    </row>
    <row r="1776" spans="1:12">
      <c r="A1776" s="38"/>
      <c r="B1776" s="39"/>
      <c r="C1776" s="283"/>
      <c r="D1776" s="108"/>
      <c r="E1776" s="311"/>
      <c r="F1776" s="104"/>
      <c r="G1776" s="44"/>
      <c r="H1776" s="50"/>
      <c r="I1776" s="46"/>
      <c r="J1776" s="46"/>
      <c r="K1776" s="47"/>
      <c r="L1776" s="48"/>
    </row>
    <row r="1777" spans="1:12">
      <c r="A1777" s="38"/>
      <c r="B1777" s="39"/>
      <c r="C1777" s="283"/>
      <c r="D1777" s="108"/>
      <c r="E1777" s="311"/>
      <c r="F1777" s="104"/>
      <c r="G1777" s="44"/>
      <c r="H1777" s="50"/>
      <c r="I1777" s="46"/>
      <c r="J1777" s="46"/>
      <c r="K1777" s="47"/>
      <c r="L1777" s="48"/>
    </row>
    <row r="1778" spans="1:12">
      <c r="A1778" s="38"/>
      <c r="B1778" s="39"/>
      <c r="C1778" s="283"/>
      <c r="D1778" s="108"/>
      <c r="E1778" s="311"/>
      <c r="F1778" s="104"/>
      <c r="G1778" s="44"/>
      <c r="H1778" s="50"/>
      <c r="I1778" s="46"/>
      <c r="J1778" s="46"/>
      <c r="K1778" s="47"/>
      <c r="L1778" s="48"/>
    </row>
    <row r="1779" spans="1:12">
      <c r="A1779" s="38"/>
      <c r="B1779" s="39"/>
      <c r="C1779" s="283"/>
      <c r="D1779" s="108"/>
      <c r="E1779" s="311"/>
      <c r="F1779" s="104"/>
      <c r="G1779" s="44"/>
      <c r="H1779" s="50"/>
      <c r="I1779" s="46"/>
      <c r="J1779" s="46"/>
      <c r="K1779" s="47"/>
      <c r="L1779" s="48"/>
    </row>
    <row r="1780" spans="1:12">
      <c r="A1780" s="38"/>
      <c r="B1780" s="39"/>
      <c r="C1780" s="283"/>
      <c r="D1780" s="311"/>
      <c r="E1780" s="311"/>
      <c r="F1780" s="104"/>
      <c r="G1780" s="44"/>
      <c r="H1780" s="50"/>
      <c r="I1780" s="46"/>
      <c r="J1780" s="46"/>
      <c r="K1780" s="47"/>
      <c r="L1780" s="48"/>
    </row>
    <row r="1781" spans="1:12">
      <c r="A1781" s="38"/>
      <c r="B1781" s="39"/>
      <c r="C1781" s="283"/>
      <c r="D1781" s="311"/>
      <c r="E1781" s="311"/>
      <c r="F1781" s="104"/>
      <c r="G1781" s="44"/>
      <c r="H1781" s="50"/>
      <c r="I1781" s="46"/>
      <c r="J1781" s="46"/>
      <c r="K1781" s="47"/>
      <c r="L1781" s="48"/>
    </row>
    <row r="1782" spans="1:12">
      <c r="A1782" s="38"/>
      <c r="B1782" s="39"/>
      <c r="C1782" s="283"/>
      <c r="D1782" s="108"/>
      <c r="E1782" s="311"/>
      <c r="F1782" s="104"/>
      <c r="G1782" s="44"/>
      <c r="H1782" s="50"/>
      <c r="I1782" s="46"/>
      <c r="J1782" s="46"/>
      <c r="K1782" s="47"/>
      <c r="L1782" s="48"/>
    </row>
    <row r="1783" spans="1:12">
      <c r="A1783" s="38"/>
      <c r="B1783" s="39"/>
      <c r="C1783" s="283"/>
      <c r="D1783" s="108"/>
      <c r="E1783" s="311"/>
      <c r="F1783" s="104"/>
      <c r="G1783" s="44"/>
      <c r="H1783" s="50"/>
      <c r="I1783" s="46"/>
      <c r="J1783" s="46"/>
      <c r="K1783" s="47"/>
      <c r="L1783" s="48"/>
    </row>
    <row r="1784" spans="1:12">
      <c r="A1784" s="38"/>
      <c r="B1784" s="39"/>
      <c r="C1784" s="283"/>
      <c r="D1784" s="108"/>
      <c r="E1784" s="311"/>
      <c r="F1784" s="104"/>
      <c r="G1784" s="44"/>
      <c r="H1784" s="50"/>
      <c r="I1784" s="46"/>
      <c r="J1784" s="46"/>
      <c r="K1784" s="47"/>
      <c r="L1784" s="48"/>
    </row>
    <row r="1785" spans="1:12" ht="15.75" thickBot="1">
      <c r="A1785" s="383"/>
      <c r="B1785" s="346"/>
      <c r="C1785" s="384"/>
      <c r="D1785" s="385"/>
      <c r="E1785" s="385"/>
      <c r="F1785" s="386"/>
      <c r="G1785" s="387"/>
      <c r="H1785" s="388"/>
      <c r="I1785" s="46"/>
      <c r="J1785" s="46"/>
      <c r="K1785" s="47"/>
      <c r="L1785" s="375"/>
    </row>
    <row r="1786" spans="1:12" ht="15.75" thickBot="1">
      <c r="A1786" s="336"/>
      <c r="B1786" s="197"/>
      <c r="C1786" s="11"/>
      <c r="D1786" s="53"/>
      <c r="E1786" s="53"/>
      <c r="F1786" s="54"/>
      <c r="G1786" s="55"/>
      <c r="H1786" s="56"/>
      <c r="I1786" s="16"/>
      <c r="J1786" s="16"/>
      <c r="K1786" s="57"/>
      <c r="L1786" s="58"/>
    </row>
    <row r="1787" spans="1:12" ht="15.75" thickBot="1">
      <c r="A1787" s="9"/>
      <c r="B1787" s="28"/>
      <c r="C1787" s="61"/>
      <c r="D1787" s="62"/>
      <c r="E1787" s="62"/>
      <c r="F1787" s="31"/>
      <c r="G1787" s="63"/>
      <c r="H1787" s="221"/>
      <c r="I1787" s="65"/>
      <c r="J1787" s="66"/>
      <c r="K1787" s="72"/>
      <c r="L1787" s="68"/>
    </row>
    <row r="1788" spans="1:12">
      <c r="A1788" s="82"/>
      <c r="B1788" s="389"/>
      <c r="C1788" s="40"/>
      <c r="D1788" s="41"/>
      <c r="E1788" s="41"/>
      <c r="F1788" s="104"/>
      <c r="G1788" s="44"/>
      <c r="H1788" s="50"/>
      <c r="I1788" s="46"/>
      <c r="J1788" s="46"/>
      <c r="K1788" s="47"/>
      <c r="L1788" s="48"/>
    </row>
    <row r="1789" spans="1:12">
      <c r="A1789" s="82"/>
      <c r="B1789" s="87"/>
      <c r="C1789" s="40"/>
      <c r="D1789" s="88"/>
      <c r="E1789" s="88"/>
      <c r="F1789" s="104"/>
      <c r="G1789" s="44"/>
      <c r="H1789" s="50"/>
      <c r="I1789" s="46"/>
      <c r="J1789" s="46"/>
      <c r="K1789" s="47"/>
      <c r="L1789" s="48"/>
    </row>
    <row r="1790" spans="1:12">
      <c r="A1790" s="82"/>
      <c r="B1790" s="87"/>
      <c r="C1790" s="40"/>
      <c r="D1790" s="41"/>
      <c r="E1790" s="41"/>
      <c r="F1790" s="104"/>
      <c r="G1790" s="44"/>
      <c r="H1790" s="50"/>
      <c r="I1790" s="46"/>
      <c r="J1790" s="46"/>
      <c r="K1790" s="47"/>
      <c r="L1790" s="48"/>
    </row>
    <row r="1791" spans="1:12">
      <c r="A1791" s="82"/>
      <c r="B1791" s="87"/>
      <c r="C1791" s="40"/>
      <c r="D1791" s="312"/>
      <c r="E1791" s="312"/>
      <c r="F1791" s="104"/>
      <c r="G1791" s="44"/>
      <c r="H1791" s="50"/>
      <c r="I1791" s="46"/>
      <c r="J1791" s="46"/>
      <c r="K1791" s="47"/>
      <c r="L1791" s="48"/>
    </row>
    <row r="1792" spans="1:12">
      <c r="A1792" s="82"/>
      <c r="B1792" s="87"/>
      <c r="C1792" s="40"/>
      <c r="D1792" s="41"/>
      <c r="E1792" s="41"/>
      <c r="F1792" s="104"/>
      <c r="G1792" s="44"/>
      <c r="H1792" s="50"/>
      <c r="I1792" s="46"/>
      <c r="J1792" s="46"/>
      <c r="K1792" s="47"/>
      <c r="L1792" s="48"/>
    </row>
    <row r="1793" spans="1:12">
      <c r="A1793" s="82"/>
      <c r="B1793" s="87"/>
      <c r="C1793" s="40"/>
      <c r="D1793" s="41"/>
      <c r="E1793" s="41"/>
      <c r="F1793" s="104"/>
      <c r="G1793" s="44"/>
      <c r="H1793" s="50"/>
      <c r="I1793" s="46"/>
      <c r="J1793" s="46"/>
      <c r="K1793" s="47"/>
      <c r="L1793" s="48"/>
    </row>
    <row r="1794" spans="1:12">
      <c r="A1794" s="82"/>
      <c r="B1794" s="87"/>
      <c r="C1794" s="40"/>
      <c r="D1794" s="41"/>
      <c r="E1794" s="41"/>
      <c r="F1794" s="104"/>
      <c r="G1794" s="44"/>
      <c r="H1794" s="50"/>
      <c r="I1794" s="46"/>
      <c r="J1794" s="46"/>
      <c r="K1794" s="47"/>
      <c r="L1794" s="48"/>
    </row>
    <row r="1795" spans="1:12">
      <c r="A1795" s="82"/>
      <c r="B1795" s="87"/>
      <c r="C1795" s="40"/>
      <c r="D1795" s="312"/>
      <c r="E1795" s="312"/>
      <c r="F1795" s="104"/>
      <c r="G1795" s="44"/>
      <c r="H1795" s="50"/>
      <c r="I1795" s="46"/>
      <c r="J1795" s="46"/>
      <c r="K1795" s="47"/>
      <c r="L1795" s="48"/>
    </row>
    <row r="1796" spans="1:12">
      <c r="A1796" s="82"/>
      <c r="B1796" s="87"/>
      <c r="C1796" s="40"/>
      <c r="D1796" s="41"/>
      <c r="E1796" s="41"/>
      <c r="F1796" s="104"/>
      <c r="G1796" s="44"/>
      <c r="H1796" s="50"/>
      <c r="I1796" s="46"/>
      <c r="J1796" s="46"/>
      <c r="K1796" s="47"/>
      <c r="L1796" s="48"/>
    </row>
    <row r="1797" spans="1:12">
      <c r="A1797" s="82"/>
      <c r="B1797" s="87"/>
      <c r="C1797" s="40"/>
      <c r="D1797" s="41"/>
      <c r="E1797" s="41"/>
      <c r="F1797" s="104"/>
      <c r="G1797" s="44"/>
      <c r="H1797" s="50"/>
      <c r="I1797" s="46"/>
      <c r="J1797" s="46"/>
      <c r="K1797" s="47"/>
      <c r="L1797" s="48"/>
    </row>
    <row r="1798" spans="1:12">
      <c r="A1798" s="82"/>
      <c r="B1798" s="87"/>
      <c r="C1798" s="40"/>
      <c r="D1798" s="41"/>
      <c r="E1798" s="41"/>
      <c r="F1798" s="104"/>
      <c r="G1798" s="44"/>
      <c r="H1798" s="50"/>
      <c r="I1798" s="46"/>
      <c r="J1798" s="46"/>
      <c r="K1798" s="47"/>
      <c r="L1798" s="48"/>
    </row>
    <row r="1799" spans="1:12">
      <c r="A1799" s="82"/>
      <c r="B1799" s="87"/>
      <c r="C1799" s="40"/>
      <c r="D1799" s="41"/>
      <c r="E1799" s="41"/>
      <c r="F1799" s="104"/>
      <c r="G1799" s="44"/>
      <c r="H1799" s="50"/>
      <c r="I1799" s="46"/>
      <c r="J1799" s="46"/>
      <c r="K1799" s="47"/>
      <c r="L1799" s="48"/>
    </row>
    <row r="1800" spans="1:12">
      <c r="A1800" s="82"/>
      <c r="B1800" s="87"/>
      <c r="C1800" s="40"/>
      <c r="D1800" s="41"/>
      <c r="E1800" s="41"/>
      <c r="F1800" s="104"/>
      <c r="G1800" s="44"/>
      <c r="H1800" s="50"/>
      <c r="I1800" s="46"/>
      <c r="J1800" s="46"/>
      <c r="K1800" s="47"/>
      <c r="L1800" s="48"/>
    </row>
    <row r="1801" spans="1:12">
      <c r="A1801" s="82"/>
      <c r="B1801" s="87"/>
      <c r="C1801" s="40"/>
      <c r="D1801" s="41"/>
      <c r="E1801" s="41"/>
      <c r="F1801" s="104"/>
      <c r="G1801" s="44"/>
      <c r="H1801" s="50"/>
      <c r="I1801" s="46"/>
      <c r="J1801" s="46"/>
      <c r="K1801" s="47"/>
      <c r="L1801" s="48"/>
    </row>
    <row r="1802" spans="1:12">
      <c r="A1802" s="82"/>
      <c r="B1802" s="87"/>
      <c r="C1802" s="40"/>
      <c r="D1802" s="41"/>
      <c r="E1802" s="41"/>
      <c r="F1802" s="104"/>
      <c r="G1802" s="44"/>
      <c r="H1802" s="50"/>
      <c r="I1802" s="46"/>
      <c r="J1802" s="46"/>
      <c r="K1802" s="47"/>
      <c r="L1802" s="48"/>
    </row>
    <row r="1803" spans="1:12">
      <c r="A1803" s="82"/>
      <c r="B1803" s="87"/>
      <c r="C1803" s="40"/>
      <c r="D1803" s="41"/>
      <c r="E1803" s="41"/>
      <c r="F1803" s="104"/>
      <c r="G1803" s="44"/>
      <c r="H1803" s="50"/>
      <c r="I1803" s="46"/>
      <c r="J1803" s="46"/>
      <c r="K1803" s="47"/>
      <c r="L1803" s="48"/>
    </row>
    <row r="1804" spans="1:12">
      <c r="A1804" s="82"/>
      <c r="B1804" s="87"/>
      <c r="C1804" s="40"/>
      <c r="D1804" s="41"/>
      <c r="E1804" s="41"/>
      <c r="F1804" s="104"/>
      <c r="G1804" s="44"/>
      <c r="H1804" s="50"/>
      <c r="I1804" s="46"/>
      <c r="J1804" s="46"/>
      <c r="K1804" s="47"/>
      <c r="L1804" s="48"/>
    </row>
    <row r="1805" spans="1:12">
      <c r="A1805" s="82"/>
      <c r="B1805" s="87"/>
      <c r="C1805" s="40"/>
      <c r="D1805" s="41"/>
      <c r="E1805" s="41"/>
      <c r="F1805" s="104"/>
      <c r="G1805" s="44"/>
      <c r="H1805" s="50"/>
      <c r="I1805" s="46"/>
      <c r="J1805" s="46"/>
      <c r="K1805" s="47"/>
      <c r="L1805" s="48"/>
    </row>
    <row r="1806" spans="1:12">
      <c r="A1806" s="82"/>
      <c r="B1806" s="87"/>
      <c r="C1806" s="40"/>
      <c r="D1806" s="41"/>
      <c r="E1806" s="41"/>
      <c r="F1806" s="104"/>
      <c r="G1806" s="44"/>
      <c r="H1806" s="50"/>
      <c r="I1806" s="46"/>
      <c r="J1806" s="46"/>
      <c r="K1806" s="47"/>
      <c r="L1806" s="48"/>
    </row>
    <row r="1807" spans="1:12">
      <c r="A1807" s="82"/>
      <c r="B1807" s="87"/>
      <c r="C1807" s="40"/>
      <c r="D1807" s="41"/>
      <c r="E1807" s="41"/>
      <c r="F1807" s="104"/>
      <c r="G1807" s="44"/>
      <c r="H1807" s="50"/>
      <c r="I1807" s="46"/>
      <c r="J1807" s="46"/>
      <c r="K1807" s="47"/>
      <c r="L1807" s="48"/>
    </row>
    <row r="1808" spans="1:12">
      <c r="A1808" s="82"/>
      <c r="B1808" s="87"/>
      <c r="C1808" s="40"/>
      <c r="D1808" s="41"/>
      <c r="E1808" s="41"/>
      <c r="F1808" s="104"/>
      <c r="G1808" s="44"/>
      <c r="H1808" s="50"/>
      <c r="I1808" s="46"/>
      <c r="J1808" s="46"/>
      <c r="K1808" s="47"/>
      <c r="L1808" s="48"/>
    </row>
    <row r="1809" spans="1:12">
      <c r="A1809" s="82"/>
      <c r="B1809" s="87"/>
      <c r="C1809" s="40"/>
      <c r="D1809" s="41"/>
      <c r="E1809" s="41"/>
      <c r="F1809" s="104"/>
      <c r="G1809" s="44"/>
      <c r="H1809" s="50"/>
      <c r="I1809" s="46"/>
      <c r="J1809" s="46"/>
      <c r="K1809" s="47"/>
      <c r="L1809" s="48"/>
    </row>
    <row r="1810" spans="1:12">
      <c r="A1810" s="82"/>
      <c r="B1810" s="87"/>
      <c r="C1810" s="40"/>
      <c r="D1810" s="41"/>
      <c r="E1810" s="41"/>
      <c r="F1810" s="104"/>
      <c r="G1810" s="44"/>
      <c r="H1810" s="50"/>
      <c r="I1810" s="46"/>
      <c r="J1810" s="46"/>
      <c r="K1810" s="47"/>
      <c r="L1810" s="48"/>
    </row>
    <row r="1811" spans="1:12">
      <c r="A1811" s="82"/>
      <c r="B1811" s="87"/>
      <c r="C1811" s="40"/>
      <c r="D1811" s="41"/>
      <c r="E1811" s="41"/>
      <c r="F1811" s="104"/>
      <c r="G1811" s="44"/>
      <c r="H1811" s="50"/>
      <c r="I1811" s="46"/>
      <c r="J1811" s="46"/>
      <c r="K1811" s="47"/>
      <c r="L1811" s="48"/>
    </row>
    <row r="1812" spans="1:12">
      <c r="A1812" s="82"/>
      <c r="B1812" s="87"/>
      <c r="C1812" s="40"/>
      <c r="D1812" s="41"/>
      <c r="E1812" s="41"/>
      <c r="F1812" s="104"/>
      <c r="G1812" s="44"/>
      <c r="H1812" s="50"/>
      <c r="I1812" s="46"/>
      <c r="J1812" s="46"/>
      <c r="K1812" s="47"/>
      <c r="L1812" s="48"/>
    </row>
    <row r="1813" spans="1:12">
      <c r="A1813" s="82"/>
      <c r="B1813" s="87"/>
      <c r="C1813" s="40"/>
      <c r="D1813" s="41"/>
      <c r="E1813" s="41"/>
      <c r="F1813" s="104"/>
      <c r="G1813" s="44"/>
      <c r="H1813" s="50"/>
      <c r="I1813" s="46"/>
      <c r="J1813" s="46"/>
      <c r="K1813" s="47"/>
      <c r="L1813" s="48"/>
    </row>
    <row r="1814" spans="1:12">
      <c r="A1814" s="82"/>
      <c r="B1814" s="87"/>
      <c r="C1814" s="40"/>
      <c r="D1814" s="41"/>
      <c r="E1814" s="41"/>
      <c r="F1814" s="104"/>
      <c r="G1814" s="44"/>
      <c r="H1814" s="50"/>
      <c r="I1814" s="46"/>
      <c r="J1814" s="46"/>
      <c r="K1814" s="47"/>
      <c r="L1814" s="48"/>
    </row>
    <row r="1815" spans="1:12">
      <c r="A1815" s="82"/>
      <c r="B1815" s="87"/>
      <c r="C1815" s="40"/>
      <c r="D1815" s="41"/>
      <c r="E1815" s="41"/>
      <c r="F1815" s="104"/>
      <c r="G1815" s="44"/>
      <c r="H1815" s="50"/>
      <c r="I1815" s="46"/>
      <c r="J1815" s="46"/>
      <c r="K1815" s="47"/>
      <c r="L1815" s="48"/>
    </row>
    <row r="1816" spans="1:12">
      <c r="A1816" s="82"/>
      <c r="B1816" s="87"/>
      <c r="C1816" s="40"/>
      <c r="D1816" s="41"/>
      <c r="E1816" s="41"/>
      <c r="F1816" s="104"/>
      <c r="G1816" s="44"/>
      <c r="H1816" s="50"/>
      <c r="I1816" s="46"/>
      <c r="J1816" s="46"/>
      <c r="K1816" s="47"/>
      <c r="L1816" s="48"/>
    </row>
    <row r="1817" spans="1:12">
      <c r="A1817" s="82"/>
      <c r="B1817" s="87"/>
      <c r="C1817" s="40"/>
      <c r="D1817" s="41"/>
      <c r="E1817" s="41"/>
      <c r="F1817" s="104"/>
      <c r="G1817" s="44"/>
      <c r="H1817" s="50"/>
      <c r="I1817" s="46"/>
      <c r="J1817" s="46"/>
      <c r="K1817" s="47"/>
      <c r="L1817" s="48"/>
    </row>
    <row r="1818" spans="1:12">
      <c r="A1818" s="82"/>
      <c r="B1818" s="87"/>
      <c r="C1818" s="40"/>
      <c r="D1818" s="41"/>
      <c r="E1818" s="41"/>
      <c r="F1818" s="104"/>
      <c r="G1818" s="44"/>
      <c r="H1818" s="50"/>
      <c r="I1818" s="46"/>
      <c r="J1818" s="46"/>
      <c r="K1818" s="47"/>
      <c r="L1818" s="48"/>
    </row>
    <row r="1819" spans="1:12">
      <c r="A1819" s="82"/>
      <c r="B1819" s="87"/>
      <c r="C1819" s="40"/>
      <c r="D1819" s="41"/>
      <c r="E1819" s="41"/>
      <c r="F1819" s="104"/>
      <c r="G1819" s="44"/>
      <c r="H1819" s="50"/>
      <c r="I1819" s="46"/>
      <c r="J1819" s="46"/>
      <c r="K1819" s="47"/>
      <c r="L1819" s="48"/>
    </row>
    <row r="1820" spans="1:12">
      <c r="A1820" s="82"/>
      <c r="B1820" s="87"/>
      <c r="C1820" s="40"/>
      <c r="D1820" s="41"/>
      <c r="E1820" s="41"/>
      <c r="F1820" s="104"/>
      <c r="G1820" s="44"/>
      <c r="H1820" s="50"/>
      <c r="I1820" s="46"/>
      <c r="J1820" s="46"/>
      <c r="K1820" s="47"/>
      <c r="L1820" s="48"/>
    </row>
    <row r="1821" spans="1:12">
      <c r="A1821" s="82"/>
      <c r="B1821" s="87"/>
      <c r="C1821" s="40"/>
      <c r="D1821" s="41"/>
      <c r="E1821" s="41"/>
      <c r="F1821" s="104"/>
      <c r="G1821" s="44"/>
      <c r="H1821" s="50"/>
      <c r="I1821" s="46"/>
      <c r="J1821" s="46"/>
      <c r="K1821" s="47"/>
      <c r="L1821" s="48"/>
    </row>
    <row r="1822" spans="1:12">
      <c r="A1822" s="82"/>
      <c r="B1822" s="87"/>
      <c r="C1822" s="40"/>
      <c r="D1822" s="41"/>
      <c r="E1822" s="41"/>
      <c r="F1822" s="104"/>
      <c r="G1822" s="44"/>
      <c r="H1822" s="50"/>
      <c r="I1822" s="46"/>
      <c r="J1822" s="46"/>
      <c r="K1822" s="47"/>
      <c r="L1822" s="48"/>
    </row>
    <row r="1823" spans="1:12">
      <c r="A1823" s="82"/>
      <c r="B1823" s="87"/>
      <c r="C1823" s="40"/>
      <c r="D1823" s="41"/>
      <c r="E1823" s="41"/>
      <c r="F1823" s="104"/>
      <c r="G1823" s="44"/>
      <c r="H1823" s="50"/>
      <c r="I1823" s="46"/>
      <c r="J1823" s="46"/>
      <c r="K1823" s="47"/>
      <c r="L1823" s="48"/>
    </row>
    <row r="1824" spans="1:12">
      <c r="A1824" s="82"/>
      <c r="B1824" s="87"/>
      <c r="C1824" s="40"/>
      <c r="D1824" s="41"/>
      <c r="E1824" s="41"/>
      <c r="F1824" s="104"/>
      <c r="G1824" s="44"/>
      <c r="H1824" s="50"/>
      <c r="I1824" s="46"/>
      <c r="J1824" s="46"/>
      <c r="K1824" s="47"/>
      <c r="L1824" s="48"/>
    </row>
    <row r="1825" spans="1:12">
      <c r="A1825" s="82"/>
      <c r="B1825" s="87"/>
      <c r="C1825" s="40"/>
      <c r="D1825" s="41"/>
      <c r="E1825" s="41"/>
      <c r="F1825" s="104"/>
      <c r="G1825" s="44"/>
      <c r="H1825" s="50"/>
      <c r="I1825" s="46"/>
      <c r="J1825" s="46"/>
      <c r="K1825" s="47"/>
      <c r="L1825" s="48"/>
    </row>
    <row r="1826" spans="1:12">
      <c r="A1826" s="82"/>
      <c r="B1826" s="87"/>
      <c r="C1826" s="40"/>
      <c r="D1826" s="41"/>
      <c r="E1826" s="41"/>
      <c r="F1826" s="104"/>
      <c r="G1826" s="44"/>
      <c r="H1826" s="50"/>
      <c r="I1826" s="46"/>
      <c r="J1826" s="46"/>
      <c r="K1826" s="47"/>
      <c r="L1826" s="48"/>
    </row>
    <row r="1827" spans="1:12">
      <c r="A1827" s="82"/>
      <c r="B1827" s="87"/>
      <c r="C1827" s="40"/>
      <c r="D1827" s="41"/>
      <c r="E1827" s="41"/>
      <c r="F1827" s="104"/>
      <c r="G1827" s="44"/>
      <c r="H1827" s="50"/>
      <c r="I1827" s="46"/>
      <c r="J1827" s="46"/>
      <c r="K1827" s="47"/>
      <c r="L1827" s="48"/>
    </row>
    <row r="1828" spans="1:12">
      <c r="A1828" s="82"/>
      <c r="B1828" s="87"/>
      <c r="C1828" s="40"/>
      <c r="D1828" s="41"/>
      <c r="E1828" s="41"/>
      <c r="F1828" s="104"/>
      <c r="G1828" s="44"/>
      <c r="H1828" s="50"/>
      <c r="I1828" s="46"/>
      <c r="J1828" s="46"/>
      <c r="K1828" s="47"/>
      <c r="L1828" s="48"/>
    </row>
    <row r="1829" spans="1:12">
      <c r="A1829" s="82"/>
      <c r="B1829" s="87"/>
      <c r="C1829" s="40"/>
      <c r="D1829" s="41"/>
      <c r="E1829" s="41"/>
      <c r="F1829" s="104"/>
      <c r="G1829" s="44"/>
      <c r="H1829" s="50"/>
      <c r="I1829" s="46"/>
      <c r="J1829" s="46"/>
      <c r="K1829" s="47"/>
      <c r="L1829" s="48"/>
    </row>
    <row r="1830" spans="1:12">
      <c r="A1830" s="82"/>
      <c r="B1830" s="87"/>
      <c r="C1830" s="40"/>
      <c r="D1830" s="41"/>
      <c r="E1830" s="41"/>
      <c r="F1830" s="104"/>
      <c r="G1830" s="44"/>
      <c r="H1830" s="50"/>
      <c r="I1830" s="46"/>
      <c r="J1830" s="46"/>
      <c r="K1830" s="47"/>
      <c r="L1830" s="48"/>
    </row>
    <row r="1831" spans="1:12">
      <c r="A1831" s="82"/>
      <c r="B1831" s="87"/>
      <c r="C1831" s="40"/>
      <c r="D1831" s="41"/>
      <c r="E1831" s="41"/>
      <c r="F1831" s="104"/>
      <c r="G1831" s="44"/>
      <c r="H1831" s="50"/>
      <c r="I1831" s="46"/>
      <c r="J1831" s="46"/>
      <c r="K1831" s="47"/>
      <c r="L1831" s="48"/>
    </row>
    <row r="1832" spans="1:12" ht="15.75" thickBot="1">
      <c r="A1832" s="82"/>
      <c r="B1832" s="87"/>
      <c r="C1832" s="40"/>
      <c r="D1832" s="41"/>
      <c r="E1832" s="41"/>
      <c r="F1832" s="96"/>
      <c r="G1832" s="44"/>
      <c r="H1832" s="50"/>
      <c r="I1832" s="46"/>
      <c r="J1832" s="46"/>
      <c r="K1832" s="47"/>
      <c r="L1832" s="48"/>
    </row>
    <row r="1833" spans="1:12" ht="15.75" thickBot="1">
      <c r="A1833" s="51"/>
      <c r="B1833" s="52"/>
      <c r="C1833" s="11"/>
      <c r="D1833" s="325"/>
      <c r="E1833" s="325"/>
      <c r="F1833" s="54"/>
      <c r="G1833" s="55"/>
      <c r="H1833" s="56"/>
      <c r="I1833" s="16"/>
      <c r="J1833" s="16"/>
      <c r="K1833" s="57"/>
      <c r="L1833" s="58"/>
    </row>
    <row r="1834" spans="1:12" ht="17.25" thickBot="1">
      <c r="A1834" s="9"/>
      <c r="B1834" s="59"/>
      <c r="C1834" s="390"/>
      <c r="D1834" s="391"/>
      <c r="E1834" s="392"/>
      <c r="F1834" s="13"/>
      <c r="G1834" s="14"/>
      <c r="H1834" s="15"/>
      <c r="I1834" s="393"/>
      <c r="J1834" s="394"/>
      <c r="K1834" s="394"/>
      <c r="L1834" s="395"/>
    </row>
    <row r="1835" spans="1:12" ht="16.5" thickBot="1">
      <c r="A1835" s="396"/>
      <c r="B1835" s="396"/>
      <c r="C1835" s="397"/>
      <c r="D1835" s="398"/>
      <c r="E1835" s="399"/>
      <c r="F1835" s="23"/>
      <c r="G1835" s="24"/>
      <c r="H1835" s="60"/>
      <c r="I1835" s="400"/>
      <c r="J1835" s="401"/>
      <c r="K1835" s="401"/>
      <c r="L1835" s="402"/>
    </row>
    <row r="1836" spans="1:12" ht="15.75">
      <c r="A1836" s="403"/>
      <c r="B1836" s="403"/>
      <c r="C1836" s="404"/>
      <c r="D1836" s="405"/>
      <c r="E1836" s="406"/>
      <c r="F1836" s="407"/>
      <c r="G1836" s="408"/>
      <c r="H1836" s="409"/>
      <c r="I1836" s="400"/>
      <c r="J1836" s="401"/>
      <c r="K1836" s="401"/>
      <c r="L1836" s="402"/>
    </row>
    <row r="1837" spans="1:12" ht="15.75">
      <c r="A1837" s="410"/>
      <c r="B1837" s="410"/>
      <c r="C1837" s="411"/>
      <c r="D1837" s="412"/>
      <c r="E1837" s="413"/>
      <c r="F1837" s="414"/>
      <c r="G1837" s="415"/>
      <c r="H1837" s="416"/>
      <c r="I1837" s="417"/>
      <c r="J1837" s="418"/>
      <c r="K1837" s="418"/>
      <c r="L1837" s="419"/>
    </row>
    <row r="1838" spans="1:12" ht="15.75">
      <c r="A1838" s="410"/>
      <c r="B1838" s="410"/>
      <c r="C1838" s="411"/>
      <c r="D1838" s="412"/>
      <c r="E1838" s="413"/>
      <c r="F1838" s="414"/>
      <c r="G1838" s="415"/>
      <c r="H1838" s="416"/>
      <c r="I1838" s="417"/>
      <c r="J1838" s="418"/>
      <c r="K1838" s="418"/>
      <c r="L1838" s="419"/>
    </row>
    <row r="1839" spans="1:12" ht="15.75">
      <c r="A1839" s="410"/>
      <c r="B1839" s="410"/>
      <c r="C1839" s="411"/>
      <c r="D1839" s="412"/>
      <c r="E1839" s="413"/>
      <c r="F1839" s="414"/>
      <c r="G1839" s="415"/>
      <c r="H1839" s="416"/>
      <c r="I1839" s="417"/>
      <c r="J1839" s="418"/>
      <c r="K1839" s="418"/>
      <c r="L1839" s="419"/>
    </row>
    <row r="1840" spans="1:12" ht="15.75">
      <c r="A1840" s="410"/>
      <c r="B1840" s="410"/>
      <c r="C1840" s="411"/>
      <c r="D1840" s="412"/>
      <c r="E1840" s="413"/>
      <c r="F1840" s="414"/>
      <c r="G1840" s="415"/>
      <c r="H1840" s="416"/>
      <c r="I1840" s="417"/>
      <c r="J1840" s="418"/>
      <c r="K1840" s="418"/>
      <c r="L1840" s="419"/>
    </row>
    <row r="1841" spans="1:12" ht="15.75">
      <c r="A1841" s="410"/>
      <c r="B1841" s="410"/>
      <c r="C1841" s="411"/>
      <c r="D1841" s="412"/>
      <c r="E1841" s="413"/>
      <c r="F1841" s="414"/>
      <c r="G1841" s="415"/>
      <c r="H1841" s="416"/>
      <c r="I1841" s="417"/>
      <c r="J1841" s="418"/>
      <c r="K1841" s="418"/>
      <c r="L1841" s="419"/>
    </row>
    <row r="1842" spans="1:12" ht="15.75">
      <c r="A1842" s="410"/>
      <c r="B1842" s="410"/>
      <c r="C1842" s="411"/>
      <c r="D1842" s="412"/>
      <c r="E1842" s="413"/>
      <c r="F1842" s="414"/>
      <c r="G1842" s="415"/>
      <c r="H1842" s="416"/>
      <c r="I1842" s="417"/>
      <c r="J1842" s="418"/>
      <c r="K1842" s="418"/>
      <c r="L1842" s="419"/>
    </row>
    <row r="1843" spans="1:12" ht="15.75">
      <c r="A1843" s="410"/>
      <c r="B1843" s="410"/>
      <c r="C1843" s="411"/>
      <c r="D1843" s="412"/>
      <c r="E1843" s="413"/>
      <c r="F1843" s="414"/>
      <c r="G1843" s="415"/>
      <c r="H1843" s="416"/>
      <c r="I1843" s="417"/>
      <c r="J1843" s="418"/>
      <c r="K1843" s="418"/>
      <c r="L1843" s="419"/>
    </row>
    <row r="1844" spans="1:12" ht="15.75">
      <c r="A1844" s="410"/>
      <c r="B1844" s="410"/>
      <c r="C1844" s="411"/>
      <c r="D1844" s="413"/>
      <c r="E1844" s="412"/>
      <c r="F1844" s="414"/>
      <c r="G1844" s="415"/>
      <c r="H1844" s="416"/>
      <c r="I1844" s="417"/>
      <c r="J1844" s="418"/>
      <c r="K1844" s="418"/>
      <c r="L1844" s="419"/>
    </row>
    <row r="1845" spans="1:12" ht="15.75">
      <c r="A1845" s="410"/>
      <c r="B1845" s="410"/>
      <c r="C1845" s="411"/>
      <c r="D1845" s="413"/>
      <c r="E1845" s="412"/>
      <c r="F1845" s="414"/>
      <c r="G1845" s="415"/>
      <c r="H1845" s="416"/>
      <c r="I1845" s="417"/>
      <c r="J1845" s="418"/>
      <c r="K1845" s="418"/>
      <c r="L1845" s="419"/>
    </row>
    <row r="1846" spans="1:12" ht="15.75">
      <c r="A1846" s="410"/>
      <c r="B1846" s="410"/>
      <c r="C1846" s="411"/>
      <c r="D1846" s="413"/>
      <c r="E1846" s="412"/>
      <c r="F1846" s="414"/>
      <c r="G1846" s="415"/>
      <c r="H1846" s="416"/>
      <c r="I1846" s="417"/>
      <c r="J1846" s="418"/>
      <c r="K1846" s="418"/>
      <c r="L1846" s="419"/>
    </row>
    <row r="1847" spans="1:12" ht="16.5" thickBot="1">
      <c r="A1847" s="420"/>
      <c r="B1847" s="420"/>
      <c r="C1847" s="421"/>
      <c r="D1847" s="422"/>
      <c r="E1847" s="423"/>
      <c r="F1847" s="424"/>
      <c r="G1847" s="425"/>
      <c r="H1847" s="426"/>
      <c r="I1847" s="427"/>
      <c r="J1847" s="428"/>
      <c r="K1847" s="428"/>
      <c r="L1847" s="429"/>
    </row>
    <row r="1848" spans="1:12" ht="16.5" thickBot="1">
      <c r="A1848" s="410"/>
      <c r="B1848" s="410"/>
      <c r="C1848" s="411"/>
      <c r="D1848" s="430"/>
      <c r="E1848" s="431"/>
      <c r="F1848" s="414"/>
      <c r="G1848" s="415"/>
      <c r="H1848" s="416"/>
      <c r="I1848" s="432"/>
      <c r="J1848" s="428"/>
      <c r="K1848" s="428"/>
      <c r="L1848" s="429"/>
    </row>
    <row r="1849" spans="1:12" ht="15.75" thickBot="1">
      <c r="A1849" s="9"/>
      <c r="B1849" s="59"/>
      <c r="C1849" s="433"/>
      <c r="D1849" s="62"/>
      <c r="E1849" s="62"/>
      <c r="F1849" s="31"/>
      <c r="G1849" s="63"/>
      <c r="H1849" s="64"/>
      <c r="I1849" s="434"/>
      <c r="J1849" s="435"/>
      <c r="K1849" s="436"/>
      <c r="L1849" s="437"/>
    </row>
    <row r="1850" spans="1:12">
      <c r="A1850" s="38"/>
      <c r="B1850" s="39"/>
      <c r="C1850" s="249"/>
      <c r="D1850" s="438"/>
      <c r="E1850" s="438"/>
      <c r="F1850" s="104"/>
      <c r="G1850" s="439"/>
      <c r="H1850" s="70"/>
      <c r="I1850" s="440"/>
      <c r="J1850" s="46"/>
      <c r="K1850" s="47"/>
      <c r="L1850" s="48"/>
    </row>
    <row r="1851" spans="1:12">
      <c r="A1851" s="38"/>
      <c r="B1851" s="39"/>
      <c r="C1851" s="249"/>
      <c r="D1851" s="438"/>
      <c r="E1851" s="438"/>
      <c r="F1851" s="104"/>
      <c r="G1851" s="439"/>
      <c r="H1851" s="70"/>
      <c r="I1851" s="440"/>
      <c r="J1851" s="46"/>
      <c r="K1851" s="47"/>
      <c r="L1851" s="48"/>
    </row>
    <row r="1852" spans="1:12">
      <c r="A1852" s="38"/>
      <c r="B1852" s="39"/>
      <c r="C1852" s="249"/>
      <c r="D1852" s="438"/>
      <c r="E1852" s="438"/>
      <c r="F1852" s="104"/>
      <c r="G1852" s="439"/>
      <c r="H1852" s="70"/>
      <c r="I1852" s="440"/>
      <c r="J1852" s="46"/>
      <c r="K1852" s="47"/>
      <c r="L1852" s="48"/>
    </row>
    <row r="1853" spans="1:12">
      <c r="A1853" s="38"/>
      <c r="B1853" s="39"/>
      <c r="C1853" s="249"/>
      <c r="D1853" s="438"/>
      <c r="E1853" s="438"/>
      <c r="F1853" s="104"/>
      <c r="G1853" s="439"/>
      <c r="H1853" s="70"/>
      <c r="I1853" s="440"/>
      <c r="J1853" s="46"/>
      <c r="K1853" s="47"/>
      <c r="L1853" s="48"/>
    </row>
    <row r="1854" spans="1:12">
      <c r="A1854" s="38"/>
      <c r="B1854" s="39"/>
      <c r="C1854" s="249"/>
      <c r="D1854" s="438"/>
      <c r="E1854" s="438"/>
      <c r="F1854" s="104"/>
      <c r="G1854" s="439"/>
      <c r="H1854" s="70"/>
      <c r="I1854" s="440"/>
      <c r="J1854" s="46"/>
      <c r="K1854" s="47"/>
      <c r="L1854" s="48"/>
    </row>
    <row r="1855" spans="1:12">
      <c r="A1855" s="38"/>
      <c r="B1855" s="39"/>
      <c r="C1855" s="249"/>
      <c r="D1855" s="438"/>
      <c r="E1855" s="438"/>
      <c r="F1855" s="104"/>
      <c r="G1855" s="439"/>
      <c r="H1855" s="70"/>
      <c r="I1855" s="440"/>
      <c r="J1855" s="46"/>
      <c r="K1855" s="47"/>
      <c r="L1855" s="48"/>
    </row>
    <row r="1856" spans="1:12">
      <c r="A1856" s="38"/>
      <c r="B1856" s="39"/>
      <c r="C1856" s="249"/>
      <c r="D1856" s="438"/>
      <c r="E1856" s="438"/>
      <c r="F1856" s="104"/>
      <c r="G1856" s="439"/>
      <c r="H1856" s="70"/>
      <c r="I1856" s="440"/>
      <c r="J1856" s="46"/>
      <c r="K1856" s="47"/>
      <c r="L1856" s="48"/>
    </row>
    <row r="1857" spans="1:12">
      <c r="A1857" s="38"/>
      <c r="B1857" s="39"/>
      <c r="C1857" s="249"/>
      <c r="D1857" s="438"/>
      <c r="E1857" s="438"/>
      <c r="F1857" s="104"/>
      <c r="G1857" s="439"/>
      <c r="H1857" s="70"/>
      <c r="I1857" s="440"/>
      <c r="J1857" s="46"/>
      <c r="K1857" s="47"/>
      <c r="L1857" s="48"/>
    </row>
    <row r="1858" spans="1:12">
      <c r="A1858" s="38"/>
      <c r="B1858" s="39"/>
      <c r="C1858" s="249"/>
      <c r="D1858" s="438"/>
      <c r="E1858" s="438"/>
      <c r="F1858" s="104"/>
      <c r="G1858" s="439"/>
      <c r="H1858" s="70"/>
      <c r="I1858" s="440"/>
      <c r="J1858" s="46"/>
      <c r="K1858" s="47"/>
      <c r="L1858" s="48"/>
    </row>
    <row r="1859" spans="1:12">
      <c r="A1859" s="38"/>
      <c r="B1859" s="39"/>
      <c r="C1859" s="249"/>
      <c r="D1859" s="438"/>
      <c r="E1859" s="438"/>
      <c r="F1859" s="104"/>
      <c r="G1859" s="439"/>
      <c r="H1859" s="70"/>
      <c r="I1859" s="440"/>
      <c r="J1859" s="46"/>
      <c r="K1859" s="47"/>
      <c r="L1859" s="48"/>
    </row>
    <row r="1860" spans="1:12">
      <c r="A1860" s="38"/>
      <c r="B1860" s="39"/>
      <c r="C1860" s="249"/>
      <c r="D1860" s="438"/>
      <c r="E1860" s="438"/>
      <c r="F1860" s="104"/>
      <c r="G1860" s="439"/>
      <c r="H1860" s="70"/>
      <c r="I1860" s="440"/>
      <c r="J1860" s="46"/>
      <c r="K1860" s="47"/>
      <c r="L1860" s="48"/>
    </row>
    <row r="1861" spans="1:12">
      <c r="A1861" s="38"/>
      <c r="B1861" s="39"/>
      <c r="C1861" s="249"/>
      <c r="D1861" s="438"/>
      <c r="E1861" s="438"/>
      <c r="F1861" s="104"/>
      <c r="G1861" s="439"/>
      <c r="H1861" s="70"/>
      <c r="I1861" s="440"/>
      <c r="J1861" s="46"/>
      <c r="K1861" s="47"/>
      <c r="L1861" s="48"/>
    </row>
    <row r="1862" spans="1:12">
      <c r="A1862" s="38"/>
      <c r="B1862" s="39"/>
      <c r="C1862" s="249"/>
      <c r="D1862" s="438"/>
      <c r="E1862" s="438"/>
      <c r="F1862" s="104"/>
      <c r="G1862" s="439"/>
      <c r="H1862" s="70"/>
      <c r="I1862" s="440"/>
      <c r="J1862" s="46"/>
      <c r="K1862" s="47"/>
      <c r="L1862" s="48"/>
    </row>
    <row r="1863" spans="1:12">
      <c r="A1863" s="38"/>
      <c r="B1863" s="39"/>
      <c r="C1863" s="249"/>
      <c r="D1863" s="438"/>
      <c r="E1863" s="438"/>
      <c r="F1863" s="104"/>
      <c r="G1863" s="439"/>
      <c r="H1863" s="70"/>
      <c r="I1863" s="440"/>
      <c r="J1863" s="46"/>
      <c r="K1863" s="47"/>
      <c r="L1863" s="48"/>
    </row>
    <row r="1864" spans="1:12">
      <c r="A1864" s="38"/>
      <c r="B1864" s="39"/>
      <c r="C1864" s="249"/>
      <c r="D1864" s="438"/>
      <c r="E1864" s="438"/>
      <c r="F1864" s="104"/>
      <c r="G1864" s="439"/>
      <c r="H1864" s="70"/>
      <c r="I1864" s="440"/>
      <c r="J1864" s="46"/>
      <c r="K1864" s="47"/>
      <c r="L1864" s="48"/>
    </row>
    <row r="1865" spans="1:12">
      <c r="A1865" s="38"/>
      <c r="B1865" s="39"/>
      <c r="C1865" s="249"/>
      <c r="D1865" s="438"/>
      <c r="E1865" s="438"/>
      <c r="F1865" s="104"/>
      <c r="G1865" s="439"/>
      <c r="H1865" s="70"/>
      <c r="I1865" s="440"/>
      <c r="J1865" s="46"/>
      <c r="K1865" s="47"/>
      <c r="L1865" s="48"/>
    </row>
    <row r="1866" spans="1:12">
      <c r="A1866" s="38"/>
      <c r="B1866" s="39"/>
      <c r="C1866" s="249"/>
      <c r="D1866" s="438"/>
      <c r="E1866" s="438"/>
      <c r="F1866" s="104"/>
      <c r="G1866" s="439"/>
      <c r="H1866" s="70"/>
      <c r="I1866" s="440"/>
      <c r="J1866" s="46"/>
      <c r="K1866" s="47"/>
      <c r="L1866" s="48"/>
    </row>
    <row r="1867" spans="1:12">
      <c r="A1867" s="38"/>
      <c r="B1867" s="39"/>
      <c r="C1867" s="249"/>
      <c r="D1867" s="438"/>
      <c r="E1867" s="438"/>
      <c r="F1867" s="104"/>
      <c r="G1867" s="439"/>
      <c r="H1867" s="70"/>
      <c r="I1867" s="440"/>
      <c r="J1867" s="46"/>
      <c r="K1867" s="47"/>
      <c r="L1867" s="48"/>
    </row>
    <row r="1868" spans="1:12">
      <c r="A1868" s="38"/>
      <c r="B1868" s="39"/>
      <c r="C1868" s="249"/>
      <c r="D1868" s="438"/>
      <c r="E1868" s="438"/>
      <c r="F1868" s="104"/>
      <c r="G1868" s="439"/>
      <c r="H1868" s="70"/>
      <c r="I1868" s="440"/>
      <c r="J1868" s="46"/>
      <c r="K1868" s="47"/>
      <c r="L1868" s="48"/>
    </row>
    <row r="1869" spans="1:12">
      <c r="A1869" s="38"/>
      <c r="B1869" s="39"/>
      <c r="C1869" s="249"/>
      <c r="D1869" s="438"/>
      <c r="E1869" s="438"/>
      <c r="F1869" s="104"/>
      <c r="G1869" s="439"/>
      <c r="H1869" s="70"/>
      <c r="I1869" s="440"/>
      <c r="J1869" s="46"/>
      <c r="K1869" s="47"/>
      <c r="L1869" s="48"/>
    </row>
    <row r="1870" spans="1:12">
      <c r="A1870" s="38"/>
      <c r="B1870" s="39"/>
      <c r="C1870" s="249"/>
      <c r="D1870" s="438"/>
      <c r="E1870" s="438"/>
      <c r="F1870" s="104"/>
      <c r="G1870" s="439"/>
      <c r="H1870" s="70"/>
      <c r="I1870" s="440"/>
      <c r="J1870" s="46"/>
      <c r="K1870" s="47"/>
      <c r="L1870" s="48"/>
    </row>
    <row r="1871" spans="1:12">
      <c r="A1871" s="38"/>
      <c r="B1871" s="39"/>
      <c r="C1871" s="249"/>
      <c r="D1871" s="438"/>
      <c r="E1871" s="438"/>
      <c r="F1871" s="104"/>
      <c r="G1871" s="439"/>
      <c r="H1871" s="70"/>
      <c r="I1871" s="440"/>
      <c r="J1871" s="46"/>
      <c r="K1871" s="47"/>
      <c r="L1871" s="48"/>
    </row>
    <row r="1872" spans="1:12">
      <c r="A1872" s="38"/>
      <c r="B1872" s="39"/>
      <c r="C1872" s="249"/>
      <c r="D1872" s="438"/>
      <c r="E1872" s="438"/>
      <c r="F1872" s="104"/>
      <c r="G1872" s="439"/>
      <c r="H1872" s="70"/>
      <c r="I1872" s="440"/>
      <c r="J1872" s="46"/>
      <c r="K1872" s="47"/>
      <c r="L1872" s="48"/>
    </row>
    <row r="1873" spans="1:12">
      <c r="A1873" s="38"/>
      <c r="B1873" s="39"/>
      <c r="C1873" s="249"/>
      <c r="D1873" s="438"/>
      <c r="E1873" s="438"/>
      <c r="F1873" s="104"/>
      <c r="G1873" s="439"/>
      <c r="H1873" s="70"/>
      <c r="I1873" s="440"/>
      <c r="J1873" s="46"/>
      <c r="K1873" s="47"/>
      <c r="L1873" s="48"/>
    </row>
    <row r="1874" spans="1:12">
      <c r="A1874" s="38"/>
      <c r="B1874" s="39"/>
      <c r="C1874" s="249"/>
      <c r="D1874" s="438"/>
      <c r="E1874" s="438"/>
      <c r="F1874" s="104"/>
      <c r="G1874" s="439"/>
      <c r="H1874" s="70"/>
      <c r="I1874" s="440"/>
      <c r="J1874" s="46"/>
      <c r="K1874" s="47"/>
      <c r="L1874" s="48"/>
    </row>
    <row r="1875" spans="1:12">
      <c r="A1875" s="38"/>
      <c r="B1875" s="39"/>
      <c r="C1875" s="249"/>
      <c r="D1875" s="438"/>
      <c r="E1875" s="438"/>
      <c r="F1875" s="104"/>
      <c r="G1875" s="439"/>
      <c r="H1875" s="70"/>
      <c r="I1875" s="440"/>
      <c r="J1875" s="46"/>
      <c r="K1875" s="47"/>
      <c r="L1875" s="48"/>
    </row>
    <row r="1876" spans="1:12">
      <c r="A1876" s="38"/>
      <c r="B1876" s="39"/>
      <c r="C1876" s="249"/>
      <c r="D1876" s="438"/>
      <c r="E1876" s="438"/>
      <c r="F1876" s="104"/>
      <c r="G1876" s="439"/>
      <c r="H1876" s="70"/>
      <c r="I1876" s="440"/>
      <c r="J1876" s="46"/>
      <c r="K1876" s="47"/>
      <c r="L1876" s="48"/>
    </row>
    <row r="1877" spans="1:12">
      <c r="A1877" s="316"/>
      <c r="B1877" s="441"/>
      <c r="C1877" s="40"/>
      <c r="D1877" s="438"/>
      <c r="E1877" s="438"/>
      <c r="F1877" s="104"/>
      <c r="G1877" s="439"/>
      <c r="H1877" s="70"/>
      <c r="I1877" s="440"/>
      <c r="J1877" s="46"/>
      <c r="K1877" s="46"/>
      <c r="L1877" s="442"/>
    </row>
    <row r="1878" spans="1:12">
      <c r="A1878" s="38"/>
      <c r="B1878" s="39"/>
      <c r="C1878" s="249"/>
      <c r="D1878" s="438"/>
      <c r="E1878" s="438"/>
      <c r="F1878" s="104"/>
      <c r="G1878" s="439"/>
      <c r="H1878" s="70"/>
      <c r="I1878" s="440"/>
      <c r="J1878" s="46"/>
      <c r="K1878" s="47"/>
      <c r="L1878" s="48"/>
    </row>
    <row r="1879" spans="1:12">
      <c r="A1879" s="316"/>
      <c r="B1879" s="441"/>
      <c r="C1879" s="249"/>
      <c r="D1879" s="438"/>
      <c r="E1879" s="438"/>
      <c r="F1879" s="104"/>
      <c r="G1879" s="439"/>
      <c r="H1879" s="70"/>
      <c r="I1879" s="440"/>
      <c r="J1879" s="46"/>
      <c r="K1879" s="46"/>
      <c r="L1879" s="442"/>
    </row>
    <row r="1880" spans="1:12">
      <c r="A1880" s="316"/>
      <c r="B1880" s="441"/>
      <c r="C1880" s="283"/>
      <c r="D1880" s="438"/>
      <c r="E1880" s="438"/>
      <c r="F1880" s="104"/>
      <c r="G1880" s="439"/>
      <c r="H1880" s="70"/>
      <c r="I1880" s="440"/>
      <c r="J1880" s="46"/>
      <c r="K1880" s="46"/>
      <c r="L1880" s="442"/>
    </row>
    <row r="1881" spans="1:12">
      <c r="A1881" s="316"/>
      <c r="B1881" s="441"/>
      <c r="C1881" s="283"/>
      <c r="D1881" s="438"/>
      <c r="E1881" s="438"/>
      <c r="F1881" s="104"/>
      <c r="G1881" s="439"/>
      <c r="H1881" s="70"/>
      <c r="I1881" s="440"/>
      <c r="J1881" s="46"/>
      <c r="K1881" s="46"/>
      <c r="L1881" s="442"/>
    </row>
    <row r="1882" spans="1:12">
      <c r="A1882" s="316"/>
      <c r="B1882" s="441"/>
      <c r="C1882" s="283"/>
      <c r="D1882" s="438"/>
      <c r="E1882" s="438"/>
      <c r="F1882" s="104"/>
      <c r="G1882" s="439"/>
      <c r="H1882" s="70"/>
      <c r="I1882" s="440"/>
      <c r="J1882" s="46"/>
      <c r="K1882" s="46"/>
      <c r="L1882" s="442"/>
    </row>
    <row r="1883" spans="1:12">
      <c r="A1883" s="316"/>
      <c r="B1883" s="441"/>
      <c r="C1883" s="283"/>
      <c r="D1883" s="438"/>
      <c r="E1883" s="438"/>
      <c r="F1883" s="104"/>
      <c r="G1883" s="439"/>
      <c r="H1883" s="70"/>
      <c r="I1883" s="440"/>
      <c r="J1883" s="46"/>
      <c r="K1883" s="46"/>
      <c r="L1883" s="442"/>
    </row>
    <row r="1884" spans="1:12">
      <c r="A1884" s="316"/>
      <c r="B1884" s="441"/>
      <c r="C1884" s="283"/>
      <c r="D1884" s="438"/>
      <c r="E1884" s="438"/>
      <c r="F1884" s="104"/>
      <c r="G1884" s="439"/>
      <c r="H1884" s="70"/>
      <c r="I1884" s="440"/>
      <c r="J1884" s="46"/>
      <c r="K1884" s="46"/>
      <c r="L1884" s="442"/>
    </row>
    <row r="1885" spans="1:12">
      <c r="A1885" s="316"/>
      <c r="B1885" s="441"/>
      <c r="C1885" s="283"/>
      <c r="D1885" s="438"/>
      <c r="E1885" s="438"/>
      <c r="F1885" s="104"/>
      <c r="G1885" s="439"/>
      <c r="H1885" s="70"/>
      <c r="I1885" s="440"/>
      <c r="J1885" s="46"/>
      <c r="K1885" s="46"/>
      <c r="L1885" s="442"/>
    </row>
    <row r="1886" spans="1:12">
      <c r="A1886" s="316"/>
      <c r="B1886" s="441"/>
      <c r="C1886" s="283"/>
      <c r="D1886" s="438"/>
      <c r="E1886" s="438"/>
      <c r="F1886" s="104"/>
      <c r="G1886" s="439"/>
      <c r="H1886" s="70"/>
      <c r="I1886" s="440"/>
      <c r="J1886" s="46"/>
      <c r="K1886" s="46"/>
      <c r="L1886" s="442"/>
    </row>
    <row r="1887" spans="1:12">
      <c r="A1887" s="316"/>
      <c r="B1887" s="441"/>
      <c r="C1887" s="283"/>
      <c r="D1887" s="438"/>
      <c r="E1887" s="438"/>
      <c r="F1887" s="104"/>
      <c r="G1887" s="439"/>
      <c r="H1887" s="70"/>
      <c r="I1887" s="440"/>
      <c r="J1887" s="46"/>
      <c r="K1887" s="46"/>
      <c r="L1887" s="442"/>
    </row>
    <row r="1888" spans="1:12">
      <c r="A1888" s="316"/>
      <c r="B1888" s="441"/>
      <c r="C1888" s="283"/>
      <c r="D1888" s="438"/>
      <c r="E1888" s="438"/>
      <c r="F1888" s="104"/>
      <c r="G1888" s="439"/>
      <c r="H1888" s="70"/>
      <c r="I1888" s="440"/>
      <c r="J1888" s="46"/>
      <c r="K1888" s="46"/>
      <c r="L1888" s="442"/>
    </row>
    <row r="1889" spans="1:12">
      <c r="A1889" s="316"/>
      <c r="B1889" s="441"/>
      <c r="C1889" s="283"/>
      <c r="D1889" s="438"/>
      <c r="E1889" s="438"/>
      <c r="F1889" s="104"/>
      <c r="G1889" s="439"/>
      <c r="H1889" s="70"/>
      <c r="I1889" s="440"/>
      <c r="J1889" s="46"/>
      <c r="K1889" s="46"/>
      <c r="L1889" s="442"/>
    </row>
    <row r="1890" spans="1:12">
      <c r="A1890" s="316"/>
      <c r="B1890" s="441"/>
      <c r="C1890" s="283"/>
      <c r="D1890" s="438"/>
      <c r="E1890" s="438"/>
      <c r="F1890" s="104"/>
      <c r="G1890" s="439"/>
      <c r="H1890" s="70"/>
      <c r="I1890" s="440"/>
      <c r="J1890" s="46"/>
      <c r="K1890" s="46"/>
      <c r="L1890" s="442"/>
    </row>
    <row r="1891" spans="1:12">
      <c r="A1891" s="316"/>
      <c r="B1891" s="441"/>
      <c r="C1891" s="283"/>
      <c r="D1891" s="438"/>
      <c r="E1891" s="438"/>
      <c r="F1891" s="104"/>
      <c r="G1891" s="439"/>
      <c r="H1891" s="70"/>
      <c r="I1891" s="440"/>
      <c r="J1891" s="46"/>
      <c r="K1891" s="46"/>
      <c r="L1891" s="442"/>
    </row>
    <row r="1892" spans="1:12">
      <c r="A1892" s="316"/>
      <c r="B1892" s="441"/>
      <c r="C1892" s="283"/>
      <c r="D1892" s="438"/>
      <c r="E1892" s="438"/>
      <c r="F1892" s="104"/>
      <c r="G1892" s="439"/>
      <c r="H1892" s="70"/>
      <c r="I1892" s="440"/>
      <c r="J1892" s="46"/>
      <c r="K1892" s="46"/>
      <c r="L1892" s="442"/>
    </row>
    <row r="1893" spans="1:12">
      <c r="A1893" s="316"/>
      <c r="B1893" s="441"/>
      <c r="C1893" s="283"/>
      <c r="D1893" s="438"/>
      <c r="E1893" s="438"/>
      <c r="F1893" s="104"/>
      <c r="G1893" s="439"/>
      <c r="H1893" s="70"/>
      <c r="I1893" s="440"/>
      <c r="J1893" s="46"/>
      <c r="K1893" s="46"/>
      <c r="L1893" s="442"/>
    </row>
    <row r="1894" spans="1:12">
      <c r="A1894" s="316"/>
      <c r="B1894" s="441"/>
      <c r="C1894" s="283"/>
      <c r="D1894" s="438"/>
      <c r="E1894" s="438"/>
      <c r="F1894" s="104"/>
      <c r="G1894" s="439"/>
      <c r="H1894" s="70"/>
      <c r="I1894" s="440"/>
      <c r="J1894" s="46"/>
      <c r="K1894" s="46"/>
      <c r="L1894" s="442"/>
    </row>
    <row r="1895" spans="1:12">
      <c r="A1895" s="316"/>
      <c r="B1895" s="441"/>
      <c r="C1895" s="283"/>
      <c r="D1895" s="438"/>
      <c r="E1895" s="438"/>
      <c r="F1895" s="104"/>
      <c r="G1895" s="439"/>
      <c r="H1895" s="70"/>
      <c r="I1895" s="440"/>
      <c r="J1895" s="46"/>
      <c r="K1895" s="46"/>
      <c r="L1895" s="442"/>
    </row>
    <row r="1896" spans="1:12">
      <c r="A1896" s="316"/>
      <c r="B1896" s="441"/>
      <c r="C1896" s="283"/>
      <c r="D1896" s="438"/>
      <c r="E1896" s="438"/>
      <c r="F1896" s="104"/>
      <c r="G1896" s="439"/>
      <c r="H1896" s="70"/>
      <c r="I1896" s="440"/>
      <c r="J1896" s="46"/>
      <c r="K1896" s="46"/>
      <c r="L1896" s="442"/>
    </row>
    <row r="1897" spans="1:12">
      <c r="A1897" s="316"/>
      <c r="B1897" s="441"/>
      <c r="C1897" s="283"/>
      <c r="D1897" s="438"/>
      <c r="E1897" s="438"/>
      <c r="F1897" s="104"/>
      <c r="G1897" s="439"/>
      <c r="H1897" s="70"/>
      <c r="I1897" s="440"/>
      <c r="J1897" s="46"/>
      <c r="K1897" s="46"/>
      <c r="L1897" s="442"/>
    </row>
    <row r="1898" spans="1:12">
      <c r="A1898" s="316"/>
      <c r="B1898" s="441"/>
      <c r="C1898" s="283"/>
      <c r="D1898" s="438"/>
      <c r="E1898" s="438"/>
      <c r="F1898" s="104"/>
      <c r="G1898" s="439"/>
      <c r="H1898" s="70"/>
      <c r="I1898" s="440"/>
      <c r="J1898" s="46"/>
      <c r="K1898" s="46"/>
      <c r="L1898" s="442"/>
    </row>
    <row r="1899" spans="1:12">
      <c r="A1899" s="316"/>
      <c r="B1899" s="441"/>
      <c r="C1899" s="283"/>
      <c r="D1899" s="438"/>
      <c r="E1899" s="438"/>
      <c r="F1899" s="104"/>
      <c r="G1899" s="439"/>
      <c r="H1899" s="70"/>
      <c r="I1899" s="440"/>
      <c r="J1899" s="46"/>
      <c r="K1899" s="46"/>
      <c r="L1899" s="442"/>
    </row>
    <row r="1900" spans="1:12">
      <c r="A1900" s="316"/>
      <c r="B1900" s="441"/>
      <c r="C1900" s="283"/>
      <c r="D1900" s="438"/>
      <c r="E1900" s="438"/>
      <c r="F1900" s="104"/>
      <c r="G1900" s="439"/>
      <c r="H1900" s="70"/>
      <c r="I1900" s="440"/>
      <c r="J1900" s="46"/>
      <c r="K1900" s="46"/>
      <c r="L1900" s="442"/>
    </row>
    <row r="1901" spans="1:12">
      <c r="A1901" s="316"/>
      <c r="B1901" s="441"/>
      <c r="C1901" s="283"/>
      <c r="D1901" s="438"/>
      <c r="E1901" s="438"/>
      <c r="F1901" s="104"/>
      <c r="G1901" s="439"/>
      <c r="H1901" s="70"/>
      <c r="I1901" s="440"/>
      <c r="J1901" s="46"/>
      <c r="K1901" s="46"/>
      <c r="L1901" s="442"/>
    </row>
    <row r="1902" spans="1:12">
      <c r="A1902" s="38"/>
      <c r="B1902" s="39"/>
      <c r="C1902" s="249"/>
      <c r="D1902" s="438"/>
      <c r="E1902" s="438"/>
      <c r="F1902" s="104"/>
      <c r="G1902" s="439"/>
      <c r="H1902" s="70"/>
      <c r="I1902" s="440"/>
      <c r="J1902" s="46"/>
      <c r="K1902" s="47"/>
      <c r="L1902" s="48"/>
    </row>
    <row r="1903" spans="1:12">
      <c r="A1903" s="316"/>
      <c r="B1903" s="441"/>
      <c r="C1903" s="249"/>
      <c r="D1903" s="438"/>
      <c r="E1903" s="438"/>
      <c r="F1903" s="104"/>
      <c r="G1903" s="439"/>
      <c r="H1903" s="70"/>
      <c r="I1903" s="440"/>
      <c r="J1903" s="46"/>
      <c r="K1903" s="46"/>
      <c r="L1903" s="442"/>
    </row>
    <row r="1904" spans="1:12">
      <c r="A1904" s="316"/>
      <c r="B1904" s="441"/>
      <c r="C1904" s="40"/>
      <c r="D1904" s="438"/>
      <c r="E1904" s="438"/>
      <c r="F1904" s="104"/>
      <c r="G1904" s="439"/>
      <c r="H1904" s="70"/>
      <c r="I1904" s="440"/>
      <c r="J1904" s="46"/>
      <c r="K1904" s="46"/>
      <c r="L1904" s="442"/>
    </row>
    <row r="1905" spans="1:12">
      <c r="A1905" s="316"/>
      <c r="B1905" s="441"/>
      <c r="C1905" s="40"/>
      <c r="D1905" s="438"/>
      <c r="E1905" s="438"/>
      <c r="F1905" s="104"/>
      <c r="G1905" s="439"/>
      <c r="H1905" s="70"/>
      <c r="I1905" s="440"/>
      <c r="J1905" s="46"/>
      <c r="K1905" s="46"/>
      <c r="L1905" s="442"/>
    </row>
    <row r="1906" spans="1:12">
      <c r="A1906" s="316"/>
      <c r="B1906" s="441"/>
      <c r="C1906" s="40"/>
      <c r="D1906" s="438"/>
      <c r="E1906" s="438"/>
      <c r="F1906" s="104"/>
      <c r="G1906" s="439"/>
      <c r="H1906" s="70"/>
      <c r="I1906" s="440"/>
      <c r="J1906" s="46"/>
      <c r="K1906" s="46"/>
      <c r="L1906" s="442"/>
    </row>
    <row r="1907" spans="1:12">
      <c r="A1907" s="316"/>
      <c r="B1907" s="441"/>
      <c r="C1907" s="40"/>
      <c r="D1907" s="438"/>
      <c r="E1907" s="438"/>
      <c r="F1907" s="104"/>
      <c r="G1907" s="439"/>
      <c r="H1907" s="70"/>
      <c r="I1907" s="440"/>
      <c r="J1907" s="46"/>
      <c r="K1907" s="46"/>
      <c r="L1907" s="442"/>
    </row>
    <row r="1908" spans="1:12">
      <c r="A1908" s="316"/>
      <c r="B1908" s="441"/>
      <c r="C1908" s="40"/>
      <c r="D1908" s="438"/>
      <c r="E1908" s="438"/>
      <c r="F1908" s="104"/>
      <c r="G1908" s="439"/>
      <c r="H1908" s="70"/>
      <c r="I1908" s="440"/>
      <c r="J1908" s="46"/>
      <c r="K1908" s="46"/>
      <c r="L1908" s="442"/>
    </row>
    <row r="1909" spans="1:12">
      <c r="A1909" s="316"/>
      <c r="B1909" s="441"/>
      <c r="C1909" s="40"/>
      <c r="D1909" s="438"/>
      <c r="E1909" s="438"/>
      <c r="F1909" s="104"/>
      <c r="G1909" s="439"/>
      <c r="H1909" s="70"/>
      <c r="I1909" s="440"/>
      <c r="J1909" s="46"/>
      <c r="K1909" s="46"/>
      <c r="L1909" s="442"/>
    </row>
    <row r="1910" spans="1:12">
      <c r="A1910" s="316"/>
      <c r="B1910" s="441"/>
      <c r="C1910" s="40"/>
      <c r="D1910" s="438"/>
      <c r="E1910" s="438"/>
      <c r="F1910" s="104"/>
      <c r="G1910" s="439"/>
      <c r="H1910" s="70"/>
      <c r="I1910" s="440"/>
      <c r="J1910" s="46"/>
      <c r="K1910" s="46"/>
      <c r="L1910" s="442"/>
    </row>
    <row r="1911" spans="1:12">
      <c r="A1911" s="316"/>
      <c r="B1911" s="441"/>
      <c r="C1911" s="40"/>
      <c r="D1911" s="438"/>
      <c r="E1911" s="438"/>
      <c r="F1911" s="104"/>
      <c r="G1911" s="439"/>
      <c r="H1911" s="70"/>
      <c r="I1911" s="440"/>
      <c r="J1911" s="46"/>
      <c r="K1911" s="46"/>
      <c r="L1911" s="442"/>
    </row>
    <row r="1912" spans="1:12">
      <c r="A1912" s="316"/>
      <c r="B1912" s="441"/>
      <c r="C1912" s="40"/>
      <c r="D1912" s="438"/>
      <c r="E1912" s="438"/>
      <c r="F1912" s="104"/>
      <c r="G1912" s="439"/>
      <c r="H1912" s="70"/>
      <c r="I1912" s="440"/>
      <c r="J1912" s="46"/>
      <c r="K1912" s="46"/>
      <c r="L1912" s="442"/>
    </row>
    <row r="1913" spans="1:12">
      <c r="A1913" s="316"/>
      <c r="B1913" s="441"/>
      <c r="C1913" s="40"/>
      <c r="D1913" s="438"/>
      <c r="E1913" s="438"/>
      <c r="F1913" s="104"/>
      <c r="G1913" s="439"/>
      <c r="H1913" s="70"/>
      <c r="I1913" s="440"/>
      <c r="J1913" s="46"/>
      <c r="K1913" s="46"/>
      <c r="L1913" s="442"/>
    </row>
    <row r="1914" spans="1:12">
      <c r="A1914" s="316"/>
      <c r="B1914" s="441"/>
      <c r="C1914" s="40"/>
      <c r="D1914" s="438"/>
      <c r="E1914" s="438"/>
      <c r="F1914" s="104"/>
      <c r="G1914" s="439"/>
      <c r="H1914" s="70"/>
      <c r="I1914" s="440"/>
      <c r="J1914" s="46"/>
      <c r="K1914" s="46"/>
      <c r="L1914" s="442"/>
    </row>
    <row r="1915" spans="1:12">
      <c r="A1915" s="316"/>
      <c r="B1915" s="441"/>
      <c r="C1915" s="40"/>
      <c r="D1915" s="438"/>
      <c r="E1915" s="438"/>
      <c r="F1915" s="104"/>
      <c r="G1915" s="439"/>
      <c r="H1915" s="70"/>
      <c r="I1915" s="440"/>
      <c r="J1915" s="46"/>
      <c r="K1915" s="46"/>
      <c r="L1915" s="442"/>
    </row>
    <row r="1916" spans="1:12">
      <c r="A1916" s="316"/>
      <c r="B1916" s="441"/>
      <c r="C1916" s="40"/>
      <c r="D1916" s="438"/>
      <c r="E1916" s="438"/>
      <c r="F1916" s="104"/>
      <c r="G1916" s="439"/>
      <c r="H1916" s="70"/>
      <c r="I1916" s="440"/>
      <c r="J1916" s="46"/>
      <c r="K1916" s="46"/>
      <c r="L1916" s="442"/>
    </row>
    <row r="1917" spans="1:12">
      <c r="A1917" s="316"/>
      <c r="B1917" s="441"/>
      <c r="C1917" s="40"/>
      <c r="D1917" s="438"/>
      <c r="E1917" s="438"/>
      <c r="F1917" s="104"/>
      <c r="G1917" s="439"/>
      <c r="H1917" s="70"/>
      <c r="I1917" s="440"/>
      <c r="J1917" s="46"/>
      <c r="K1917" s="46"/>
      <c r="L1917" s="442"/>
    </row>
    <row r="1918" spans="1:12">
      <c r="A1918" s="316"/>
      <c r="B1918" s="441"/>
      <c r="C1918" s="40"/>
      <c r="D1918" s="438"/>
      <c r="E1918" s="438"/>
      <c r="F1918" s="104"/>
      <c r="G1918" s="439"/>
      <c r="H1918" s="70"/>
      <c r="I1918" s="440"/>
      <c r="J1918" s="46"/>
      <c r="K1918" s="46"/>
      <c r="L1918" s="442"/>
    </row>
    <row r="1919" spans="1:12">
      <c r="A1919" s="316"/>
      <c r="B1919" s="441"/>
      <c r="C1919" s="40"/>
      <c r="D1919" s="438"/>
      <c r="E1919" s="438"/>
      <c r="F1919" s="104"/>
      <c r="G1919" s="439"/>
      <c r="H1919" s="70"/>
      <c r="I1919" s="440"/>
      <c r="J1919" s="46"/>
      <c r="K1919" s="46"/>
      <c r="L1919" s="442"/>
    </row>
    <row r="1920" spans="1:12">
      <c r="A1920" s="316"/>
      <c r="B1920" s="441"/>
      <c r="C1920" s="40"/>
      <c r="D1920" s="438"/>
      <c r="E1920" s="438"/>
      <c r="F1920" s="104"/>
      <c r="G1920" s="439"/>
      <c r="H1920" s="70"/>
      <c r="I1920" s="440"/>
      <c r="J1920" s="46"/>
      <c r="K1920" s="46"/>
      <c r="L1920" s="442"/>
    </row>
    <row r="1921" spans="1:12">
      <c r="A1921" s="316"/>
      <c r="B1921" s="441"/>
      <c r="C1921" s="40"/>
      <c r="D1921" s="438"/>
      <c r="E1921" s="438"/>
      <c r="F1921" s="104"/>
      <c r="G1921" s="439"/>
      <c r="H1921" s="70"/>
      <c r="I1921" s="440"/>
      <c r="J1921" s="46"/>
      <c r="K1921" s="46"/>
      <c r="L1921" s="442"/>
    </row>
    <row r="1922" spans="1:12">
      <c r="A1922" s="316"/>
      <c r="B1922" s="441"/>
      <c r="C1922" s="40"/>
      <c r="D1922" s="438"/>
      <c r="E1922" s="438"/>
      <c r="F1922" s="104"/>
      <c r="G1922" s="439"/>
      <c r="H1922" s="70"/>
      <c r="I1922" s="440"/>
      <c r="J1922" s="46"/>
      <c r="K1922" s="46"/>
      <c r="L1922" s="442"/>
    </row>
    <row r="1923" spans="1:12">
      <c r="A1923" s="316"/>
      <c r="B1923" s="441"/>
      <c r="C1923" s="40"/>
      <c r="D1923" s="438"/>
      <c r="E1923" s="438"/>
      <c r="F1923" s="104"/>
      <c r="G1923" s="439"/>
      <c r="H1923" s="70"/>
      <c r="I1923" s="440"/>
      <c r="J1923" s="46"/>
      <c r="K1923" s="46"/>
      <c r="L1923" s="442"/>
    </row>
    <row r="1924" spans="1:12">
      <c r="A1924" s="38"/>
      <c r="B1924" s="39"/>
      <c r="C1924" s="249"/>
      <c r="D1924" s="438"/>
      <c r="E1924" s="438"/>
      <c r="F1924" s="104"/>
      <c r="G1924" s="439"/>
      <c r="H1924" s="70"/>
      <c r="I1924" s="440"/>
      <c r="J1924" s="46"/>
      <c r="K1924" s="47"/>
      <c r="L1924" s="48"/>
    </row>
    <row r="1925" spans="1:12" ht="15.75" thickBot="1">
      <c r="A1925" s="38"/>
      <c r="B1925" s="39"/>
      <c r="C1925" s="249"/>
      <c r="D1925" s="438"/>
      <c r="E1925" s="438"/>
      <c r="F1925" s="104"/>
      <c r="G1925" s="439"/>
      <c r="H1925" s="70"/>
      <c r="I1925" s="440"/>
      <c r="J1925" s="46"/>
      <c r="K1925" s="47"/>
      <c r="L1925" s="48"/>
    </row>
    <row r="1926" spans="1:12" ht="15.75" thickBot="1">
      <c r="A1926" s="51"/>
      <c r="B1926" s="52"/>
      <c r="C1926" s="390"/>
      <c r="D1926" s="53"/>
      <c r="E1926" s="53"/>
      <c r="F1926" s="54"/>
      <c r="G1926" s="55"/>
      <c r="H1926" s="71"/>
      <c r="I1926" s="443"/>
      <c r="J1926" s="16"/>
      <c r="K1926" s="57"/>
      <c r="L1926" s="58"/>
    </row>
    <row r="1927" spans="1:12" ht="15.75" thickBot="1">
      <c r="A1927" s="444"/>
      <c r="B1927" s="445"/>
      <c r="C1927" s="446"/>
      <c r="D1927" s="447"/>
      <c r="E1927" s="447"/>
      <c r="F1927" s="448"/>
      <c r="G1927" s="449"/>
      <c r="H1927" s="71"/>
      <c r="I1927" s="434"/>
      <c r="J1927" s="435"/>
      <c r="K1927" s="436"/>
      <c r="L1927" s="437"/>
    </row>
    <row r="1928" spans="1:12">
      <c r="A1928" s="38"/>
      <c r="B1928" s="39"/>
      <c r="C1928" s="249"/>
      <c r="D1928" s="450"/>
      <c r="E1928" s="450"/>
      <c r="F1928" s="104"/>
      <c r="G1928" s="439"/>
      <c r="H1928" s="70"/>
      <c r="I1928" s="440"/>
      <c r="J1928" s="46"/>
      <c r="K1928" s="47"/>
      <c r="L1928" s="48"/>
    </row>
    <row r="1929" spans="1:12">
      <c r="A1929" s="38"/>
      <c r="B1929" s="39"/>
      <c r="C1929" s="249"/>
      <c r="D1929" s="450"/>
      <c r="E1929" s="450"/>
      <c r="F1929" s="104"/>
      <c r="G1929" s="439"/>
      <c r="H1929" s="70"/>
      <c r="I1929" s="440"/>
      <c r="J1929" s="46"/>
      <c r="K1929" s="47"/>
      <c r="L1929" s="48"/>
    </row>
    <row r="1930" spans="1:12">
      <c r="A1930" s="38"/>
      <c r="B1930" s="39"/>
      <c r="C1930" s="249"/>
      <c r="D1930" s="450"/>
      <c r="E1930" s="450"/>
      <c r="F1930" s="104"/>
      <c r="G1930" s="439"/>
      <c r="H1930" s="70"/>
      <c r="I1930" s="440"/>
      <c r="J1930" s="46"/>
      <c r="K1930" s="47"/>
      <c r="L1930" s="48"/>
    </row>
    <row r="1931" spans="1:12">
      <c r="A1931" s="38"/>
      <c r="B1931" s="39"/>
      <c r="C1931" s="249"/>
      <c r="D1931" s="450"/>
      <c r="E1931" s="450"/>
      <c r="F1931" s="104"/>
      <c r="G1931" s="439"/>
      <c r="H1931" s="70"/>
      <c r="I1931" s="440"/>
      <c r="J1931" s="46"/>
      <c r="K1931" s="47"/>
      <c r="L1931" s="48"/>
    </row>
    <row r="1932" spans="1:12">
      <c r="A1932" s="38"/>
      <c r="B1932" s="39"/>
      <c r="C1932" s="249"/>
      <c r="D1932" s="450"/>
      <c r="E1932" s="450"/>
      <c r="F1932" s="104"/>
      <c r="G1932" s="439"/>
      <c r="H1932" s="70"/>
      <c r="I1932" s="440"/>
      <c r="J1932" s="46"/>
      <c r="K1932" s="47"/>
      <c r="L1932" s="48"/>
    </row>
    <row r="1933" spans="1:12">
      <c r="A1933" s="38"/>
      <c r="B1933" s="39"/>
      <c r="C1933" s="249"/>
      <c r="D1933" s="450"/>
      <c r="E1933" s="450"/>
      <c r="F1933" s="104"/>
      <c r="G1933" s="439"/>
      <c r="H1933" s="70"/>
      <c r="I1933" s="440"/>
      <c r="J1933" s="46"/>
      <c r="K1933" s="47"/>
      <c r="L1933" s="48"/>
    </row>
    <row r="1934" spans="1:12">
      <c r="A1934" s="316"/>
      <c r="B1934" s="441"/>
      <c r="C1934" s="249"/>
      <c r="D1934" s="451"/>
      <c r="E1934" s="451"/>
      <c r="F1934" s="104"/>
      <c r="G1934" s="44"/>
      <c r="H1934" s="70"/>
      <c r="I1934" s="440"/>
      <c r="J1934" s="46"/>
      <c r="K1934" s="46"/>
      <c r="L1934" s="442"/>
    </row>
    <row r="1935" spans="1:12">
      <c r="A1935" s="38"/>
      <c r="B1935" s="39"/>
      <c r="C1935" s="249"/>
      <c r="D1935" s="450"/>
      <c r="E1935" s="450"/>
      <c r="F1935" s="104"/>
      <c r="G1935" s="439"/>
      <c r="H1935" s="70"/>
      <c r="I1935" s="440"/>
      <c r="J1935" s="46"/>
      <c r="K1935" s="47"/>
      <c r="L1935" s="48"/>
    </row>
    <row r="1936" spans="1:12">
      <c r="A1936" s="38"/>
      <c r="B1936" s="39"/>
      <c r="C1936" s="249"/>
      <c r="D1936" s="450"/>
      <c r="E1936" s="450"/>
      <c r="F1936" s="104"/>
      <c r="G1936" s="439"/>
      <c r="H1936" s="70"/>
      <c r="I1936" s="440"/>
      <c r="J1936" s="46"/>
      <c r="K1936" s="47"/>
      <c r="L1936" s="48"/>
    </row>
    <row r="1937" spans="1:12">
      <c r="A1937" s="38"/>
      <c r="B1937" s="39"/>
      <c r="C1937" s="249"/>
      <c r="D1937" s="450"/>
      <c r="E1937" s="450"/>
      <c r="F1937" s="104"/>
      <c r="G1937" s="439"/>
      <c r="H1937" s="70"/>
      <c r="I1937" s="440"/>
      <c r="J1937" s="46"/>
      <c r="K1937" s="47"/>
      <c r="L1937" s="48"/>
    </row>
    <row r="1938" spans="1:12">
      <c r="A1938" s="38"/>
      <c r="B1938" s="39"/>
      <c r="C1938" s="249"/>
      <c r="D1938" s="450"/>
      <c r="E1938" s="450"/>
      <c r="F1938" s="104"/>
      <c r="G1938" s="439"/>
      <c r="H1938" s="70"/>
      <c r="I1938" s="440"/>
      <c r="J1938" s="46"/>
      <c r="K1938" s="47"/>
      <c r="L1938" s="48"/>
    </row>
    <row r="1939" spans="1:12">
      <c r="A1939" s="38"/>
      <c r="B1939" s="39"/>
      <c r="C1939" s="249"/>
      <c r="D1939" s="450"/>
      <c r="E1939" s="450"/>
      <c r="F1939" s="104"/>
      <c r="G1939" s="439"/>
      <c r="H1939" s="70"/>
      <c r="I1939" s="440"/>
      <c r="J1939" s="46"/>
      <c r="K1939" s="47"/>
      <c r="L1939" s="48"/>
    </row>
    <row r="1940" spans="1:12">
      <c r="A1940" s="38"/>
      <c r="B1940" s="39"/>
      <c r="C1940" s="249"/>
      <c r="D1940" s="450"/>
      <c r="E1940" s="450"/>
      <c r="F1940" s="104"/>
      <c r="G1940" s="439"/>
      <c r="H1940" s="70"/>
      <c r="I1940" s="440"/>
      <c r="J1940" s="46"/>
      <c r="K1940" s="47"/>
      <c r="L1940" s="48"/>
    </row>
    <row r="1941" spans="1:12">
      <c r="A1941" s="38"/>
      <c r="B1941" s="39"/>
      <c r="C1941" s="249"/>
      <c r="D1941" s="450"/>
      <c r="E1941" s="450"/>
      <c r="F1941" s="104"/>
      <c r="G1941" s="439"/>
      <c r="H1941" s="70"/>
      <c r="I1941" s="440"/>
      <c r="J1941" s="46"/>
      <c r="K1941" s="47"/>
      <c r="L1941" s="48"/>
    </row>
    <row r="1942" spans="1:12">
      <c r="A1942" s="38"/>
      <c r="B1942" s="39"/>
      <c r="C1942" s="249"/>
      <c r="D1942" s="450"/>
      <c r="E1942" s="450"/>
      <c r="F1942" s="104"/>
      <c r="G1942" s="439"/>
      <c r="H1942" s="70"/>
      <c r="I1942" s="440"/>
      <c r="J1942" s="46"/>
      <c r="K1942" s="47"/>
      <c r="L1942" s="48"/>
    </row>
    <row r="1943" spans="1:12">
      <c r="A1943" s="38"/>
      <c r="B1943" s="39"/>
      <c r="C1943" s="249"/>
      <c r="D1943" s="450"/>
      <c r="E1943" s="450"/>
      <c r="F1943" s="104"/>
      <c r="G1943" s="439"/>
      <c r="H1943" s="70"/>
      <c r="I1943" s="440"/>
      <c r="J1943" s="46"/>
      <c r="K1943" s="47"/>
      <c r="L1943" s="48"/>
    </row>
    <row r="1944" spans="1:12">
      <c r="A1944" s="38"/>
      <c r="B1944" s="39"/>
      <c r="C1944" s="249"/>
      <c r="D1944" s="450"/>
      <c r="E1944" s="450"/>
      <c r="F1944" s="104"/>
      <c r="G1944" s="439"/>
      <c r="H1944" s="70"/>
      <c r="I1944" s="440"/>
      <c r="J1944" s="46"/>
      <c r="K1944" s="47"/>
      <c r="L1944" s="48"/>
    </row>
    <row r="1945" spans="1:12">
      <c r="A1945" s="316"/>
      <c r="B1945" s="441"/>
      <c r="C1945" s="249"/>
      <c r="D1945" s="451"/>
      <c r="E1945" s="451"/>
      <c r="F1945" s="104"/>
      <c r="G1945" s="439"/>
      <c r="H1945" s="70"/>
      <c r="I1945" s="440"/>
      <c r="J1945" s="46"/>
      <c r="K1945" s="46"/>
      <c r="L1945" s="442"/>
    </row>
    <row r="1946" spans="1:12">
      <c r="A1946" s="38"/>
      <c r="B1946" s="39"/>
      <c r="C1946" s="249"/>
      <c r="D1946" s="450"/>
      <c r="E1946" s="450"/>
      <c r="F1946" s="104"/>
      <c r="G1946" s="439"/>
      <c r="H1946" s="70"/>
      <c r="I1946" s="440"/>
      <c r="J1946" s="46"/>
      <c r="K1946" s="47"/>
      <c r="L1946" s="48"/>
    </row>
    <row r="1947" spans="1:12">
      <c r="A1947" s="38"/>
      <c r="B1947" s="39"/>
      <c r="C1947" s="249"/>
      <c r="D1947" s="450"/>
      <c r="E1947" s="450"/>
      <c r="F1947" s="104"/>
      <c r="G1947" s="439"/>
      <c r="H1947" s="70"/>
      <c r="I1947" s="440"/>
      <c r="J1947" s="46"/>
      <c r="K1947" s="47"/>
      <c r="L1947" s="48"/>
    </row>
    <row r="1948" spans="1:12">
      <c r="A1948" s="38"/>
      <c r="B1948" s="39"/>
      <c r="C1948" s="249"/>
      <c r="D1948" s="450"/>
      <c r="E1948" s="450"/>
      <c r="F1948" s="104"/>
      <c r="G1948" s="439"/>
      <c r="H1948" s="70"/>
      <c r="I1948" s="440"/>
      <c r="J1948" s="46"/>
      <c r="K1948" s="47"/>
      <c r="L1948" s="48"/>
    </row>
    <row r="1949" spans="1:12" ht="15.75" thickBot="1">
      <c r="A1949" s="345"/>
      <c r="B1949" s="452"/>
      <c r="C1949" s="453"/>
      <c r="D1949" s="454"/>
      <c r="E1949" s="454"/>
      <c r="F1949" s="386"/>
      <c r="G1949" s="455"/>
      <c r="H1949" s="456"/>
      <c r="I1949" s="457"/>
      <c r="J1949" s="351"/>
      <c r="K1949" s="352"/>
      <c r="L1949" s="458"/>
    </row>
    <row r="1950" spans="1:12" ht="15.75" thickBot="1">
      <c r="A1950" s="51"/>
      <c r="B1950" s="52"/>
      <c r="C1950" s="390"/>
      <c r="D1950" s="53"/>
      <c r="E1950" s="53"/>
      <c r="F1950" s="54"/>
      <c r="G1950" s="55"/>
      <c r="H1950" s="64"/>
      <c r="I1950" s="443"/>
      <c r="J1950" s="16"/>
      <c r="K1950" s="57"/>
      <c r="L1950" s="58"/>
    </row>
    <row r="1951" spans="1:12" ht="15.75" thickBot="1">
      <c r="A1951" s="9"/>
      <c r="B1951" s="28"/>
      <c r="C1951" s="433"/>
      <c r="D1951" s="62"/>
      <c r="E1951" s="62"/>
      <c r="F1951" s="31"/>
      <c r="G1951" s="63"/>
      <c r="H1951" s="70"/>
      <c r="I1951" s="459"/>
      <c r="J1951" s="66"/>
      <c r="K1951" s="67"/>
      <c r="L1951" s="460"/>
    </row>
    <row r="1952" spans="1:12">
      <c r="A1952" s="316"/>
      <c r="B1952" s="441"/>
      <c r="C1952" s="249"/>
      <c r="D1952" s="451"/>
      <c r="E1952" s="451"/>
      <c r="F1952" s="104"/>
      <c r="G1952" s="461"/>
      <c r="H1952" s="70"/>
      <c r="I1952" s="440"/>
      <c r="J1952" s="46"/>
      <c r="K1952" s="47"/>
      <c r="L1952" s="48"/>
    </row>
    <row r="1953" spans="1:12">
      <c r="A1953" s="38"/>
      <c r="B1953" s="39"/>
      <c r="C1953" s="249"/>
      <c r="D1953" s="450"/>
      <c r="E1953" s="450"/>
      <c r="F1953" s="104"/>
      <c r="G1953" s="439"/>
      <c r="H1953" s="70"/>
      <c r="I1953" s="440"/>
      <c r="J1953" s="46"/>
      <c r="K1953" s="47"/>
      <c r="L1953" s="48"/>
    </row>
    <row r="1954" spans="1:12">
      <c r="A1954" s="38"/>
      <c r="B1954" s="39"/>
      <c r="C1954" s="249"/>
      <c r="D1954" s="450"/>
      <c r="E1954" s="450"/>
      <c r="F1954" s="104"/>
      <c r="G1954" s="439"/>
      <c r="H1954" s="70"/>
      <c r="I1954" s="440"/>
      <c r="J1954" s="46"/>
      <c r="K1954" s="47"/>
      <c r="L1954" s="48"/>
    </row>
    <row r="1955" spans="1:12">
      <c r="A1955" s="38"/>
      <c r="B1955" s="39"/>
      <c r="C1955" s="249"/>
      <c r="D1955" s="450"/>
      <c r="E1955" s="450"/>
      <c r="F1955" s="104"/>
      <c r="G1955" s="439"/>
      <c r="H1955" s="70"/>
      <c r="I1955" s="440"/>
      <c r="J1955" s="46"/>
      <c r="K1955" s="47"/>
      <c r="L1955" s="48"/>
    </row>
    <row r="1956" spans="1:12">
      <c r="A1956" s="38"/>
      <c r="B1956" s="39"/>
      <c r="C1956" s="249"/>
      <c r="D1956" s="450"/>
      <c r="E1956" s="450"/>
      <c r="F1956" s="104"/>
      <c r="G1956" s="439"/>
      <c r="H1956" s="70"/>
      <c r="I1956" s="440"/>
      <c r="J1956" s="46"/>
      <c r="K1956" s="47"/>
      <c r="L1956" s="48"/>
    </row>
    <row r="1957" spans="1:12">
      <c r="A1957" s="38"/>
      <c r="B1957" s="39"/>
      <c r="C1957" s="249"/>
      <c r="D1957" s="450"/>
      <c r="E1957" s="450"/>
      <c r="F1957" s="104"/>
      <c r="G1957" s="439"/>
      <c r="H1957" s="70"/>
      <c r="I1957" s="440"/>
      <c r="J1957" s="46"/>
      <c r="K1957" s="47"/>
      <c r="L1957" s="48"/>
    </row>
    <row r="1958" spans="1:12">
      <c r="A1958" s="38"/>
      <c r="B1958" s="39"/>
      <c r="C1958" s="249"/>
      <c r="D1958" s="450"/>
      <c r="E1958" s="450"/>
      <c r="F1958" s="104"/>
      <c r="G1958" s="439"/>
      <c r="H1958" s="70"/>
      <c r="I1958" s="440"/>
      <c r="J1958" s="46"/>
      <c r="K1958" s="47"/>
      <c r="L1958" s="48"/>
    </row>
    <row r="1959" spans="1:12">
      <c r="A1959" s="38"/>
      <c r="B1959" s="39"/>
      <c r="C1959" s="249"/>
      <c r="D1959" s="450"/>
      <c r="E1959" s="450"/>
      <c r="F1959" s="104"/>
      <c r="G1959" s="439"/>
      <c r="H1959" s="70"/>
      <c r="I1959" s="440"/>
      <c r="J1959" s="46"/>
      <c r="K1959" s="47"/>
      <c r="L1959" s="48"/>
    </row>
    <row r="1960" spans="1:12">
      <c r="A1960" s="38"/>
      <c r="B1960" s="39"/>
      <c r="C1960" s="249"/>
      <c r="D1960" s="450"/>
      <c r="E1960" s="450"/>
      <c r="F1960" s="104"/>
      <c r="G1960" s="439"/>
      <c r="H1960" s="70"/>
      <c r="I1960" s="440"/>
      <c r="J1960" s="46"/>
      <c r="K1960" s="47"/>
      <c r="L1960" s="48"/>
    </row>
    <row r="1961" spans="1:12">
      <c r="A1961" s="38"/>
      <c r="B1961" s="39"/>
      <c r="C1961" s="249"/>
      <c r="D1961" s="450"/>
      <c r="E1961" s="450"/>
      <c r="F1961" s="104"/>
      <c r="G1961" s="439"/>
      <c r="H1961" s="70"/>
      <c r="I1961" s="440"/>
      <c r="J1961" s="46"/>
      <c r="K1961" s="47"/>
      <c r="L1961" s="48"/>
    </row>
    <row r="1962" spans="1:12">
      <c r="A1962" s="38"/>
      <c r="B1962" s="39"/>
      <c r="C1962" s="249"/>
      <c r="D1962" s="450"/>
      <c r="E1962" s="450"/>
      <c r="F1962" s="104"/>
      <c r="G1962" s="439"/>
      <c r="H1962" s="70"/>
      <c r="I1962" s="440"/>
      <c r="J1962" s="46"/>
      <c r="K1962" s="47"/>
      <c r="L1962" s="48"/>
    </row>
    <row r="1963" spans="1:12">
      <c r="A1963" s="38"/>
      <c r="B1963" s="39"/>
      <c r="C1963" s="249"/>
      <c r="D1963" s="450"/>
      <c r="E1963" s="450"/>
      <c r="F1963" s="104"/>
      <c r="G1963" s="439"/>
      <c r="H1963" s="70"/>
      <c r="I1963" s="440"/>
      <c r="J1963" s="46"/>
      <c r="K1963" s="47"/>
      <c r="L1963" s="48"/>
    </row>
    <row r="1964" spans="1:12">
      <c r="A1964" s="38"/>
      <c r="B1964" s="39"/>
      <c r="C1964" s="249"/>
      <c r="D1964" s="450"/>
      <c r="E1964" s="450"/>
      <c r="F1964" s="104"/>
      <c r="G1964" s="439"/>
      <c r="H1964" s="70"/>
      <c r="I1964" s="440"/>
      <c r="J1964" s="46"/>
      <c r="K1964" s="47"/>
      <c r="L1964" s="48"/>
    </row>
    <row r="1965" spans="1:12">
      <c r="A1965" s="38"/>
      <c r="B1965" s="39"/>
      <c r="C1965" s="249"/>
      <c r="D1965" s="450"/>
      <c r="E1965" s="450"/>
      <c r="F1965" s="104"/>
      <c r="G1965" s="439"/>
      <c r="H1965" s="70"/>
      <c r="I1965" s="440"/>
      <c r="J1965" s="46"/>
      <c r="K1965" s="47"/>
      <c r="L1965" s="48"/>
    </row>
    <row r="1966" spans="1:12">
      <c r="A1966" s="38"/>
      <c r="B1966" s="39"/>
      <c r="C1966" s="249"/>
      <c r="D1966" s="450"/>
      <c r="E1966" s="450"/>
      <c r="F1966" s="104"/>
      <c r="G1966" s="439"/>
      <c r="H1966" s="70"/>
      <c r="I1966" s="440"/>
      <c r="J1966" s="46"/>
      <c r="K1966" s="47"/>
      <c r="L1966" s="48"/>
    </row>
    <row r="1967" spans="1:12">
      <c r="A1967" s="38"/>
      <c r="B1967" s="39"/>
      <c r="C1967" s="249"/>
      <c r="D1967" s="450"/>
      <c r="E1967" s="450"/>
      <c r="F1967" s="104"/>
      <c r="G1967" s="439"/>
      <c r="H1967" s="70"/>
      <c r="I1967" s="440"/>
      <c r="J1967" s="46"/>
      <c r="K1967" s="47"/>
      <c r="L1967" s="48"/>
    </row>
    <row r="1968" spans="1:12">
      <c r="A1968" s="38"/>
      <c r="B1968" s="39"/>
      <c r="C1968" s="249"/>
      <c r="D1968" s="450"/>
      <c r="E1968" s="450"/>
      <c r="F1968" s="104"/>
      <c r="G1968" s="439"/>
      <c r="H1968" s="70"/>
      <c r="I1968" s="440"/>
      <c r="J1968" s="46"/>
      <c r="K1968" s="47"/>
      <c r="L1968" s="48"/>
    </row>
    <row r="1969" spans="1:12">
      <c r="A1969" s="38"/>
      <c r="B1969" s="39"/>
      <c r="C1969" s="249"/>
      <c r="D1969" s="450"/>
      <c r="E1969" s="450"/>
      <c r="F1969" s="104"/>
      <c r="G1969" s="439"/>
      <c r="H1969" s="70"/>
      <c r="I1969" s="440"/>
      <c r="J1969" s="46"/>
      <c r="K1969" s="47"/>
      <c r="L1969" s="48"/>
    </row>
    <row r="1970" spans="1:12">
      <c r="A1970" s="38"/>
      <c r="B1970" s="39"/>
      <c r="C1970" s="249"/>
      <c r="D1970" s="450"/>
      <c r="E1970" s="450"/>
      <c r="F1970" s="104"/>
      <c r="G1970" s="439"/>
      <c r="H1970" s="70"/>
      <c r="I1970" s="440"/>
      <c r="J1970" s="46"/>
      <c r="K1970" s="47"/>
      <c r="L1970" s="48"/>
    </row>
    <row r="1971" spans="1:12">
      <c r="A1971" s="38"/>
      <c r="B1971" s="39"/>
      <c r="C1971" s="249"/>
      <c r="D1971" s="450"/>
      <c r="E1971" s="450"/>
      <c r="F1971" s="104"/>
      <c r="G1971" s="439"/>
      <c r="H1971" s="70"/>
      <c r="I1971" s="440"/>
      <c r="J1971" s="46"/>
      <c r="K1971" s="47"/>
      <c r="L1971" s="48"/>
    </row>
    <row r="1972" spans="1:12">
      <c r="A1972" s="38"/>
      <c r="B1972" s="39"/>
      <c r="C1972" s="249"/>
      <c r="D1972" s="450"/>
      <c r="E1972" s="450"/>
      <c r="F1972" s="104"/>
      <c r="G1972" s="439"/>
      <c r="H1972" s="70"/>
      <c r="I1972" s="440"/>
      <c r="J1972" s="46"/>
      <c r="K1972" s="47"/>
      <c r="L1972" s="48"/>
    </row>
    <row r="1973" spans="1:12">
      <c r="A1973" s="38"/>
      <c r="B1973" s="39"/>
      <c r="C1973" s="249"/>
      <c r="D1973" s="450"/>
      <c r="E1973" s="450"/>
      <c r="F1973" s="104"/>
      <c r="G1973" s="439"/>
      <c r="H1973" s="70"/>
      <c r="I1973" s="440"/>
      <c r="J1973" s="46"/>
      <c r="K1973" s="47"/>
      <c r="L1973" s="48"/>
    </row>
    <row r="1974" spans="1:12">
      <c r="A1974" s="38"/>
      <c r="B1974" s="39"/>
      <c r="C1974" s="249"/>
      <c r="D1974" s="450"/>
      <c r="E1974" s="450"/>
      <c r="F1974" s="104"/>
      <c r="G1974" s="439"/>
      <c r="H1974" s="70"/>
      <c r="I1974" s="440"/>
      <c r="J1974" s="46"/>
      <c r="K1974" s="47"/>
      <c r="L1974" s="48"/>
    </row>
    <row r="1975" spans="1:12">
      <c r="A1975" s="38"/>
      <c r="B1975" s="39"/>
      <c r="C1975" s="249"/>
      <c r="D1975" s="450"/>
      <c r="E1975" s="450"/>
      <c r="F1975" s="104"/>
      <c r="G1975" s="439"/>
      <c r="H1975" s="70"/>
      <c r="I1975" s="440"/>
      <c r="J1975" s="46"/>
      <c r="K1975" s="47"/>
      <c r="L1975" s="48"/>
    </row>
    <row r="1976" spans="1:12">
      <c r="A1976" s="38"/>
      <c r="B1976" s="39"/>
      <c r="C1976" s="249"/>
      <c r="D1976" s="450"/>
      <c r="E1976" s="450"/>
      <c r="F1976" s="104"/>
      <c r="G1976" s="439"/>
      <c r="H1976" s="70"/>
      <c r="I1976" s="440"/>
      <c r="J1976" s="46"/>
      <c r="K1976" s="47"/>
      <c r="L1976" s="48"/>
    </row>
    <row r="1977" spans="1:12">
      <c r="A1977" s="38"/>
      <c r="B1977" s="39"/>
      <c r="C1977" s="249"/>
      <c r="D1977" s="450"/>
      <c r="E1977" s="450"/>
      <c r="F1977" s="104"/>
      <c r="G1977" s="439"/>
      <c r="H1977" s="70"/>
      <c r="I1977" s="440"/>
      <c r="J1977" s="46"/>
      <c r="K1977" s="47"/>
      <c r="L1977" s="48"/>
    </row>
    <row r="1978" spans="1:12">
      <c r="A1978" s="38"/>
      <c r="B1978" s="39"/>
      <c r="C1978" s="249"/>
      <c r="D1978" s="450"/>
      <c r="E1978" s="450"/>
      <c r="F1978" s="104"/>
      <c r="G1978" s="439"/>
      <c r="H1978" s="70"/>
      <c r="I1978" s="440"/>
      <c r="J1978" s="46"/>
      <c r="K1978" s="47"/>
      <c r="L1978" s="48"/>
    </row>
    <row r="1979" spans="1:12">
      <c r="A1979" s="38"/>
      <c r="B1979" s="39"/>
      <c r="C1979" s="249"/>
      <c r="D1979" s="450"/>
      <c r="E1979" s="450"/>
      <c r="F1979" s="104"/>
      <c r="G1979" s="439"/>
      <c r="H1979" s="70"/>
      <c r="I1979" s="440"/>
      <c r="J1979" s="46"/>
      <c r="K1979" s="47"/>
      <c r="L1979" s="48"/>
    </row>
    <row r="1980" spans="1:12">
      <c r="A1980" s="38"/>
      <c r="B1980" s="39"/>
      <c r="C1980" s="249"/>
      <c r="D1980" s="450"/>
      <c r="E1980" s="450"/>
      <c r="F1980" s="104"/>
      <c r="G1980" s="439"/>
      <c r="H1980" s="70"/>
      <c r="I1980" s="440"/>
      <c r="J1980" s="46"/>
      <c r="K1980" s="47"/>
      <c r="L1980" s="48"/>
    </row>
    <row r="1981" spans="1:12">
      <c r="A1981" s="38"/>
      <c r="B1981" s="39"/>
      <c r="C1981" s="249"/>
      <c r="D1981" s="450"/>
      <c r="E1981" s="450"/>
      <c r="F1981" s="104"/>
      <c r="G1981" s="439"/>
      <c r="H1981" s="70"/>
      <c r="I1981" s="440"/>
      <c r="J1981" s="46"/>
      <c r="K1981" s="47"/>
      <c r="L1981" s="48"/>
    </row>
    <row r="1982" spans="1:12">
      <c r="A1982" s="38"/>
      <c r="B1982" s="39"/>
      <c r="C1982" s="249"/>
      <c r="D1982" s="450"/>
      <c r="E1982" s="450"/>
      <c r="F1982" s="104"/>
      <c r="G1982" s="439"/>
      <c r="H1982" s="70"/>
      <c r="I1982" s="440"/>
      <c r="J1982" s="46"/>
      <c r="K1982" s="47"/>
      <c r="L1982" s="48"/>
    </row>
    <row r="1983" spans="1:12">
      <c r="A1983" s="38"/>
      <c r="B1983" s="39"/>
      <c r="C1983" s="249"/>
      <c r="D1983" s="450"/>
      <c r="E1983" s="450"/>
      <c r="F1983" s="104"/>
      <c r="G1983" s="439"/>
      <c r="H1983" s="70"/>
      <c r="I1983" s="440"/>
      <c r="J1983" s="46"/>
      <c r="K1983" s="47"/>
      <c r="L1983" s="48"/>
    </row>
    <row r="1984" spans="1:12">
      <c r="A1984" s="38"/>
      <c r="B1984" s="39"/>
      <c r="C1984" s="249"/>
      <c r="D1984" s="450"/>
      <c r="E1984" s="450"/>
      <c r="F1984" s="104"/>
      <c r="G1984" s="439"/>
      <c r="H1984" s="70"/>
      <c r="I1984" s="440"/>
      <c r="J1984" s="46"/>
      <c r="K1984" s="47"/>
      <c r="L1984" s="48"/>
    </row>
    <row r="1985" spans="1:12">
      <c r="A1985" s="38"/>
      <c r="B1985" s="39"/>
      <c r="C1985" s="249"/>
      <c r="D1985" s="450"/>
      <c r="E1985" s="450"/>
      <c r="F1985" s="104"/>
      <c r="G1985" s="439"/>
      <c r="H1985" s="70"/>
      <c r="I1985" s="440"/>
      <c r="J1985" s="46"/>
      <c r="K1985" s="47"/>
      <c r="L1985" s="48"/>
    </row>
    <row r="1986" spans="1:12">
      <c r="A1986" s="38"/>
      <c r="B1986" s="39"/>
      <c r="C1986" s="249"/>
      <c r="D1986" s="450"/>
      <c r="E1986" s="450"/>
      <c r="F1986" s="104"/>
      <c r="G1986" s="439"/>
      <c r="H1986" s="70"/>
      <c r="I1986" s="440"/>
      <c r="J1986" s="46"/>
      <c r="K1986" s="47"/>
      <c r="L1986" s="48"/>
    </row>
    <row r="1987" spans="1:12">
      <c r="A1987" s="38"/>
      <c r="B1987" s="39"/>
      <c r="C1987" s="249"/>
      <c r="D1987" s="450"/>
      <c r="E1987" s="450"/>
      <c r="F1987" s="104"/>
      <c r="G1987" s="439"/>
      <c r="H1987" s="70"/>
      <c r="I1987" s="440"/>
      <c r="J1987" s="46"/>
      <c r="K1987" s="47"/>
      <c r="L1987" s="48"/>
    </row>
    <row r="1988" spans="1:12">
      <c r="A1988" s="38"/>
      <c r="B1988" s="39"/>
      <c r="C1988" s="249"/>
      <c r="D1988" s="450"/>
      <c r="E1988" s="450"/>
      <c r="F1988" s="104"/>
      <c r="G1988" s="439"/>
      <c r="H1988" s="70"/>
      <c r="I1988" s="440"/>
      <c r="J1988" s="46"/>
      <c r="K1988" s="47"/>
      <c r="L1988" s="48"/>
    </row>
    <row r="1989" spans="1:12">
      <c r="A1989" s="38"/>
      <c r="B1989" s="39"/>
      <c r="C1989" s="249"/>
      <c r="D1989" s="450"/>
      <c r="E1989" s="450"/>
      <c r="F1989" s="104"/>
      <c r="G1989" s="439"/>
      <c r="H1989" s="70"/>
      <c r="I1989" s="440"/>
      <c r="J1989" s="46"/>
      <c r="K1989" s="47"/>
      <c r="L1989" s="48"/>
    </row>
    <row r="1990" spans="1:12">
      <c r="A1990" s="38"/>
      <c r="B1990" s="39"/>
      <c r="C1990" s="249"/>
      <c r="D1990" s="450"/>
      <c r="E1990" s="450"/>
      <c r="F1990" s="104"/>
      <c r="G1990" s="439"/>
      <c r="H1990" s="70"/>
      <c r="I1990" s="440"/>
      <c r="J1990" s="46"/>
      <c r="K1990" s="47"/>
      <c r="L1990" s="48"/>
    </row>
    <row r="1991" spans="1:12">
      <c r="A1991" s="38"/>
      <c r="B1991" s="39"/>
      <c r="C1991" s="249"/>
      <c r="D1991" s="450"/>
      <c r="E1991" s="450"/>
      <c r="F1991" s="104"/>
      <c r="G1991" s="439"/>
      <c r="H1991" s="70"/>
      <c r="I1991" s="440"/>
      <c r="J1991" s="46"/>
      <c r="K1991" s="47"/>
      <c r="L1991" s="48"/>
    </row>
    <row r="1992" spans="1:12">
      <c r="A1992" s="38"/>
      <c r="B1992" s="39"/>
      <c r="C1992" s="249"/>
      <c r="D1992" s="450"/>
      <c r="E1992" s="450"/>
      <c r="F1992" s="104"/>
      <c r="G1992" s="439"/>
      <c r="H1992" s="70"/>
      <c r="I1992" s="440"/>
      <c r="J1992" s="46"/>
      <c r="K1992" s="47"/>
      <c r="L1992" s="48"/>
    </row>
    <row r="1993" spans="1:12">
      <c r="A1993" s="38"/>
      <c r="B1993" s="39"/>
      <c r="C1993" s="249"/>
      <c r="D1993" s="450"/>
      <c r="E1993" s="450"/>
      <c r="F1993" s="104"/>
      <c r="G1993" s="439"/>
      <c r="H1993" s="70"/>
      <c r="I1993" s="440"/>
      <c r="J1993" s="46"/>
      <c r="K1993" s="47"/>
      <c r="L1993" s="48"/>
    </row>
    <row r="1994" spans="1:12">
      <c r="A1994" s="38"/>
      <c r="B1994" s="39"/>
      <c r="C1994" s="249"/>
      <c r="D1994" s="450"/>
      <c r="E1994" s="450"/>
      <c r="F1994" s="104"/>
      <c r="G1994" s="439"/>
      <c r="H1994" s="70"/>
      <c r="I1994" s="440"/>
      <c r="J1994" s="46"/>
      <c r="K1994" s="47"/>
      <c r="L1994" s="48"/>
    </row>
    <row r="1995" spans="1:12">
      <c r="A1995" s="38"/>
      <c r="B1995" s="39"/>
      <c r="C1995" s="249"/>
      <c r="D1995" s="450"/>
      <c r="E1995" s="450"/>
      <c r="F1995" s="104"/>
      <c r="G1995" s="439"/>
      <c r="H1995" s="70"/>
      <c r="I1995" s="440"/>
      <c r="J1995" s="46"/>
      <c r="K1995" s="47"/>
      <c r="L1995" s="48"/>
    </row>
    <row r="1996" spans="1:12">
      <c r="A1996" s="38"/>
      <c r="B1996" s="39"/>
      <c r="C1996" s="249"/>
      <c r="D1996" s="450"/>
      <c r="E1996" s="450"/>
      <c r="F1996" s="104"/>
      <c r="G1996" s="439"/>
      <c r="H1996" s="70"/>
      <c r="I1996" s="440"/>
      <c r="J1996" s="46"/>
      <c r="K1996" s="47"/>
      <c r="L1996" s="48"/>
    </row>
    <row r="1997" spans="1:12">
      <c r="A1997" s="38"/>
      <c r="B1997" s="39"/>
      <c r="C1997" s="249"/>
      <c r="D1997" s="450"/>
      <c r="E1997" s="450"/>
      <c r="F1997" s="104"/>
      <c r="G1997" s="439"/>
      <c r="H1997" s="70"/>
      <c r="I1997" s="440"/>
      <c r="J1997" s="46"/>
      <c r="K1997" s="47"/>
      <c r="L1997" s="48"/>
    </row>
    <row r="1998" spans="1:12">
      <c r="A1998" s="38"/>
      <c r="B1998" s="39"/>
      <c r="C1998" s="249"/>
      <c r="D1998" s="450"/>
      <c r="E1998" s="450"/>
      <c r="F1998" s="104"/>
      <c r="G1998" s="439"/>
      <c r="H1998" s="70"/>
      <c r="I1998" s="440"/>
      <c r="J1998" s="46"/>
      <c r="K1998" s="47"/>
      <c r="L1998" s="48"/>
    </row>
    <row r="1999" spans="1:12">
      <c r="A1999" s="38"/>
      <c r="B1999" s="39"/>
      <c r="C1999" s="249"/>
      <c r="D1999" s="450"/>
      <c r="E1999" s="450"/>
      <c r="F1999" s="104"/>
      <c r="G1999" s="439"/>
      <c r="H1999" s="70"/>
      <c r="I1999" s="440"/>
      <c r="J1999" s="46"/>
      <c r="K1999" s="47"/>
      <c r="L1999" s="48"/>
    </row>
    <row r="2000" spans="1:12">
      <c r="A2000" s="38"/>
      <c r="B2000" s="39"/>
      <c r="C2000" s="249"/>
      <c r="D2000" s="450"/>
      <c r="E2000" s="450"/>
      <c r="F2000" s="104"/>
      <c r="G2000" s="439"/>
      <c r="H2000" s="70"/>
      <c r="I2000" s="440"/>
      <c r="J2000" s="46"/>
      <c r="K2000" s="47"/>
      <c r="L2000" s="48"/>
    </row>
    <row r="2001" spans="1:12">
      <c r="A2001" s="38"/>
      <c r="B2001" s="39"/>
      <c r="C2001" s="249"/>
      <c r="D2001" s="450"/>
      <c r="E2001" s="450"/>
      <c r="F2001" s="96"/>
      <c r="G2001" s="439"/>
      <c r="H2001" s="70"/>
      <c r="I2001" s="440"/>
      <c r="J2001" s="46"/>
      <c r="K2001" s="47"/>
      <c r="L2001" s="48"/>
    </row>
    <row r="2002" spans="1:12" ht="15.75" thickBot="1">
      <c r="A2002" s="38"/>
      <c r="B2002" s="39"/>
      <c r="C2002" s="249"/>
      <c r="D2002" s="450"/>
      <c r="E2002" s="450"/>
      <c r="F2002" s="104"/>
      <c r="G2002" s="439"/>
      <c r="H2002" s="456"/>
      <c r="I2002" s="440"/>
      <c r="J2002" s="46"/>
      <c r="K2002" s="47"/>
      <c r="L2002" s="48"/>
    </row>
    <row r="2003" spans="1:12" ht="15.75" thickBot="1">
      <c r="A2003" s="38"/>
      <c r="B2003" s="39"/>
      <c r="C2003" s="249"/>
      <c r="D2003" s="450"/>
      <c r="E2003" s="450"/>
      <c r="F2003" s="104"/>
      <c r="G2003" s="439"/>
      <c r="H2003" s="64"/>
      <c r="I2003" s="440"/>
      <c r="J2003" s="46"/>
      <c r="K2003" s="47"/>
      <c r="L2003" s="48"/>
    </row>
    <row r="2004" spans="1:12" ht="15.75" thickBot="1">
      <c r="A2004" s="462"/>
      <c r="B2004" s="463"/>
      <c r="C2004" s="390"/>
      <c r="D2004" s="53"/>
      <c r="E2004" s="53"/>
      <c r="F2004" s="54"/>
      <c r="G2004" s="55"/>
      <c r="H2004" s="70"/>
      <c r="I2004" s="443"/>
      <c r="J2004" s="16"/>
      <c r="K2004" s="57"/>
      <c r="L2004" s="58"/>
    </row>
    <row r="2005" spans="1:12" ht="15.75" thickBot="1">
      <c r="A2005" s="9"/>
      <c r="B2005" s="28"/>
      <c r="C2005" s="433"/>
      <c r="D2005" s="62"/>
      <c r="E2005" s="62"/>
      <c r="F2005" s="31"/>
      <c r="G2005" s="63"/>
      <c r="H2005" s="70"/>
      <c r="I2005" s="459"/>
      <c r="J2005" s="66"/>
      <c r="K2005" s="67"/>
      <c r="L2005" s="460"/>
    </row>
    <row r="2006" spans="1:12">
      <c r="A2006" s="464"/>
      <c r="B2006" s="465"/>
      <c r="C2006" s="466"/>
      <c r="D2006" s="467"/>
      <c r="E2006" s="467"/>
      <c r="F2006" s="468"/>
      <c r="G2006" s="469"/>
      <c r="H2006" s="70"/>
      <c r="I2006" s="440"/>
      <c r="J2006" s="46"/>
      <c r="K2006" s="47"/>
      <c r="L2006" s="48"/>
    </row>
    <row r="2007" spans="1:12">
      <c r="A2007" s="470"/>
      <c r="B2007" s="471"/>
      <c r="C2007" s="283"/>
      <c r="D2007" s="450"/>
      <c r="E2007" s="450"/>
      <c r="F2007" s="96"/>
      <c r="G2007" s="472"/>
      <c r="H2007" s="70"/>
      <c r="I2007" s="440"/>
      <c r="J2007" s="46"/>
      <c r="K2007" s="47"/>
      <c r="L2007" s="48"/>
    </row>
    <row r="2008" spans="1:12">
      <c r="A2008" s="470"/>
      <c r="B2008" s="471"/>
      <c r="C2008" s="283"/>
      <c r="D2008" s="450"/>
      <c r="E2008" s="450"/>
      <c r="F2008" s="96"/>
      <c r="G2008" s="472"/>
      <c r="H2008" s="70"/>
      <c r="I2008" s="440"/>
      <c r="J2008" s="46"/>
      <c r="K2008" s="47"/>
      <c r="L2008" s="48"/>
    </row>
    <row r="2009" spans="1:12">
      <c r="A2009" s="470"/>
      <c r="B2009" s="471"/>
      <c r="C2009" s="283"/>
      <c r="D2009" s="450"/>
      <c r="E2009" s="450"/>
      <c r="F2009" s="96"/>
      <c r="G2009" s="472"/>
      <c r="H2009" s="70"/>
      <c r="I2009" s="440"/>
      <c r="J2009" s="46"/>
      <c r="K2009" s="47"/>
      <c r="L2009" s="48"/>
    </row>
    <row r="2010" spans="1:12">
      <c r="A2010" s="316"/>
      <c r="B2010" s="441"/>
      <c r="C2010" s="283"/>
      <c r="D2010" s="451"/>
      <c r="E2010" s="451"/>
      <c r="F2010" s="104"/>
      <c r="G2010" s="439"/>
      <c r="H2010" s="70"/>
      <c r="I2010" s="440"/>
      <c r="J2010" s="46"/>
      <c r="K2010" s="46"/>
      <c r="L2010" s="442"/>
    </row>
    <row r="2011" spans="1:12">
      <c r="A2011" s="316"/>
      <c r="B2011" s="441"/>
      <c r="C2011" s="283"/>
      <c r="D2011" s="451"/>
      <c r="E2011" s="451"/>
      <c r="F2011" s="104"/>
      <c r="G2011" s="439"/>
      <c r="H2011" s="70"/>
      <c r="I2011" s="440"/>
      <c r="J2011" s="46"/>
      <c r="K2011" s="46"/>
      <c r="L2011" s="442"/>
    </row>
    <row r="2012" spans="1:12">
      <c r="A2012" s="38"/>
      <c r="B2012" s="39"/>
      <c r="C2012" s="249"/>
      <c r="D2012" s="450"/>
      <c r="E2012" s="450"/>
      <c r="F2012" s="104"/>
      <c r="G2012" s="439"/>
      <c r="H2012" s="70"/>
      <c r="I2012" s="440"/>
      <c r="J2012" s="46"/>
      <c r="K2012" s="47"/>
      <c r="L2012" s="48"/>
    </row>
    <row r="2013" spans="1:12">
      <c r="A2013" s="38"/>
      <c r="B2013" s="39"/>
      <c r="C2013" s="249"/>
      <c r="D2013" s="450"/>
      <c r="E2013" s="450"/>
      <c r="F2013" s="104"/>
      <c r="G2013" s="439"/>
      <c r="H2013" s="70"/>
      <c r="I2013" s="440"/>
      <c r="J2013" s="46"/>
      <c r="K2013" s="47"/>
      <c r="L2013" s="48"/>
    </row>
    <row r="2014" spans="1:12">
      <c r="A2014" s="38"/>
      <c r="B2014" s="39"/>
      <c r="C2014" s="249"/>
      <c r="D2014" s="450"/>
      <c r="E2014" s="450"/>
      <c r="F2014" s="104"/>
      <c r="G2014" s="439"/>
      <c r="H2014" s="70"/>
      <c r="I2014" s="46"/>
      <c r="J2014" s="46"/>
      <c r="K2014" s="47"/>
      <c r="L2014" s="48"/>
    </row>
    <row r="2015" spans="1:12">
      <c r="A2015" s="38"/>
      <c r="B2015" s="39"/>
      <c r="C2015" s="249"/>
      <c r="D2015" s="450"/>
      <c r="E2015" s="450"/>
      <c r="F2015" s="104"/>
      <c r="G2015" s="439"/>
      <c r="H2015" s="70"/>
      <c r="I2015" s="440"/>
      <c r="J2015" s="46"/>
      <c r="K2015" s="47"/>
      <c r="L2015" s="48"/>
    </row>
    <row r="2016" spans="1:12">
      <c r="A2016" s="38"/>
      <c r="B2016" s="39"/>
      <c r="C2016" s="249"/>
      <c r="D2016" s="450"/>
      <c r="E2016" s="450"/>
      <c r="F2016" s="104"/>
      <c r="G2016" s="439"/>
      <c r="H2016" s="70"/>
      <c r="I2016" s="440"/>
      <c r="J2016" s="46"/>
      <c r="K2016" s="47"/>
      <c r="L2016" s="48"/>
    </row>
    <row r="2017" spans="1:12">
      <c r="A2017" s="38"/>
      <c r="B2017" s="39"/>
      <c r="C2017" s="249"/>
      <c r="D2017" s="450"/>
      <c r="E2017" s="450"/>
      <c r="F2017" s="104"/>
      <c r="G2017" s="439"/>
      <c r="H2017" s="70"/>
      <c r="I2017" s="440"/>
      <c r="J2017" s="46"/>
      <c r="K2017" s="47"/>
      <c r="L2017" s="48"/>
    </row>
    <row r="2018" spans="1:12">
      <c r="A2018" s="38"/>
      <c r="B2018" s="39"/>
      <c r="C2018" s="249"/>
      <c r="D2018" s="450"/>
      <c r="E2018" s="450"/>
      <c r="F2018" s="104"/>
      <c r="G2018" s="439"/>
      <c r="H2018" s="70"/>
      <c r="I2018" s="440"/>
      <c r="J2018" s="46"/>
      <c r="K2018" s="47"/>
      <c r="L2018" s="48"/>
    </row>
    <row r="2019" spans="1:12">
      <c r="A2019" s="38"/>
      <c r="B2019" s="39"/>
      <c r="C2019" s="249"/>
      <c r="D2019" s="450"/>
      <c r="E2019" s="450"/>
      <c r="F2019" s="104"/>
      <c r="G2019" s="439"/>
      <c r="H2019" s="70"/>
      <c r="I2019" s="440"/>
      <c r="J2019" s="46"/>
      <c r="K2019" s="47"/>
      <c r="L2019" s="48"/>
    </row>
    <row r="2020" spans="1:12">
      <c r="A2020" s="38"/>
      <c r="B2020" s="39"/>
      <c r="C2020" s="249"/>
      <c r="D2020" s="450"/>
      <c r="E2020" s="450"/>
      <c r="F2020" s="104"/>
      <c r="G2020" s="439"/>
      <c r="H2020" s="70"/>
      <c r="I2020" s="440"/>
      <c r="J2020" s="46"/>
      <c r="K2020" s="47"/>
      <c r="L2020" s="48"/>
    </row>
    <row r="2021" spans="1:12">
      <c r="A2021" s="38"/>
      <c r="B2021" s="39"/>
      <c r="C2021" s="249"/>
      <c r="D2021" s="450"/>
      <c r="E2021" s="450"/>
      <c r="F2021" s="104"/>
      <c r="G2021" s="439"/>
      <c r="H2021" s="70"/>
      <c r="I2021" s="440"/>
      <c r="J2021" s="46"/>
      <c r="K2021" s="47"/>
      <c r="L2021" s="48"/>
    </row>
    <row r="2022" spans="1:12">
      <c r="A2022" s="38"/>
      <c r="B2022" s="39"/>
      <c r="C2022" s="249"/>
      <c r="D2022" s="450"/>
      <c r="E2022" s="450"/>
      <c r="F2022" s="104"/>
      <c r="G2022" s="439"/>
      <c r="H2022" s="70"/>
      <c r="I2022" s="440"/>
      <c r="J2022" s="46"/>
      <c r="K2022" s="47"/>
      <c r="L2022" s="48"/>
    </row>
    <row r="2023" spans="1:12">
      <c r="A2023" s="38"/>
      <c r="B2023" s="39"/>
      <c r="C2023" s="249"/>
      <c r="D2023" s="450"/>
      <c r="E2023" s="450"/>
      <c r="F2023" s="104"/>
      <c r="G2023" s="439"/>
      <c r="H2023" s="70"/>
      <c r="I2023" s="440"/>
      <c r="J2023" s="46"/>
      <c r="K2023" s="47"/>
      <c r="L2023" s="48"/>
    </row>
    <row r="2024" spans="1:12">
      <c r="A2024" s="38"/>
      <c r="B2024" s="39"/>
      <c r="C2024" s="249"/>
      <c r="D2024" s="450"/>
      <c r="E2024" s="450"/>
      <c r="F2024" s="104"/>
      <c r="G2024" s="439"/>
      <c r="H2024" s="70"/>
      <c r="I2024" s="440"/>
      <c r="J2024" s="46"/>
      <c r="K2024" s="47"/>
      <c r="L2024" s="48"/>
    </row>
    <row r="2025" spans="1:12">
      <c r="A2025" s="38"/>
      <c r="B2025" s="39"/>
      <c r="C2025" s="249"/>
      <c r="D2025" s="450"/>
      <c r="E2025" s="450"/>
      <c r="F2025" s="104"/>
      <c r="G2025" s="439"/>
      <c r="H2025" s="70"/>
      <c r="I2025" s="440"/>
      <c r="J2025" s="46"/>
      <c r="K2025" s="47"/>
      <c r="L2025" s="48"/>
    </row>
    <row r="2026" spans="1:12">
      <c r="A2026" s="38"/>
      <c r="B2026" s="39"/>
      <c r="C2026" s="249"/>
      <c r="D2026" s="450"/>
      <c r="E2026" s="450"/>
      <c r="F2026" s="104"/>
      <c r="G2026" s="439"/>
      <c r="H2026" s="70"/>
      <c r="I2026" s="440"/>
      <c r="J2026" s="46"/>
      <c r="K2026" s="47"/>
      <c r="L2026" s="48"/>
    </row>
    <row r="2027" spans="1:12">
      <c r="A2027" s="38"/>
      <c r="B2027" s="39"/>
      <c r="C2027" s="249"/>
      <c r="D2027" s="450"/>
      <c r="E2027" s="450"/>
      <c r="F2027" s="104"/>
      <c r="G2027" s="439"/>
      <c r="H2027" s="70"/>
      <c r="I2027" s="440"/>
      <c r="J2027" s="46"/>
      <c r="K2027" s="47"/>
      <c r="L2027" s="48"/>
    </row>
    <row r="2028" spans="1:12">
      <c r="A2028" s="38"/>
      <c r="B2028" s="39"/>
      <c r="C2028" s="249"/>
      <c r="D2028" s="450"/>
      <c r="E2028" s="450"/>
      <c r="F2028" s="104"/>
      <c r="G2028" s="439"/>
      <c r="H2028" s="70"/>
      <c r="I2028" s="440"/>
      <c r="J2028" s="46"/>
      <c r="K2028" s="47"/>
      <c r="L2028" s="48"/>
    </row>
    <row r="2029" spans="1:12">
      <c r="A2029" s="38"/>
      <c r="B2029" s="39"/>
      <c r="C2029" s="249"/>
      <c r="D2029" s="450"/>
      <c r="E2029" s="450"/>
      <c r="F2029" s="104"/>
      <c r="G2029" s="439"/>
      <c r="H2029" s="70"/>
      <c r="I2029" s="440"/>
      <c r="J2029" s="46"/>
      <c r="K2029" s="47"/>
      <c r="L2029" s="48"/>
    </row>
    <row r="2030" spans="1:12">
      <c r="A2030" s="38"/>
      <c r="B2030" s="39"/>
      <c r="C2030" s="249"/>
      <c r="D2030" s="450"/>
      <c r="E2030" s="450"/>
      <c r="F2030" s="104"/>
      <c r="G2030" s="439"/>
      <c r="H2030" s="70"/>
      <c r="I2030" s="440"/>
      <c r="J2030" s="46"/>
      <c r="K2030" s="47"/>
      <c r="L2030" s="48"/>
    </row>
    <row r="2031" spans="1:12">
      <c r="A2031" s="38"/>
      <c r="B2031" s="39"/>
      <c r="C2031" s="249"/>
      <c r="D2031" s="450"/>
      <c r="E2031" s="450"/>
      <c r="F2031" s="104"/>
      <c r="G2031" s="439"/>
      <c r="H2031" s="70"/>
      <c r="I2031" s="440"/>
      <c r="J2031" s="46"/>
      <c r="K2031" s="47"/>
      <c r="L2031" s="48"/>
    </row>
    <row r="2032" spans="1:12">
      <c r="A2032" s="38"/>
      <c r="B2032" s="39"/>
      <c r="C2032" s="249"/>
      <c r="D2032" s="450"/>
      <c r="E2032" s="450"/>
      <c r="F2032" s="104"/>
      <c r="G2032" s="439"/>
      <c r="H2032" s="70"/>
      <c r="I2032" s="440"/>
      <c r="J2032" s="46"/>
      <c r="K2032" s="47"/>
      <c r="L2032" s="48"/>
    </row>
    <row r="2033" spans="1:12">
      <c r="A2033" s="38"/>
      <c r="B2033" s="39"/>
      <c r="C2033" s="249"/>
      <c r="D2033" s="450"/>
      <c r="E2033" s="450"/>
      <c r="F2033" s="104"/>
      <c r="G2033" s="439"/>
      <c r="H2033" s="70"/>
      <c r="I2033" s="440"/>
      <c r="J2033" s="46"/>
      <c r="K2033" s="47"/>
      <c r="L2033" s="48"/>
    </row>
    <row r="2034" spans="1:12">
      <c r="A2034" s="38"/>
      <c r="B2034" s="39"/>
      <c r="C2034" s="249"/>
      <c r="D2034" s="450"/>
      <c r="E2034" s="450"/>
      <c r="F2034" s="104"/>
      <c r="G2034" s="439"/>
      <c r="H2034" s="70"/>
      <c r="I2034" s="440"/>
      <c r="J2034" s="46"/>
      <c r="K2034" s="47"/>
      <c r="L2034" s="48"/>
    </row>
    <row r="2035" spans="1:12">
      <c r="A2035" s="38"/>
      <c r="B2035" s="39"/>
      <c r="C2035" s="249"/>
      <c r="D2035" s="450"/>
      <c r="E2035" s="450"/>
      <c r="F2035" s="104"/>
      <c r="G2035" s="439"/>
      <c r="H2035" s="70"/>
      <c r="I2035" s="440"/>
      <c r="J2035" s="46"/>
      <c r="K2035" s="47"/>
      <c r="L2035" s="48"/>
    </row>
    <row r="2036" spans="1:12">
      <c r="A2036" s="38"/>
      <c r="B2036" s="39"/>
      <c r="C2036" s="249"/>
      <c r="D2036" s="450"/>
      <c r="E2036" s="450"/>
      <c r="F2036" s="104"/>
      <c r="G2036" s="439"/>
      <c r="H2036" s="70"/>
      <c r="I2036" s="440"/>
      <c r="J2036" s="46"/>
      <c r="K2036" s="47"/>
      <c r="L2036" s="48"/>
    </row>
    <row r="2037" spans="1:12">
      <c r="A2037" s="38"/>
      <c r="B2037" s="39"/>
      <c r="C2037" s="249"/>
      <c r="D2037" s="450"/>
      <c r="E2037" s="450"/>
      <c r="F2037" s="104"/>
      <c r="G2037" s="439"/>
      <c r="H2037" s="70"/>
      <c r="I2037" s="440"/>
      <c r="J2037" s="46"/>
      <c r="K2037" s="47"/>
      <c r="L2037" s="48"/>
    </row>
    <row r="2038" spans="1:12">
      <c r="A2038" s="38"/>
      <c r="B2038" s="39"/>
      <c r="C2038" s="249"/>
      <c r="D2038" s="450"/>
      <c r="E2038" s="450"/>
      <c r="F2038" s="104"/>
      <c r="G2038" s="439"/>
      <c r="H2038" s="70"/>
      <c r="I2038" s="440"/>
      <c r="J2038" s="46"/>
      <c r="K2038" s="47"/>
      <c r="L2038" s="48"/>
    </row>
    <row r="2039" spans="1:12">
      <c r="A2039" s="38"/>
      <c r="B2039" s="39"/>
      <c r="C2039" s="249"/>
      <c r="D2039" s="450"/>
      <c r="E2039" s="450"/>
      <c r="F2039" s="104"/>
      <c r="G2039" s="439"/>
      <c r="H2039" s="70"/>
      <c r="I2039" s="440"/>
      <c r="J2039" s="46"/>
      <c r="K2039" s="47"/>
      <c r="L2039" s="48"/>
    </row>
    <row r="2040" spans="1:12">
      <c r="A2040" s="38"/>
      <c r="B2040" s="39"/>
      <c r="C2040" s="249"/>
      <c r="D2040" s="450"/>
      <c r="E2040" s="450"/>
      <c r="F2040" s="104"/>
      <c r="G2040" s="439"/>
      <c r="H2040" s="70"/>
      <c r="I2040" s="440"/>
      <c r="J2040" s="46"/>
      <c r="K2040" s="47"/>
      <c r="L2040" s="48"/>
    </row>
    <row r="2041" spans="1:12">
      <c r="A2041" s="38"/>
      <c r="B2041" s="39"/>
      <c r="C2041" s="249"/>
      <c r="D2041" s="450"/>
      <c r="E2041" s="450"/>
      <c r="F2041" s="104"/>
      <c r="G2041" s="439"/>
      <c r="H2041" s="70"/>
      <c r="I2041" s="440"/>
      <c r="J2041" s="46"/>
      <c r="K2041" s="47"/>
      <c r="L2041" s="48"/>
    </row>
    <row r="2042" spans="1:12">
      <c r="A2042" s="38"/>
      <c r="B2042" s="39"/>
      <c r="C2042" s="249"/>
      <c r="D2042" s="450"/>
      <c r="E2042" s="450"/>
      <c r="F2042" s="104"/>
      <c r="G2042" s="439"/>
      <c r="H2042" s="70"/>
      <c r="I2042" s="440"/>
      <c r="J2042" s="46"/>
      <c r="K2042" s="47"/>
      <c r="L2042" s="48"/>
    </row>
    <row r="2043" spans="1:12">
      <c r="A2043" s="38"/>
      <c r="B2043" s="39"/>
      <c r="C2043" s="249"/>
      <c r="D2043" s="450"/>
      <c r="E2043" s="450"/>
      <c r="F2043" s="104"/>
      <c r="G2043" s="439"/>
      <c r="H2043" s="70"/>
      <c r="I2043" s="440"/>
      <c r="J2043" s="46"/>
      <c r="K2043" s="47"/>
      <c r="L2043" s="48"/>
    </row>
    <row r="2044" spans="1:12">
      <c r="A2044" s="38"/>
      <c r="B2044" s="39"/>
      <c r="C2044" s="249"/>
      <c r="D2044" s="450"/>
      <c r="E2044" s="450"/>
      <c r="F2044" s="104"/>
      <c r="G2044" s="439"/>
      <c r="H2044" s="70"/>
      <c r="I2044" s="440"/>
      <c r="J2044" s="46"/>
      <c r="K2044" s="47"/>
      <c r="L2044" s="48"/>
    </row>
    <row r="2045" spans="1:12">
      <c r="A2045" s="38"/>
      <c r="B2045" s="39"/>
      <c r="C2045" s="249"/>
      <c r="D2045" s="450"/>
      <c r="E2045" s="450"/>
      <c r="F2045" s="104"/>
      <c r="G2045" s="439"/>
      <c r="H2045" s="70"/>
      <c r="I2045" s="440"/>
      <c r="J2045" s="46"/>
      <c r="K2045" s="47"/>
      <c r="L2045" s="48"/>
    </row>
    <row r="2046" spans="1:12">
      <c r="A2046" s="38"/>
      <c r="B2046" s="39"/>
      <c r="C2046" s="249"/>
      <c r="D2046" s="450"/>
      <c r="E2046" s="450"/>
      <c r="F2046" s="104"/>
      <c r="G2046" s="439"/>
      <c r="H2046" s="70"/>
      <c r="I2046" s="440"/>
      <c r="J2046" s="46"/>
      <c r="K2046" s="47"/>
      <c r="L2046" s="48"/>
    </row>
    <row r="2047" spans="1:12">
      <c r="A2047" s="38"/>
      <c r="B2047" s="39"/>
      <c r="C2047" s="249"/>
      <c r="D2047" s="450"/>
      <c r="E2047" s="450"/>
      <c r="F2047" s="104"/>
      <c r="G2047" s="439"/>
      <c r="H2047" s="70"/>
      <c r="I2047" s="440"/>
      <c r="J2047" s="46"/>
      <c r="K2047" s="47"/>
      <c r="L2047" s="48"/>
    </row>
    <row r="2048" spans="1:12">
      <c r="A2048" s="38"/>
      <c r="B2048" s="39"/>
      <c r="C2048" s="249"/>
      <c r="D2048" s="450"/>
      <c r="E2048" s="450"/>
      <c r="F2048" s="104"/>
      <c r="G2048" s="439"/>
      <c r="H2048" s="70"/>
      <c r="I2048" s="440"/>
      <c r="J2048" s="46"/>
      <c r="K2048" s="47"/>
      <c r="L2048" s="48"/>
    </row>
    <row r="2049" spans="1:12">
      <c r="A2049" s="38"/>
      <c r="B2049" s="39"/>
      <c r="C2049" s="249"/>
      <c r="D2049" s="450"/>
      <c r="E2049" s="450"/>
      <c r="F2049" s="104"/>
      <c r="G2049" s="439"/>
      <c r="H2049" s="70"/>
      <c r="I2049" s="440"/>
      <c r="J2049" s="46"/>
      <c r="K2049" s="47"/>
      <c r="L2049" s="48"/>
    </row>
    <row r="2050" spans="1:12">
      <c r="A2050" s="38"/>
      <c r="B2050" s="39"/>
      <c r="C2050" s="249"/>
      <c r="D2050" s="450"/>
      <c r="E2050" s="450"/>
      <c r="F2050" s="104"/>
      <c r="G2050" s="439"/>
      <c r="H2050" s="70"/>
      <c r="I2050" s="440"/>
      <c r="J2050" s="46"/>
      <c r="K2050" s="47"/>
      <c r="L2050" s="48"/>
    </row>
    <row r="2051" spans="1:12">
      <c r="A2051" s="38"/>
      <c r="B2051" s="39"/>
      <c r="C2051" s="249"/>
      <c r="D2051" s="450"/>
      <c r="E2051" s="450"/>
      <c r="F2051" s="104"/>
      <c r="G2051" s="439"/>
      <c r="H2051" s="70"/>
      <c r="I2051" s="440"/>
      <c r="J2051" s="46"/>
      <c r="K2051" s="47"/>
      <c r="L2051" s="48"/>
    </row>
    <row r="2052" spans="1:12">
      <c r="A2052" s="38"/>
      <c r="B2052" s="39"/>
      <c r="C2052" s="249"/>
      <c r="D2052" s="450"/>
      <c r="E2052" s="450"/>
      <c r="F2052" s="104"/>
      <c r="G2052" s="439"/>
      <c r="H2052" s="70"/>
      <c r="I2052" s="440"/>
      <c r="J2052" s="46"/>
      <c r="K2052" s="47"/>
      <c r="L2052" s="48"/>
    </row>
    <row r="2053" spans="1:12">
      <c r="A2053" s="38"/>
      <c r="B2053" s="39"/>
      <c r="C2053" s="249"/>
      <c r="D2053" s="450"/>
      <c r="E2053" s="450"/>
      <c r="F2053" s="104"/>
      <c r="G2053" s="439"/>
      <c r="H2053" s="70"/>
      <c r="I2053" s="440"/>
      <c r="J2053" s="46"/>
      <c r="K2053" s="47"/>
      <c r="L2053" s="48"/>
    </row>
    <row r="2054" spans="1:12">
      <c r="A2054" s="38"/>
      <c r="B2054" s="39"/>
      <c r="C2054" s="249"/>
      <c r="D2054" s="450"/>
      <c r="E2054" s="450"/>
      <c r="F2054" s="104"/>
      <c r="G2054" s="439"/>
      <c r="H2054" s="70"/>
      <c r="I2054" s="440"/>
      <c r="J2054" s="46"/>
      <c r="K2054" s="47"/>
      <c r="L2054" s="48"/>
    </row>
    <row r="2055" spans="1:12">
      <c r="A2055" s="38"/>
      <c r="B2055" s="39"/>
      <c r="C2055" s="249"/>
      <c r="D2055" s="450"/>
      <c r="E2055" s="450"/>
      <c r="F2055" s="104"/>
      <c r="G2055" s="439"/>
      <c r="H2055" s="70"/>
      <c r="I2055" s="440"/>
      <c r="J2055" s="46"/>
      <c r="K2055" s="47"/>
      <c r="L2055" s="48"/>
    </row>
    <row r="2056" spans="1:12">
      <c r="A2056" s="38"/>
      <c r="B2056" s="39"/>
      <c r="C2056" s="249"/>
      <c r="D2056" s="450"/>
      <c r="E2056" s="450"/>
      <c r="F2056" s="104"/>
      <c r="G2056" s="439"/>
      <c r="H2056" s="70"/>
      <c r="I2056" s="440"/>
      <c r="J2056" s="46"/>
      <c r="K2056" s="47"/>
      <c r="L2056" s="48"/>
    </row>
    <row r="2057" spans="1:12">
      <c r="A2057" s="38"/>
      <c r="B2057" s="39"/>
      <c r="C2057" s="249"/>
      <c r="D2057" s="450"/>
      <c r="E2057" s="450"/>
      <c r="F2057" s="96"/>
      <c r="G2057" s="439"/>
      <c r="H2057" s="70"/>
      <c r="I2057" s="440"/>
      <c r="J2057" s="46"/>
      <c r="K2057" s="47"/>
      <c r="L2057" s="48"/>
    </row>
    <row r="2058" spans="1:12">
      <c r="A2058" s="38"/>
      <c r="B2058" s="39"/>
      <c r="C2058" s="249"/>
      <c r="D2058" s="450"/>
      <c r="E2058" s="450"/>
      <c r="F2058" s="96"/>
      <c r="G2058" s="439"/>
      <c r="H2058" s="70"/>
      <c r="I2058" s="440"/>
      <c r="J2058" s="46"/>
      <c r="K2058" s="47"/>
      <c r="L2058" s="48"/>
    </row>
    <row r="2059" spans="1:12">
      <c r="A2059" s="38"/>
      <c r="B2059" s="39"/>
      <c r="C2059" s="249"/>
      <c r="D2059" s="450"/>
      <c r="E2059" s="450"/>
      <c r="F2059" s="96"/>
      <c r="G2059" s="439"/>
      <c r="H2059" s="70"/>
      <c r="I2059" s="440"/>
      <c r="J2059" s="46"/>
      <c r="K2059" s="47"/>
      <c r="L2059" s="48"/>
    </row>
    <row r="2060" spans="1:12">
      <c r="A2060" s="38"/>
      <c r="B2060" s="39"/>
      <c r="C2060" s="249"/>
      <c r="D2060" s="450"/>
      <c r="E2060" s="450"/>
      <c r="F2060" s="96"/>
      <c r="G2060" s="439"/>
      <c r="H2060" s="70"/>
      <c r="I2060" s="440"/>
      <c r="J2060" s="46"/>
      <c r="K2060" s="47"/>
      <c r="L2060" s="48"/>
    </row>
    <row r="2061" spans="1:12" ht="17.25" thickBot="1">
      <c r="A2061" s="345"/>
      <c r="B2061" s="452"/>
      <c r="C2061" s="453"/>
      <c r="D2061" s="454"/>
      <c r="E2061" s="454"/>
      <c r="F2061" s="386"/>
      <c r="G2061" s="455"/>
      <c r="H2061" s="473"/>
      <c r="I2061" s="457"/>
      <c r="J2061" s="351"/>
      <c r="K2061" s="352"/>
      <c r="L2061" s="458"/>
    </row>
    <row r="2062" spans="1:12" ht="16.5" thickBot="1">
      <c r="A2062" s="316"/>
      <c r="B2062" s="441"/>
      <c r="C2062" s="283"/>
      <c r="D2062" s="450"/>
      <c r="E2062" s="257"/>
      <c r="F2062" s="104"/>
      <c r="G2062" s="439"/>
      <c r="H2062" s="474"/>
      <c r="I2062" s="440"/>
      <c r="J2062" s="46"/>
      <c r="K2062" s="46"/>
      <c r="L2062" s="442"/>
    </row>
    <row r="2063" spans="1:12" ht="15.75" thickBot="1">
      <c r="A2063" s="462"/>
      <c r="B2063" s="463"/>
      <c r="C2063" s="390"/>
      <c r="D2063" s="53"/>
      <c r="E2063" s="53"/>
      <c r="F2063" s="54"/>
      <c r="G2063" s="55"/>
      <c r="H2063" s="221"/>
      <c r="I2063" s="443"/>
      <c r="J2063" s="16"/>
      <c r="K2063" s="57"/>
      <c r="L2063" s="58"/>
    </row>
    <row r="2064" spans="1:12" ht="15.75" thickBot="1">
      <c r="A2064" s="9"/>
      <c r="B2064" s="28"/>
      <c r="C2064" s="433"/>
      <c r="D2064" s="62"/>
      <c r="E2064" s="62"/>
      <c r="F2064" s="31"/>
      <c r="G2064" s="63"/>
      <c r="H2064" s="50"/>
      <c r="I2064" s="459"/>
      <c r="J2064" s="66"/>
      <c r="K2064" s="67"/>
      <c r="L2064" s="460"/>
    </row>
    <row r="2065" spans="1:12">
      <c r="A2065" s="316"/>
      <c r="B2065" s="441"/>
      <c r="C2065" s="249"/>
      <c r="D2065" s="450"/>
      <c r="E2065" s="257"/>
      <c r="F2065" s="104"/>
      <c r="G2065" s="44"/>
      <c r="H2065" s="50"/>
      <c r="I2065" s="440"/>
      <c r="J2065" s="46"/>
      <c r="K2065" s="46"/>
      <c r="L2065" s="442"/>
    </row>
    <row r="2066" spans="1:12">
      <c r="A2066" s="38"/>
      <c r="B2066" s="441"/>
      <c r="C2066" s="249"/>
      <c r="D2066" s="451"/>
      <c r="E2066" s="451"/>
      <c r="F2066" s="104"/>
      <c r="G2066" s="44"/>
      <c r="H2066" s="475"/>
      <c r="I2066" s="440"/>
      <c r="J2066" s="46"/>
      <c r="K2066" s="46"/>
      <c r="L2066" s="442"/>
    </row>
    <row r="2067" spans="1:12">
      <c r="A2067" s="38"/>
      <c r="B2067" s="441"/>
      <c r="C2067" s="249"/>
      <c r="D2067" s="450"/>
      <c r="E2067" s="450"/>
      <c r="F2067" s="104"/>
      <c r="G2067" s="44"/>
      <c r="H2067" s="475"/>
      <c r="I2067" s="440"/>
      <c r="J2067" s="46"/>
      <c r="K2067" s="47"/>
      <c r="L2067" s="48"/>
    </row>
    <row r="2068" spans="1:12">
      <c r="A2068" s="38"/>
      <c r="B2068" s="441"/>
      <c r="C2068" s="249"/>
      <c r="D2068" s="450"/>
      <c r="E2068" s="450"/>
      <c r="F2068" s="104"/>
      <c r="G2068" s="44"/>
      <c r="H2068" s="475"/>
      <c r="I2068" s="440"/>
      <c r="J2068" s="46"/>
      <c r="K2068" s="47"/>
      <c r="L2068" s="48"/>
    </row>
    <row r="2069" spans="1:12">
      <c r="A2069" s="38"/>
      <c r="B2069" s="441"/>
      <c r="C2069" s="249"/>
      <c r="D2069" s="450"/>
      <c r="E2069" s="450"/>
      <c r="F2069" s="104"/>
      <c r="G2069" s="44"/>
      <c r="H2069" s="475"/>
      <c r="I2069" s="440"/>
      <c r="J2069" s="46"/>
      <c r="K2069" s="47"/>
      <c r="L2069" s="48"/>
    </row>
    <row r="2070" spans="1:12">
      <c r="A2070" s="38"/>
      <c r="B2070" s="441"/>
      <c r="C2070" s="249"/>
      <c r="D2070" s="450"/>
      <c r="E2070" s="450"/>
      <c r="F2070" s="104"/>
      <c r="G2070" s="44"/>
      <c r="H2070" s="475"/>
      <c r="I2070" s="440"/>
      <c r="J2070" s="46"/>
      <c r="K2070" s="47"/>
      <c r="L2070" s="48"/>
    </row>
    <row r="2071" spans="1:12">
      <c r="A2071" s="38"/>
      <c r="B2071" s="441"/>
      <c r="C2071" s="249"/>
      <c r="D2071" s="450"/>
      <c r="E2071" s="450"/>
      <c r="F2071" s="104"/>
      <c r="G2071" s="44"/>
      <c r="H2071" s="475"/>
      <c r="I2071" s="440"/>
      <c r="J2071" s="46"/>
      <c r="K2071" s="47"/>
      <c r="L2071" s="48"/>
    </row>
    <row r="2072" spans="1:12">
      <c r="A2072" s="38"/>
      <c r="B2072" s="441"/>
      <c r="C2072" s="249"/>
      <c r="D2072" s="450"/>
      <c r="E2072" s="450"/>
      <c r="F2072" s="104"/>
      <c r="G2072" s="44"/>
      <c r="H2072" s="475"/>
      <c r="I2072" s="440"/>
      <c r="J2072" s="46"/>
      <c r="K2072" s="47"/>
      <c r="L2072" s="48"/>
    </row>
    <row r="2073" spans="1:12">
      <c r="A2073" s="38"/>
      <c r="B2073" s="441"/>
      <c r="C2073" s="249"/>
      <c r="D2073" s="450"/>
      <c r="E2073" s="450"/>
      <c r="F2073" s="104"/>
      <c r="G2073" s="44"/>
      <c r="H2073" s="475"/>
      <c r="I2073" s="440"/>
      <c r="J2073" s="46"/>
      <c r="K2073" s="47"/>
      <c r="L2073" s="48"/>
    </row>
    <row r="2074" spans="1:12">
      <c r="A2074" s="38"/>
      <c r="B2074" s="441"/>
      <c r="C2074" s="249"/>
      <c r="D2074" s="450"/>
      <c r="E2074" s="450"/>
      <c r="F2074" s="104"/>
      <c r="G2074" s="44"/>
      <c r="H2074" s="475"/>
      <c r="I2074" s="440"/>
      <c r="J2074" s="46"/>
      <c r="K2074" s="47"/>
      <c r="L2074" s="48"/>
    </row>
    <row r="2075" spans="1:12">
      <c r="A2075" s="38"/>
      <c r="B2075" s="441"/>
      <c r="C2075" s="249"/>
      <c r="D2075" s="450"/>
      <c r="E2075" s="450"/>
      <c r="F2075" s="104"/>
      <c r="G2075" s="44"/>
      <c r="H2075" s="475"/>
      <c r="I2075" s="440"/>
      <c r="J2075" s="46"/>
      <c r="K2075" s="47"/>
      <c r="L2075" s="48"/>
    </row>
    <row r="2076" spans="1:12">
      <c r="A2076" s="38"/>
      <c r="B2076" s="441"/>
      <c r="C2076" s="249"/>
      <c r="D2076" s="450"/>
      <c r="E2076" s="450"/>
      <c r="F2076" s="104"/>
      <c r="G2076" s="44"/>
      <c r="H2076" s="475"/>
      <c r="I2076" s="440"/>
      <c r="J2076" s="46"/>
      <c r="K2076" s="47"/>
      <c r="L2076" s="48"/>
    </row>
    <row r="2077" spans="1:12">
      <c r="A2077" s="38"/>
      <c r="B2077" s="441"/>
      <c r="C2077" s="249"/>
      <c r="D2077" s="450"/>
      <c r="E2077" s="450"/>
      <c r="F2077" s="104"/>
      <c r="G2077" s="44"/>
      <c r="H2077" s="475"/>
      <c r="I2077" s="440"/>
      <c r="J2077" s="46"/>
      <c r="K2077" s="47"/>
      <c r="L2077" s="48"/>
    </row>
    <row r="2078" spans="1:12">
      <c r="A2078" s="38"/>
      <c r="B2078" s="441"/>
      <c r="C2078" s="249"/>
      <c r="D2078" s="450"/>
      <c r="E2078" s="450"/>
      <c r="F2078" s="104"/>
      <c r="G2078" s="44"/>
      <c r="H2078" s="475"/>
      <c r="I2078" s="440"/>
      <c r="J2078" s="46"/>
      <c r="K2078" s="47"/>
      <c r="L2078" s="48"/>
    </row>
    <row r="2079" spans="1:12">
      <c r="A2079" s="38"/>
      <c r="B2079" s="441"/>
      <c r="C2079" s="249"/>
      <c r="D2079" s="450"/>
      <c r="E2079" s="450"/>
      <c r="F2079" s="104"/>
      <c r="G2079" s="44"/>
      <c r="H2079" s="475"/>
      <c r="I2079" s="440"/>
      <c r="J2079" s="46"/>
      <c r="K2079" s="47"/>
      <c r="L2079" s="48"/>
    </row>
    <row r="2080" spans="1:12">
      <c r="A2080" s="38"/>
      <c r="B2080" s="441"/>
      <c r="C2080" s="249"/>
      <c r="D2080" s="450"/>
      <c r="E2080" s="450"/>
      <c r="F2080" s="104"/>
      <c r="G2080" s="44"/>
      <c r="H2080" s="475"/>
      <c r="I2080" s="440"/>
      <c r="J2080" s="46"/>
      <c r="K2080" s="47"/>
      <c r="L2080" s="48"/>
    </row>
    <row r="2081" spans="1:12">
      <c r="A2081" s="38"/>
      <c r="B2081" s="441"/>
      <c r="C2081" s="249"/>
      <c r="D2081" s="450"/>
      <c r="E2081" s="450"/>
      <c r="F2081" s="104"/>
      <c r="G2081" s="44"/>
      <c r="H2081" s="475"/>
      <c r="I2081" s="440"/>
      <c r="J2081" s="46"/>
      <c r="K2081" s="47"/>
      <c r="L2081" s="48"/>
    </row>
    <row r="2082" spans="1:12">
      <c r="A2082" s="38"/>
      <c r="B2082" s="441"/>
      <c r="C2082" s="249"/>
      <c r="D2082" s="450"/>
      <c r="E2082" s="450"/>
      <c r="F2082" s="104"/>
      <c r="G2082" s="44"/>
      <c r="H2082" s="475"/>
      <c r="I2082" s="440"/>
      <c r="J2082" s="46"/>
      <c r="K2082" s="47"/>
      <c r="L2082" s="48"/>
    </row>
    <row r="2083" spans="1:12">
      <c r="A2083" s="38"/>
      <c r="B2083" s="441"/>
      <c r="C2083" s="249"/>
      <c r="D2083" s="450"/>
      <c r="E2083" s="450"/>
      <c r="F2083" s="104"/>
      <c r="G2083" s="44"/>
      <c r="H2083" s="475"/>
      <c r="I2083" s="440"/>
      <c r="J2083" s="46"/>
      <c r="K2083" s="47"/>
      <c r="L2083" s="48"/>
    </row>
    <row r="2084" spans="1:12">
      <c r="A2084" s="38"/>
      <c r="B2084" s="441"/>
      <c r="C2084" s="249"/>
      <c r="D2084" s="450"/>
      <c r="E2084" s="450"/>
      <c r="F2084" s="104"/>
      <c r="G2084" s="44"/>
      <c r="H2084" s="475"/>
      <c r="I2084" s="440"/>
      <c r="J2084" s="46"/>
      <c r="K2084" s="47"/>
      <c r="L2084" s="48"/>
    </row>
    <row r="2085" spans="1:12">
      <c r="A2085" s="38"/>
      <c r="B2085" s="441"/>
      <c r="C2085" s="249"/>
      <c r="D2085" s="450"/>
      <c r="E2085" s="450"/>
      <c r="F2085" s="104"/>
      <c r="G2085" s="44"/>
      <c r="H2085" s="475"/>
      <c r="I2085" s="440"/>
      <c r="J2085" s="46"/>
      <c r="K2085" s="47"/>
      <c r="L2085" s="48"/>
    </row>
    <row r="2086" spans="1:12">
      <c r="A2086" s="38"/>
      <c r="B2086" s="441"/>
      <c r="C2086" s="249"/>
      <c r="D2086" s="450"/>
      <c r="E2086" s="450"/>
      <c r="F2086" s="104"/>
      <c r="G2086" s="44"/>
      <c r="H2086" s="475"/>
      <c r="I2086" s="440"/>
      <c r="J2086" s="46"/>
      <c r="K2086" s="47"/>
      <c r="L2086" s="48"/>
    </row>
    <row r="2087" spans="1:12">
      <c r="A2087" s="38"/>
      <c r="B2087" s="441"/>
      <c r="C2087" s="249"/>
      <c r="D2087" s="450"/>
      <c r="E2087" s="450"/>
      <c r="F2087" s="104"/>
      <c r="G2087" s="44"/>
      <c r="H2087" s="475"/>
      <c r="I2087" s="440"/>
      <c r="J2087" s="46"/>
      <c r="K2087" s="47"/>
      <c r="L2087" s="48"/>
    </row>
    <row r="2088" spans="1:12">
      <c r="A2088" s="38"/>
      <c r="B2088" s="441"/>
      <c r="C2088" s="249"/>
      <c r="D2088" s="450"/>
      <c r="E2088" s="450"/>
      <c r="F2088" s="104"/>
      <c r="G2088" s="44"/>
      <c r="H2088" s="475"/>
      <c r="I2088" s="440"/>
      <c r="J2088" s="46"/>
      <c r="K2088" s="47"/>
      <c r="L2088" s="48"/>
    </row>
    <row r="2089" spans="1:12">
      <c r="A2089" s="38"/>
      <c r="B2089" s="441"/>
      <c r="C2089" s="249"/>
      <c r="D2089" s="450"/>
      <c r="E2089" s="450"/>
      <c r="F2089" s="104"/>
      <c r="G2089" s="44"/>
      <c r="H2089" s="475"/>
      <c r="I2089" s="440"/>
      <c r="J2089" s="46"/>
      <c r="K2089" s="47"/>
      <c r="L2089" s="48"/>
    </row>
    <row r="2090" spans="1:12">
      <c r="A2090" s="38"/>
      <c r="B2090" s="441"/>
      <c r="C2090" s="249"/>
      <c r="D2090" s="450"/>
      <c r="E2090" s="450"/>
      <c r="F2090" s="104"/>
      <c r="G2090" s="44"/>
      <c r="H2090" s="475"/>
      <c r="I2090" s="440"/>
      <c r="J2090" s="46"/>
      <c r="K2090" s="47"/>
      <c r="L2090" s="48"/>
    </row>
    <row r="2091" spans="1:12">
      <c r="A2091" s="38"/>
      <c r="B2091" s="441"/>
      <c r="C2091" s="249"/>
      <c r="D2091" s="450"/>
      <c r="E2091" s="450"/>
      <c r="F2091" s="104"/>
      <c r="G2091" s="44"/>
      <c r="H2091" s="475"/>
      <c r="I2091" s="440"/>
      <c r="J2091" s="46"/>
      <c r="K2091" s="47"/>
      <c r="L2091" s="48"/>
    </row>
    <row r="2092" spans="1:12">
      <c r="A2092" s="38"/>
      <c r="B2092" s="441"/>
      <c r="C2092" s="249"/>
      <c r="D2092" s="450"/>
      <c r="E2092" s="450"/>
      <c r="F2092" s="104"/>
      <c r="G2092" s="44"/>
      <c r="H2092" s="475"/>
      <c r="I2092" s="440"/>
      <c r="J2092" s="46"/>
      <c r="K2092" s="47"/>
      <c r="L2092" s="48"/>
    </row>
    <row r="2093" spans="1:12">
      <c r="A2093" s="38"/>
      <c r="B2093" s="441"/>
      <c r="C2093" s="249"/>
      <c r="D2093" s="450"/>
      <c r="E2093" s="450"/>
      <c r="F2093" s="104"/>
      <c r="G2093" s="44"/>
      <c r="H2093" s="475"/>
      <c r="I2093" s="440"/>
      <c r="J2093" s="46"/>
      <c r="K2093" s="47"/>
      <c r="L2093" s="48"/>
    </row>
    <row r="2094" spans="1:12">
      <c r="A2094" s="38"/>
      <c r="B2094" s="441"/>
      <c r="C2094" s="249"/>
      <c r="D2094" s="450"/>
      <c r="E2094" s="450"/>
      <c r="F2094" s="104"/>
      <c r="G2094" s="44"/>
      <c r="H2094" s="475"/>
      <c r="I2094" s="440"/>
      <c r="J2094" s="46"/>
      <c r="K2094" s="47"/>
      <c r="L2094" s="48"/>
    </row>
    <row r="2095" spans="1:12">
      <c r="A2095" s="38"/>
      <c r="B2095" s="441"/>
      <c r="C2095" s="249"/>
      <c r="D2095" s="450"/>
      <c r="E2095" s="450"/>
      <c r="F2095" s="104"/>
      <c r="G2095" s="44"/>
      <c r="H2095" s="475"/>
      <c r="I2095" s="440"/>
      <c r="J2095" s="46"/>
      <c r="K2095" s="47"/>
      <c r="L2095" s="48"/>
    </row>
    <row r="2096" spans="1:12">
      <c r="A2096" s="38"/>
      <c r="B2096" s="441"/>
      <c r="C2096" s="249"/>
      <c r="D2096" s="450"/>
      <c r="E2096" s="450"/>
      <c r="F2096" s="104"/>
      <c r="G2096" s="44"/>
      <c r="H2096" s="475"/>
      <c r="I2096" s="440"/>
      <c r="J2096" s="46"/>
      <c r="K2096" s="47"/>
      <c r="L2096" s="48"/>
    </row>
    <row r="2097" spans="1:12">
      <c r="A2097" s="38"/>
      <c r="B2097" s="441"/>
      <c r="C2097" s="249"/>
      <c r="D2097" s="450"/>
      <c r="E2097" s="450"/>
      <c r="F2097" s="104"/>
      <c r="G2097" s="44"/>
      <c r="H2097" s="475"/>
      <c r="I2097" s="440"/>
      <c r="J2097" s="46"/>
      <c r="K2097" s="47"/>
      <c r="L2097" s="48"/>
    </row>
    <row r="2098" spans="1:12">
      <c r="A2098" s="38"/>
      <c r="B2098" s="441"/>
      <c r="C2098" s="249"/>
      <c r="D2098" s="450"/>
      <c r="E2098" s="450"/>
      <c r="F2098" s="104"/>
      <c r="G2098" s="44"/>
      <c r="H2098" s="475"/>
      <c r="I2098" s="440"/>
      <c r="J2098" s="46"/>
      <c r="K2098" s="47"/>
      <c r="L2098" s="48"/>
    </row>
    <row r="2099" spans="1:12">
      <c r="A2099" s="38"/>
      <c r="B2099" s="441"/>
      <c r="C2099" s="249"/>
      <c r="D2099" s="450"/>
      <c r="E2099" s="450"/>
      <c r="F2099" s="104"/>
      <c r="G2099" s="44"/>
      <c r="H2099" s="475"/>
      <c r="I2099" s="440"/>
      <c r="J2099" s="46"/>
      <c r="K2099" s="47"/>
      <c r="L2099" s="48"/>
    </row>
    <row r="2100" spans="1:12">
      <c r="A2100" s="38"/>
      <c r="B2100" s="441"/>
      <c r="C2100" s="249"/>
      <c r="D2100" s="450"/>
      <c r="E2100" s="450"/>
      <c r="F2100" s="104"/>
      <c r="G2100" s="44"/>
      <c r="H2100" s="475"/>
      <c r="I2100" s="440"/>
      <c r="J2100" s="46"/>
      <c r="K2100" s="47"/>
      <c r="L2100" s="48"/>
    </row>
    <row r="2101" spans="1:12">
      <c r="A2101" s="38"/>
      <c r="B2101" s="441"/>
      <c r="C2101" s="249"/>
      <c r="D2101" s="450"/>
      <c r="E2101" s="450"/>
      <c r="F2101" s="104"/>
      <c r="G2101" s="44"/>
      <c r="H2101" s="475"/>
      <c r="I2101" s="440"/>
      <c r="J2101" s="46"/>
      <c r="K2101" s="47"/>
      <c r="L2101" s="48"/>
    </row>
    <row r="2102" spans="1:12">
      <c r="A2102" s="38"/>
      <c r="B2102" s="441"/>
      <c r="C2102" s="249"/>
      <c r="D2102" s="450"/>
      <c r="E2102" s="450"/>
      <c r="F2102" s="104"/>
      <c r="G2102" s="44"/>
      <c r="H2102" s="475"/>
      <c r="I2102" s="440"/>
      <c r="J2102" s="46"/>
      <c r="K2102" s="47"/>
      <c r="L2102" s="48"/>
    </row>
    <row r="2103" spans="1:12">
      <c r="A2103" s="38"/>
      <c r="B2103" s="441"/>
      <c r="C2103" s="249"/>
      <c r="D2103" s="450"/>
      <c r="E2103" s="450"/>
      <c r="F2103" s="104"/>
      <c r="G2103" s="44"/>
      <c r="H2103" s="475"/>
      <c r="I2103" s="440"/>
      <c r="J2103" s="46"/>
      <c r="K2103" s="47"/>
      <c r="L2103" s="48"/>
    </row>
    <row r="2104" spans="1:12">
      <c r="A2104" s="38"/>
      <c r="B2104" s="441"/>
      <c r="C2104" s="249"/>
      <c r="D2104" s="450"/>
      <c r="E2104" s="450"/>
      <c r="F2104" s="104"/>
      <c r="G2104" s="44"/>
      <c r="H2104" s="475"/>
      <c r="I2104" s="440"/>
      <c r="J2104" s="46"/>
      <c r="K2104" s="47"/>
      <c r="L2104" s="48"/>
    </row>
    <row r="2105" spans="1:12">
      <c r="A2105" s="38"/>
      <c r="B2105" s="441"/>
      <c r="C2105" s="249"/>
      <c r="D2105" s="450"/>
      <c r="E2105" s="450"/>
      <c r="F2105" s="104"/>
      <c r="G2105" s="44"/>
      <c r="H2105" s="475"/>
      <c r="I2105" s="440"/>
      <c r="J2105" s="46"/>
      <c r="K2105" s="47"/>
      <c r="L2105" s="48"/>
    </row>
    <row r="2106" spans="1:12">
      <c r="A2106" s="38"/>
      <c r="B2106" s="441"/>
      <c r="C2106" s="249"/>
      <c r="D2106" s="450"/>
      <c r="E2106" s="450"/>
      <c r="F2106" s="104"/>
      <c r="G2106" s="44"/>
      <c r="H2106" s="475"/>
      <c r="I2106" s="440"/>
      <c r="J2106" s="46"/>
      <c r="K2106" s="47"/>
      <c r="L2106" s="48"/>
    </row>
    <row r="2107" spans="1:12">
      <c r="A2107" s="38"/>
      <c r="B2107" s="441"/>
      <c r="C2107" s="249"/>
      <c r="D2107" s="450"/>
      <c r="E2107" s="450"/>
      <c r="F2107" s="104"/>
      <c r="G2107" s="44"/>
      <c r="H2107" s="475"/>
      <c r="I2107" s="440"/>
      <c r="J2107" s="46"/>
      <c r="K2107" s="47"/>
      <c r="L2107" s="48"/>
    </row>
    <row r="2108" spans="1:12">
      <c r="A2108" s="38"/>
      <c r="B2108" s="441"/>
      <c r="C2108" s="249"/>
      <c r="D2108" s="450"/>
      <c r="E2108" s="450"/>
      <c r="F2108" s="104"/>
      <c r="G2108" s="44"/>
      <c r="H2108" s="475"/>
      <c r="I2108" s="440"/>
      <c r="J2108" s="46"/>
      <c r="K2108" s="47"/>
      <c r="L2108" s="48"/>
    </row>
    <row r="2109" spans="1:12">
      <c r="A2109" s="38"/>
      <c r="B2109" s="441"/>
      <c r="C2109" s="249"/>
      <c r="D2109" s="450"/>
      <c r="E2109" s="450"/>
      <c r="F2109" s="104"/>
      <c r="G2109" s="44"/>
      <c r="H2109" s="475"/>
      <c r="I2109" s="440"/>
      <c r="J2109" s="46"/>
      <c r="K2109" s="47"/>
      <c r="L2109" s="48"/>
    </row>
    <row r="2110" spans="1:12">
      <c r="A2110" s="38"/>
      <c r="B2110" s="441"/>
      <c r="C2110" s="249"/>
      <c r="D2110" s="450"/>
      <c r="E2110" s="450"/>
      <c r="F2110" s="104"/>
      <c r="G2110" s="44"/>
      <c r="H2110" s="475"/>
      <c r="I2110" s="440"/>
      <c r="J2110" s="46"/>
      <c r="K2110" s="47"/>
      <c r="L2110" s="48"/>
    </row>
    <row r="2111" spans="1:12">
      <c r="A2111" s="38"/>
      <c r="B2111" s="441"/>
      <c r="C2111" s="249"/>
      <c r="D2111" s="450"/>
      <c r="E2111" s="450"/>
      <c r="F2111" s="104"/>
      <c r="G2111" s="44"/>
      <c r="H2111" s="475"/>
      <c r="I2111" s="440"/>
      <c r="J2111" s="46"/>
      <c r="K2111" s="47"/>
      <c r="L2111" s="48"/>
    </row>
    <row r="2112" spans="1:12">
      <c r="A2112" s="38"/>
      <c r="B2112" s="441"/>
      <c r="C2112" s="249"/>
      <c r="D2112" s="450"/>
      <c r="E2112" s="450"/>
      <c r="F2112" s="104"/>
      <c r="G2112" s="44"/>
      <c r="H2112" s="475"/>
      <c r="I2112" s="440"/>
      <c r="J2112" s="46"/>
      <c r="K2112" s="47"/>
      <c r="L2112" s="48"/>
    </row>
    <row r="2113" spans="1:12">
      <c r="A2113" s="38"/>
      <c r="B2113" s="441"/>
      <c r="C2113" s="249"/>
      <c r="D2113" s="450"/>
      <c r="E2113" s="450"/>
      <c r="F2113" s="104"/>
      <c r="G2113" s="44"/>
      <c r="H2113" s="475"/>
      <c r="I2113" s="440"/>
      <c r="J2113" s="46"/>
      <c r="K2113" s="47"/>
      <c r="L2113" s="48"/>
    </row>
    <row r="2114" spans="1:12">
      <c r="A2114" s="38"/>
      <c r="B2114" s="441"/>
      <c r="C2114" s="249"/>
      <c r="D2114" s="450"/>
      <c r="E2114" s="450"/>
      <c r="F2114" s="104"/>
      <c r="G2114" s="44"/>
      <c r="H2114" s="475"/>
      <c r="I2114" s="440"/>
      <c r="J2114" s="46"/>
      <c r="K2114" s="47"/>
      <c r="L2114" s="48"/>
    </row>
    <row r="2115" spans="1:12">
      <c r="A2115" s="38"/>
      <c r="B2115" s="441"/>
      <c r="C2115" s="249"/>
      <c r="D2115" s="450"/>
      <c r="E2115" s="450"/>
      <c r="F2115" s="104"/>
      <c r="G2115" s="44"/>
      <c r="H2115" s="475"/>
      <c r="I2115" s="440"/>
      <c r="J2115" s="46"/>
      <c r="K2115" s="47"/>
      <c r="L2115" s="48"/>
    </row>
    <row r="2116" spans="1:12">
      <c r="A2116" s="38"/>
      <c r="B2116" s="441"/>
      <c r="C2116" s="249"/>
      <c r="D2116" s="450"/>
      <c r="E2116" s="450"/>
      <c r="F2116" s="104"/>
      <c r="G2116" s="44"/>
      <c r="H2116" s="475"/>
      <c r="I2116" s="440"/>
      <c r="J2116" s="46"/>
      <c r="K2116" s="47"/>
      <c r="L2116" s="48"/>
    </row>
    <row r="2117" spans="1:12">
      <c r="A2117" s="38"/>
      <c r="B2117" s="441"/>
      <c r="C2117" s="249"/>
      <c r="D2117" s="450"/>
      <c r="E2117" s="450"/>
      <c r="F2117" s="104"/>
      <c r="G2117" s="44"/>
      <c r="H2117" s="475"/>
      <c r="I2117" s="440"/>
      <c r="J2117" s="46"/>
      <c r="K2117" s="47"/>
      <c r="L2117" s="48"/>
    </row>
    <row r="2118" spans="1:12">
      <c r="A2118" s="38"/>
      <c r="B2118" s="441"/>
      <c r="C2118" s="249"/>
      <c r="D2118" s="450"/>
      <c r="E2118" s="450"/>
      <c r="F2118" s="104"/>
      <c r="G2118" s="44"/>
      <c r="H2118" s="475"/>
      <c r="I2118" s="440"/>
      <c r="J2118" s="46"/>
      <c r="K2118" s="47"/>
      <c r="L2118" s="48"/>
    </row>
    <row r="2119" spans="1:12">
      <c r="A2119" s="38"/>
      <c r="B2119" s="441"/>
      <c r="C2119" s="249"/>
      <c r="D2119" s="450"/>
      <c r="E2119" s="450"/>
      <c r="F2119" s="104"/>
      <c r="G2119" s="44"/>
      <c r="H2119" s="475"/>
      <c r="I2119" s="440"/>
      <c r="J2119" s="46"/>
      <c r="K2119" s="47"/>
      <c r="L2119" s="48"/>
    </row>
    <row r="2120" spans="1:12">
      <c r="A2120" s="38"/>
      <c r="B2120" s="441"/>
      <c r="C2120" s="249"/>
      <c r="D2120" s="450"/>
      <c r="E2120" s="450"/>
      <c r="F2120" s="104"/>
      <c r="G2120" s="44"/>
      <c r="H2120" s="475"/>
      <c r="I2120" s="440"/>
      <c r="J2120" s="46"/>
      <c r="K2120" s="47"/>
      <c r="L2120" s="48"/>
    </row>
    <row r="2121" spans="1:12">
      <c r="A2121" s="38"/>
      <c r="B2121" s="441"/>
      <c r="C2121" s="249"/>
      <c r="D2121" s="450"/>
      <c r="E2121" s="450"/>
      <c r="F2121" s="104"/>
      <c r="G2121" s="44"/>
      <c r="H2121" s="475"/>
      <c r="I2121" s="440"/>
      <c r="J2121" s="46"/>
      <c r="K2121" s="47"/>
      <c r="L2121" s="48"/>
    </row>
    <row r="2122" spans="1:12">
      <c r="A2122" s="38"/>
      <c r="B2122" s="441"/>
      <c r="C2122" s="249"/>
      <c r="D2122" s="450"/>
      <c r="E2122" s="450"/>
      <c r="F2122" s="104"/>
      <c r="G2122" s="44"/>
      <c r="H2122" s="475"/>
      <c r="I2122" s="440"/>
      <c r="J2122" s="46"/>
      <c r="K2122" s="47"/>
      <c r="L2122" s="48"/>
    </row>
    <row r="2123" spans="1:12">
      <c r="A2123" s="38"/>
      <c r="B2123" s="441"/>
      <c r="C2123" s="249"/>
      <c r="D2123" s="450"/>
      <c r="E2123" s="450"/>
      <c r="F2123" s="104"/>
      <c r="G2123" s="44"/>
      <c r="H2123" s="475"/>
      <c r="I2123" s="440"/>
      <c r="J2123" s="46"/>
      <c r="K2123" s="47"/>
      <c r="L2123" s="48"/>
    </row>
    <row r="2124" spans="1:12">
      <c r="A2124" s="38"/>
      <c r="B2124" s="441"/>
      <c r="C2124" s="249"/>
      <c r="D2124" s="450"/>
      <c r="E2124" s="450"/>
      <c r="F2124" s="104"/>
      <c r="G2124" s="44"/>
      <c r="H2124" s="475"/>
      <c r="I2124" s="440"/>
      <c r="J2124" s="46"/>
      <c r="K2124" s="47"/>
      <c r="L2124" s="48"/>
    </row>
    <row r="2125" spans="1:12">
      <c r="A2125" s="38"/>
      <c r="B2125" s="441"/>
      <c r="C2125" s="249"/>
      <c r="D2125" s="450"/>
      <c r="E2125" s="450"/>
      <c r="F2125" s="104"/>
      <c r="G2125" s="44"/>
      <c r="H2125" s="475"/>
      <c r="I2125" s="440"/>
      <c r="J2125" s="46"/>
      <c r="K2125" s="47"/>
      <c r="L2125" s="48"/>
    </row>
    <row r="2126" spans="1:12">
      <c r="A2126" s="38"/>
      <c r="B2126" s="441"/>
      <c r="C2126" s="249"/>
      <c r="D2126" s="450"/>
      <c r="E2126" s="450"/>
      <c r="F2126" s="104"/>
      <c r="G2126" s="44"/>
      <c r="H2126" s="475"/>
      <c r="I2126" s="440"/>
      <c r="J2126" s="46"/>
      <c r="K2126" s="47"/>
      <c r="L2126" s="48"/>
    </row>
    <row r="2127" spans="1:12">
      <c r="A2127" s="38"/>
      <c r="B2127" s="441"/>
      <c r="C2127" s="249"/>
      <c r="D2127" s="450"/>
      <c r="E2127" s="450"/>
      <c r="F2127" s="104"/>
      <c r="G2127" s="44"/>
      <c r="H2127" s="475"/>
      <c r="I2127" s="440"/>
      <c r="J2127" s="46"/>
      <c r="K2127" s="47"/>
      <c r="L2127" s="48"/>
    </row>
    <row r="2128" spans="1:12">
      <c r="A2128" s="38"/>
      <c r="B2128" s="441"/>
      <c r="C2128" s="249"/>
      <c r="D2128" s="450"/>
      <c r="E2128" s="450"/>
      <c r="F2128" s="104"/>
      <c r="G2128" s="44"/>
      <c r="H2128" s="475"/>
      <c r="I2128" s="440"/>
      <c r="J2128" s="46"/>
      <c r="K2128" s="47"/>
      <c r="L2128" s="48"/>
    </row>
    <row r="2129" spans="1:12">
      <c r="A2129" s="38"/>
      <c r="B2129" s="441"/>
      <c r="C2129" s="249"/>
      <c r="D2129" s="450"/>
      <c r="E2129" s="450"/>
      <c r="F2129" s="104"/>
      <c r="G2129" s="44"/>
      <c r="H2129" s="475"/>
      <c r="I2129" s="440"/>
      <c r="J2129" s="46"/>
      <c r="K2129" s="47"/>
      <c r="L2129" s="48"/>
    </row>
    <row r="2130" spans="1:12">
      <c r="A2130" s="38"/>
      <c r="B2130" s="441"/>
      <c r="C2130" s="249"/>
      <c r="D2130" s="450"/>
      <c r="E2130" s="450"/>
      <c r="F2130" s="104"/>
      <c r="G2130" s="44"/>
      <c r="H2130" s="475"/>
      <c r="I2130" s="440"/>
      <c r="J2130" s="46"/>
      <c r="K2130" s="47"/>
      <c r="L2130" s="48"/>
    </row>
    <row r="2131" spans="1:12">
      <c r="A2131" s="38"/>
      <c r="B2131" s="441"/>
      <c r="C2131" s="249"/>
      <c r="D2131" s="450"/>
      <c r="E2131" s="450"/>
      <c r="F2131" s="104"/>
      <c r="G2131" s="44"/>
      <c r="H2131" s="475"/>
      <c r="I2131" s="440"/>
      <c r="J2131" s="46"/>
      <c r="K2131" s="47"/>
      <c r="L2131" s="48"/>
    </row>
    <row r="2132" spans="1:12">
      <c r="A2132" s="38"/>
      <c r="B2132" s="441"/>
      <c r="C2132" s="249"/>
      <c r="D2132" s="450"/>
      <c r="E2132" s="450"/>
      <c r="F2132" s="104"/>
      <c r="G2132" s="44"/>
      <c r="H2132" s="475"/>
      <c r="I2132" s="440"/>
      <c r="J2132" s="46"/>
      <c r="K2132" s="47"/>
      <c r="L2132" s="48"/>
    </row>
    <row r="2133" spans="1:12">
      <c r="A2133" s="38"/>
      <c r="B2133" s="441"/>
      <c r="C2133" s="249"/>
      <c r="D2133" s="450"/>
      <c r="E2133" s="450"/>
      <c r="F2133" s="104"/>
      <c r="G2133" s="44"/>
      <c r="H2133" s="475"/>
      <c r="I2133" s="440"/>
      <c r="J2133" s="46"/>
      <c r="K2133" s="47"/>
      <c r="L2133" s="48"/>
    </row>
    <row r="2134" spans="1:12">
      <c r="A2134" s="38"/>
      <c r="B2134" s="441"/>
      <c r="C2134" s="249"/>
      <c r="D2134" s="450"/>
      <c r="E2134" s="450"/>
      <c r="F2134" s="104"/>
      <c r="G2134" s="44"/>
      <c r="H2134" s="475"/>
      <c r="I2134" s="440"/>
      <c r="J2134" s="46"/>
      <c r="K2134" s="47"/>
      <c r="L2134" s="48"/>
    </row>
    <row r="2135" spans="1:12">
      <c r="A2135" s="38"/>
      <c r="B2135" s="441"/>
      <c r="C2135" s="249"/>
      <c r="D2135" s="450"/>
      <c r="E2135" s="450"/>
      <c r="F2135" s="104"/>
      <c r="G2135" s="44"/>
      <c r="H2135" s="475"/>
      <c r="I2135" s="440"/>
      <c r="J2135" s="46"/>
      <c r="K2135" s="47"/>
      <c r="L2135" s="48"/>
    </row>
    <row r="2136" spans="1:12">
      <c r="A2136" s="38"/>
      <c r="B2136" s="441"/>
      <c r="C2136" s="249"/>
      <c r="D2136" s="450"/>
      <c r="E2136" s="450"/>
      <c r="F2136" s="104"/>
      <c r="G2136" s="44"/>
      <c r="H2136" s="475"/>
      <c r="I2136" s="440"/>
      <c r="J2136" s="46"/>
      <c r="K2136" s="47"/>
      <c r="L2136" s="48"/>
    </row>
    <row r="2137" spans="1:12">
      <c r="A2137" s="38"/>
      <c r="B2137" s="441"/>
      <c r="C2137" s="249"/>
      <c r="D2137" s="450"/>
      <c r="E2137" s="450"/>
      <c r="F2137" s="104"/>
      <c r="G2137" s="44"/>
      <c r="H2137" s="475"/>
      <c r="I2137" s="440"/>
      <c r="J2137" s="46"/>
      <c r="K2137" s="47"/>
      <c r="L2137" s="48"/>
    </row>
    <row r="2138" spans="1:12">
      <c r="A2138" s="38"/>
      <c r="B2138" s="441"/>
      <c r="C2138" s="249"/>
      <c r="D2138" s="450"/>
      <c r="E2138" s="450"/>
      <c r="F2138" s="104"/>
      <c r="G2138" s="44"/>
      <c r="H2138" s="475"/>
      <c r="I2138" s="440"/>
      <c r="J2138" s="46"/>
      <c r="K2138" s="47"/>
      <c r="L2138" s="48"/>
    </row>
    <row r="2139" spans="1:12">
      <c r="A2139" s="38"/>
      <c r="B2139" s="441"/>
      <c r="C2139" s="249"/>
      <c r="D2139" s="450"/>
      <c r="E2139" s="450"/>
      <c r="F2139" s="104"/>
      <c r="G2139" s="44"/>
      <c r="H2139" s="475"/>
      <c r="I2139" s="440"/>
      <c r="J2139" s="46"/>
      <c r="K2139" s="47"/>
      <c r="L2139" s="48"/>
    </row>
    <row r="2140" spans="1:12">
      <c r="A2140" s="38"/>
      <c r="B2140" s="441"/>
      <c r="C2140" s="249"/>
      <c r="D2140" s="450"/>
      <c r="E2140" s="450"/>
      <c r="F2140" s="104"/>
      <c r="G2140" s="44"/>
      <c r="H2140" s="475"/>
      <c r="I2140" s="440"/>
      <c r="J2140" s="46"/>
      <c r="K2140" s="47"/>
      <c r="L2140" s="48"/>
    </row>
    <row r="2141" spans="1:12">
      <c r="A2141" s="38"/>
      <c r="B2141" s="441"/>
      <c r="C2141" s="249"/>
      <c r="D2141" s="450"/>
      <c r="E2141" s="450"/>
      <c r="F2141" s="104"/>
      <c r="G2141" s="44"/>
      <c r="H2141" s="475"/>
      <c r="I2141" s="440"/>
      <c r="J2141" s="46"/>
      <c r="K2141" s="47"/>
      <c r="L2141" s="48"/>
    </row>
    <row r="2142" spans="1:12">
      <c r="A2142" s="38"/>
      <c r="B2142" s="441"/>
      <c r="C2142" s="249"/>
      <c r="D2142" s="450"/>
      <c r="E2142" s="450"/>
      <c r="F2142" s="104"/>
      <c r="G2142" s="44"/>
      <c r="H2142" s="475"/>
      <c r="I2142" s="440"/>
      <c r="J2142" s="46"/>
      <c r="K2142" s="47"/>
      <c r="L2142" s="48"/>
    </row>
    <row r="2143" spans="1:12">
      <c r="A2143" s="38"/>
      <c r="B2143" s="441"/>
      <c r="C2143" s="249"/>
      <c r="D2143" s="450"/>
      <c r="E2143" s="450"/>
      <c r="F2143" s="104"/>
      <c r="G2143" s="44"/>
      <c r="H2143" s="475"/>
      <c r="I2143" s="440"/>
      <c r="J2143" s="46"/>
      <c r="K2143" s="47"/>
      <c r="L2143" s="48"/>
    </row>
    <row r="2144" spans="1:12">
      <c r="A2144" s="38"/>
      <c r="B2144" s="441"/>
      <c r="C2144" s="249"/>
      <c r="D2144" s="450"/>
      <c r="E2144" s="450"/>
      <c r="F2144" s="104"/>
      <c r="G2144" s="44"/>
      <c r="H2144" s="475"/>
      <c r="I2144" s="440"/>
      <c r="J2144" s="46"/>
      <c r="K2144" s="47"/>
      <c r="L2144" s="48"/>
    </row>
    <row r="2145" spans="1:12">
      <c r="A2145" s="38"/>
      <c r="B2145" s="441"/>
      <c r="C2145" s="249"/>
      <c r="D2145" s="450"/>
      <c r="E2145" s="450"/>
      <c r="F2145" s="104"/>
      <c r="G2145" s="44"/>
      <c r="H2145" s="475"/>
      <c r="I2145" s="440"/>
      <c r="J2145" s="46"/>
      <c r="K2145" s="47"/>
      <c r="L2145" s="48"/>
    </row>
    <row r="2146" spans="1:12">
      <c r="A2146" s="38"/>
      <c r="B2146" s="441"/>
      <c r="C2146" s="249"/>
      <c r="D2146" s="450"/>
      <c r="E2146" s="450"/>
      <c r="F2146" s="104"/>
      <c r="G2146" s="44"/>
      <c r="H2146" s="475"/>
      <c r="I2146" s="440"/>
      <c r="J2146" s="46"/>
      <c r="K2146" s="47"/>
      <c r="L2146" s="48"/>
    </row>
    <row r="2147" spans="1:12">
      <c r="A2147" s="38"/>
      <c r="B2147" s="441"/>
      <c r="C2147" s="249"/>
      <c r="D2147" s="450"/>
      <c r="E2147" s="450"/>
      <c r="F2147" s="104"/>
      <c r="G2147" s="44"/>
      <c r="H2147" s="475"/>
      <c r="I2147" s="440"/>
      <c r="J2147" s="46"/>
      <c r="K2147" s="47"/>
      <c r="L2147" s="48"/>
    </row>
    <row r="2148" spans="1:12">
      <c r="A2148" s="38"/>
      <c r="B2148" s="441"/>
      <c r="C2148" s="249"/>
      <c r="D2148" s="450"/>
      <c r="E2148" s="450"/>
      <c r="F2148" s="104"/>
      <c r="G2148" s="44"/>
      <c r="H2148" s="475"/>
      <c r="I2148" s="440"/>
      <c r="J2148" s="46"/>
      <c r="K2148" s="47"/>
      <c r="L2148" s="48"/>
    </row>
    <row r="2149" spans="1:12">
      <c r="A2149" s="38"/>
      <c r="B2149" s="441"/>
      <c r="C2149" s="249"/>
      <c r="D2149" s="450"/>
      <c r="E2149" s="450"/>
      <c r="F2149" s="104"/>
      <c r="G2149" s="44"/>
      <c r="H2149" s="475"/>
      <c r="I2149" s="440"/>
      <c r="J2149" s="46"/>
      <c r="K2149" s="47"/>
      <c r="L2149" s="48"/>
    </row>
    <row r="2150" spans="1:12">
      <c r="A2150" s="38"/>
      <c r="B2150" s="441"/>
      <c r="C2150" s="249"/>
      <c r="D2150" s="450"/>
      <c r="E2150" s="450"/>
      <c r="F2150" s="104"/>
      <c r="G2150" s="44"/>
      <c r="H2150" s="475"/>
      <c r="I2150" s="440"/>
      <c r="J2150" s="46"/>
      <c r="K2150" s="47"/>
      <c r="L2150" s="48"/>
    </row>
    <row r="2151" spans="1:12">
      <c r="A2151" s="38"/>
      <c r="B2151" s="441"/>
      <c r="C2151" s="249"/>
      <c r="D2151" s="450"/>
      <c r="E2151" s="450"/>
      <c r="F2151" s="104"/>
      <c r="G2151" s="44"/>
      <c r="H2151" s="475"/>
      <c r="I2151" s="440"/>
      <c r="J2151" s="46"/>
      <c r="K2151" s="47"/>
      <c r="L2151" s="48"/>
    </row>
    <row r="2152" spans="1:12">
      <c r="A2152" s="38"/>
      <c r="B2152" s="441"/>
      <c r="C2152" s="249"/>
      <c r="D2152" s="450"/>
      <c r="E2152" s="450"/>
      <c r="F2152" s="104"/>
      <c r="G2152" s="44"/>
      <c r="H2152" s="475"/>
      <c r="I2152" s="440"/>
      <c r="J2152" s="46"/>
      <c r="K2152" s="47"/>
      <c r="L2152" s="48"/>
    </row>
    <row r="2153" spans="1:12">
      <c r="A2153" s="38"/>
      <c r="B2153" s="441"/>
      <c r="C2153" s="249"/>
      <c r="D2153" s="450"/>
      <c r="E2153" s="450"/>
      <c r="F2153" s="104"/>
      <c r="G2153" s="44"/>
      <c r="H2153" s="475"/>
      <c r="I2153" s="440"/>
      <c r="J2153" s="46"/>
      <c r="K2153" s="47"/>
      <c r="L2153" s="48"/>
    </row>
    <row r="2154" spans="1:12">
      <c r="A2154" s="38"/>
      <c r="B2154" s="441"/>
      <c r="C2154" s="249"/>
      <c r="D2154" s="450"/>
      <c r="E2154" s="450"/>
      <c r="F2154" s="104"/>
      <c r="G2154" s="44"/>
      <c r="H2154" s="475"/>
      <c r="I2154" s="440"/>
      <c r="J2154" s="46"/>
      <c r="K2154" s="47"/>
      <c r="L2154" s="48"/>
    </row>
    <row r="2155" spans="1:12">
      <c r="A2155" s="38"/>
      <c r="B2155" s="441"/>
      <c r="C2155" s="249"/>
      <c r="D2155" s="450"/>
      <c r="E2155" s="450"/>
      <c r="F2155" s="104"/>
      <c r="G2155" s="44"/>
      <c r="H2155" s="475"/>
      <c r="I2155" s="440"/>
      <c r="J2155" s="46"/>
      <c r="K2155" s="47"/>
      <c r="L2155" s="48"/>
    </row>
    <row r="2156" spans="1:12">
      <c r="A2156" s="38"/>
      <c r="B2156" s="441"/>
      <c r="C2156" s="249"/>
      <c r="D2156" s="450"/>
      <c r="E2156" s="450"/>
      <c r="F2156" s="104"/>
      <c r="G2156" s="44"/>
      <c r="H2156" s="475"/>
      <c r="I2156" s="440"/>
      <c r="J2156" s="46"/>
      <c r="K2156" s="47"/>
      <c r="L2156" s="48"/>
    </row>
    <row r="2157" spans="1:12">
      <c r="A2157" s="38"/>
      <c r="B2157" s="441"/>
      <c r="C2157" s="249"/>
      <c r="D2157" s="450"/>
      <c r="E2157" s="450"/>
      <c r="F2157" s="104"/>
      <c r="G2157" s="44"/>
      <c r="H2157" s="475"/>
      <c r="I2157" s="440"/>
      <c r="J2157" s="46"/>
      <c r="K2157" s="47"/>
      <c r="L2157" s="48"/>
    </row>
    <row r="2158" spans="1:12">
      <c r="A2158" s="38"/>
      <c r="B2158" s="441"/>
      <c r="C2158" s="249"/>
      <c r="D2158" s="450"/>
      <c r="E2158" s="450"/>
      <c r="F2158" s="104"/>
      <c r="G2158" s="44"/>
      <c r="H2158" s="475"/>
      <c r="I2158" s="440"/>
      <c r="J2158" s="46"/>
      <c r="K2158" s="47"/>
      <c r="L2158" s="48"/>
    </row>
    <row r="2159" spans="1:12">
      <c r="A2159" s="38"/>
      <c r="B2159" s="441"/>
      <c r="C2159" s="249"/>
      <c r="D2159" s="450"/>
      <c r="E2159" s="450"/>
      <c r="F2159" s="104"/>
      <c r="G2159" s="44"/>
      <c r="H2159" s="475"/>
      <c r="I2159" s="440"/>
      <c r="J2159" s="46"/>
      <c r="K2159" s="47"/>
      <c r="L2159" s="48"/>
    </row>
    <row r="2160" spans="1:12">
      <c r="A2160" s="38"/>
      <c r="B2160" s="441"/>
      <c r="C2160" s="249"/>
      <c r="D2160" s="450"/>
      <c r="E2160" s="450"/>
      <c r="F2160" s="104"/>
      <c r="G2160" s="44"/>
      <c r="H2160" s="475"/>
      <c r="I2160" s="440"/>
      <c r="J2160" s="46"/>
      <c r="K2160" s="47"/>
      <c r="L2160" s="48"/>
    </row>
    <row r="2161" spans="1:12">
      <c r="A2161" s="38"/>
      <c r="B2161" s="441"/>
      <c r="C2161" s="249"/>
      <c r="D2161" s="450"/>
      <c r="E2161" s="450"/>
      <c r="F2161" s="104"/>
      <c r="G2161" s="44"/>
      <c r="H2161" s="475"/>
      <c r="I2161" s="440"/>
      <c r="J2161" s="46"/>
      <c r="K2161" s="47"/>
      <c r="L2161" s="48"/>
    </row>
    <row r="2162" spans="1:12">
      <c r="A2162" s="38"/>
      <c r="B2162" s="441"/>
      <c r="C2162" s="249"/>
      <c r="D2162" s="450"/>
      <c r="E2162" s="450"/>
      <c r="F2162" s="104"/>
      <c r="G2162" s="44"/>
      <c r="H2162" s="475"/>
      <c r="I2162" s="440"/>
      <c r="J2162" s="46"/>
      <c r="K2162" s="47"/>
      <c r="L2162" s="48"/>
    </row>
    <row r="2163" spans="1:12">
      <c r="A2163" s="38"/>
      <c r="B2163" s="441"/>
      <c r="C2163" s="249"/>
      <c r="D2163" s="450"/>
      <c r="E2163" s="450"/>
      <c r="F2163" s="104"/>
      <c r="G2163" s="44"/>
      <c r="H2163" s="475"/>
      <c r="I2163" s="440"/>
      <c r="J2163" s="46"/>
      <c r="K2163" s="47"/>
      <c r="L2163" s="48"/>
    </row>
    <row r="2164" spans="1:12">
      <c r="A2164" s="38"/>
      <c r="B2164" s="441"/>
      <c r="C2164" s="249"/>
      <c r="D2164" s="450"/>
      <c r="E2164" s="450"/>
      <c r="F2164" s="104"/>
      <c r="G2164" s="44"/>
      <c r="H2164" s="475"/>
      <c r="I2164" s="440"/>
      <c r="J2164" s="46"/>
      <c r="K2164" s="47"/>
      <c r="L2164" s="48"/>
    </row>
    <row r="2165" spans="1:12">
      <c r="A2165" s="38"/>
      <c r="B2165" s="441"/>
      <c r="C2165" s="249"/>
      <c r="D2165" s="450"/>
      <c r="E2165" s="450"/>
      <c r="F2165" s="104"/>
      <c r="G2165" s="44"/>
      <c r="H2165" s="475"/>
      <c r="I2165" s="440"/>
      <c r="J2165" s="46"/>
      <c r="K2165" s="47"/>
      <c r="L2165" s="48"/>
    </row>
    <row r="2166" spans="1:12">
      <c r="A2166" s="38"/>
      <c r="B2166" s="441"/>
      <c r="C2166" s="249"/>
      <c r="D2166" s="450"/>
      <c r="E2166" s="450"/>
      <c r="F2166" s="104"/>
      <c r="G2166" s="44"/>
      <c r="H2166" s="475"/>
      <c r="I2166" s="440"/>
      <c r="J2166" s="46"/>
      <c r="K2166" s="47"/>
      <c r="L2166" s="48"/>
    </row>
    <row r="2167" spans="1:12">
      <c r="A2167" s="38"/>
      <c r="B2167" s="441"/>
      <c r="C2167" s="249"/>
      <c r="D2167" s="450"/>
      <c r="E2167" s="450"/>
      <c r="F2167" s="104"/>
      <c r="G2167" s="44"/>
      <c r="H2167" s="475"/>
      <c r="I2167" s="440"/>
      <c r="J2167" s="46"/>
      <c r="K2167" s="47"/>
      <c r="L2167" s="48"/>
    </row>
    <row r="2168" spans="1:12">
      <c r="A2168" s="38"/>
      <c r="B2168" s="441"/>
      <c r="C2168" s="249"/>
      <c r="D2168" s="450"/>
      <c r="E2168" s="450"/>
      <c r="F2168" s="104"/>
      <c r="G2168" s="44"/>
      <c r="H2168" s="475"/>
      <c r="I2168" s="440"/>
      <c r="J2168" s="46"/>
      <c r="K2168" s="47"/>
      <c r="L2168" s="48"/>
    </row>
    <row r="2169" spans="1:12">
      <c r="A2169" s="38"/>
      <c r="B2169" s="441"/>
      <c r="C2169" s="249"/>
      <c r="D2169" s="450"/>
      <c r="E2169" s="450"/>
      <c r="F2169" s="104"/>
      <c r="G2169" s="44"/>
      <c r="H2169" s="475"/>
      <c r="I2169" s="440"/>
      <c r="J2169" s="46"/>
      <c r="K2169" s="47"/>
      <c r="L2169" s="48"/>
    </row>
    <row r="2170" spans="1:12">
      <c r="A2170" s="38"/>
      <c r="B2170" s="441"/>
      <c r="C2170" s="249"/>
      <c r="D2170" s="450"/>
      <c r="E2170" s="450"/>
      <c r="F2170" s="104"/>
      <c r="G2170" s="44"/>
      <c r="H2170" s="475"/>
      <c r="I2170" s="440"/>
      <c r="J2170" s="46"/>
      <c r="K2170" s="47"/>
      <c r="L2170" s="48"/>
    </row>
    <row r="2171" spans="1:12">
      <c r="A2171" s="38"/>
      <c r="B2171" s="441"/>
      <c r="C2171" s="249"/>
      <c r="D2171" s="450"/>
      <c r="E2171" s="450"/>
      <c r="F2171" s="104"/>
      <c r="G2171" s="44"/>
      <c r="H2171" s="475"/>
      <c r="I2171" s="440"/>
      <c r="J2171" s="46"/>
      <c r="K2171" s="47"/>
      <c r="L2171" s="48"/>
    </row>
    <row r="2172" spans="1:12">
      <c r="A2172" s="38"/>
      <c r="B2172" s="441"/>
      <c r="C2172" s="249"/>
      <c r="D2172" s="450"/>
      <c r="E2172" s="450"/>
      <c r="F2172" s="104"/>
      <c r="G2172" s="44"/>
      <c r="H2172" s="475"/>
      <c r="I2172" s="440"/>
      <c r="J2172" s="46"/>
      <c r="K2172" s="47"/>
      <c r="L2172" s="48"/>
    </row>
    <row r="2173" spans="1:12">
      <c r="A2173" s="38"/>
      <c r="B2173" s="441"/>
      <c r="C2173" s="249"/>
      <c r="D2173" s="450"/>
      <c r="E2173" s="450"/>
      <c r="F2173" s="104"/>
      <c r="G2173" s="44"/>
      <c r="H2173" s="475"/>
      <c r="I2173" s="440"/>
      <c r="J2173" s="46"/>
      <c r="K2173" s="47"/>
      <c r="L2173" s="48"/>
    </row>
    <row r="2174" spans="1:12">
      <c r="A2174" s="38"/>
      <c r="B2174" s="441"/>
      <c r="C2174" s="249"/>
      <c r="D2174" s="450"/>
      <c r="E2174" s="450"/>
      <c r="F2174" s="104"/>
      <c r="G2174" s="44"/>
      <c r="H2174" s="475"/>
      <c r="I2174" s="440"/>
      <c r="J2174" s="46"/>
      <c r="K2174" s="47"/>
      <c r="L2174" s="48"/>
    </row>
    <row r="2175" spans="1:12">
      <c r="A2175" s="38"/>
      <c r="B2175" s="441"/>
      <c r="C2175" s="249"/>
      <c r="D2175" s="450"/>
      <c r="E2175" s="450"/>
      <c r="F2175" s="104"/>
      <c r="G2175" s="44"/>
      <c r="H2175" s="475"/>
      <c r="I2175" s="440"/>
      <c r="J2175" s="46"/>
      <c r="K2175" s="47"/>
      <c r="L2175" s="48"/>
    </row>
    <row r="2176" spans="1:12">
      <c r="A2176" s="38"/>
      <c r="B2176" s="441"/>
      <c r="C2176" s="249"/>
      <c r="D2176" s="450"/>
      <c r="E2176" s="450"/>
      <c r="F2176" s="104"/>
      <c r="G2176" s="44"/>
      <c r="H2176" s="475"/>
      <c r="I2176" s="440"/>
      <c r="J2176" s="46"/>
      <c r="K2176" s="47"/>
      <c r="L2176" s="48"/>
    </row>
    <row r="2177" spans="1:12">
      <c r="A2177" s="38"/>
      <c r="B2177" s="441"/>
      <c r="C2177" s="249"/>
      <c r="D2177" s="450"/>
      <c r="E2177" s="450"/>
      <c r="F2177" s="104"/>
      <c r="G2177" s="44"/>
      <c r="H2177" s="475"/>
      <c r="I2177" s="440"/>
      <c r="J2177" s="46"/>
      <c r="K2177" s="47"/>
      <c r="L2177" s="48"/>
    </row>
    <row r="2178" spans="1:12">
      <c r="A2178" s="38"/>
      <c r="B2178" s="441"/>
      <c r="C2178" s="249"/>
      <c r="D2178" s="450"/>
      <c r="E2178" s="450"/>
      <c r="F2178" s="104"/>
      <c r="G2178" s="44"/>
      <c r="H2178" s="475"/>
      <c r="I2178" s="440"/>
      <c r="J2178" s="46"/>
      <c r="K2178" s="47"/>
      <c r="L2178" s="48"/>
    </row>
    <row r="2179" spans="1:12">
      <c r="A2179" s="38"/>
      <c r="B2179" s="441"/>
      <c r="C2179" s="249"/>
      <c r="D2179" s="450"/>
      <c r="E2179" s="450"/>
      <c r="F2179" s="104"/>
      <c r="G2179" s="44"/>
      <c r="H2179" s="475"/>
      <c r="I2179" s="440"/>
      <c r="J2179" s="46"/>
      <c r="K2179" s="47"/>
      <c r="L2179" s="48"/>
    </row>
    <row r="2180" spans="1:12">
      <c r="A2180" s="38"/>
      <c r="B2180" s="441"/>
      <c r="C2180" s="249"/>
      <c r="D2180" s="450"/>
      <c r="E2180" s="450"/>
      <c r="F2180" s="104"/>
      <c r="G2180" s="44"/>
      <c r="H2180" s="475"/>
      <c r="I2180" s="440"/>
      <c r="J2180" s="46"/>
      <c r="K2180" s="47"/>
      <c r="L2180" s="48"/>
    </row>
    <row r="2181" spans="1:12">
      <c r="A2181" s="38"/>
      <c r="B2181" s="441"/>
      <c r="C2181" s="249"/>
      <c r="D2181" s="450"/>
      <c r="E2181" s="450"/>
      <c r="F2181" s="104"/>
      <c r="G2181" s="44"/>
      <c r="H2181" s="475"/>
      <c r="I2181" s="440"/>
      <c r="J2181" s="46"/>
      <c r="K2181" s="47"/>
      <c r="L2181" s="48"/>
    </row>
    <row r="2182" spans="1:12">
      <c r="A2182" s="38"/>
      <c r="B2182" s="441"/>
      <c r="C2182" s="249"/>
      <c r="D2182" s="450"/>
      <c r="E2182" s="450"/>
      <c r="F2182" s="104"/>
      <c r="G2182" s="44"/>
      <c r="H2182" s="475"/>
      <c r="I2182" s="440"/>
      <c r="J2182" s="46"/>
      <c r="K2182" s="47"/>
      <c r="L2182" s="48"/>
    </row>
    <row r="2183" spans="1:12">
      <c r="A2183" s="38"/>
      <c r="B2183" s="441"/>
      <c r="C2183" s="249"/>
      <c r="D2183" s="450"/>
      <c r="E2183" s="450"/>
      <c r="F2183" s="104"/>
      <c r="G2183" s="44"/>
      <c r="H2183" s="475"/>
      <c r="I2183" s="440"/>
      <c r="J2183" s="46"/>
      <c r="K2183" s="47"/>
      <c r="L2183" s="48"/>
    </row>
    <row r="2184" spans="1:12">
      <c r="A2184" s="38"/>
      <c r="B2184" s="441"/>
      <c r="C2184" s="249"/>
      <c r="D2184" s="450"/>
      <c r="E2184" s="450"/>
      <c r="F2184" s="104"/>
      <c r="G2184" s="44"/>
      <c r="H2184" s="475"/>
      <c r="I2184" s="440"/>
      <c r="J2184" s="46"/>
      <c r="K2184" s="47"/>
      <c r="L2184" s="48"/>
    </row>
    <row r="2185" spans="1:12">
      <c r="A2185" s="38"/>
      <c r="B2185" s="441"/>
      <c r="C2185" s="249"/>
      <c r="D2185" s="450"/>
      <c r="E2185" s="450"/>
      <c r="F2185" s="104"/>
      <c r="G2185" s="44"/>
      <c r="H2185" s="475"/>
      <c r="I2185" s="440"/>
      <c r="J2185" s="46"/>
      <c r="K2185" s="47"/>
      <c r="L2185" s="48"/>
    </row>
    <row r="2186" spans="1:12">
      <c r="A2186" s="38"/>
      <c r="B2186" s="441"/>
      <c r="C2186" s="249"/>
      <c r="D2186" s="450"/>
      <c r="E2186" s="450"/>
      <c r="F2186" s="104"/>
      <c r="G2186" s="44"/>
      <c r="H2186" s="475"/>
      <c r="I2186" s="440"/>
      <c r="J2186" s="46"/>
      <c r="K2186" s="47"/>
      <c r="L2186" s="48"/>
    </row>
    <row r="2187" spans="1:12">
      <c r="A2187" s="38"/>
      <c r="B2187" s="441"/>
      <c r="C2187" s="249"/>
      <c r="D2187" s="450"/>
      <c r="E2187" s="450"/>
      <c r="F2187" s="104"/>
      <c r="G2187" s="44"/>
      <c r="H2187" s="475"/>
      <c r="I2187" s="440"/>
      <c r="J2187" s="46"/>
      <c r="K2187" s="47"/>
      <c r="L2187" s="48"/>
    </row>
    <row r="2188" spans="1:12">
      <c r="A2188" s="38"/>
      <c r="B2188" s="441"/>
      <c r="C2188" s="249"/>
      <c r="D2188" s="450"/>
      <c r="E2188" s="450"/>
      <c r="F2188" s="104"/>
      <c r="G2188" s="44"/>
      <c r="H2188" s="475"/>
      <c r="I2188" s="440"/>
      <c r="J2188" s="46"/>
      <c r="K2188" s="47"/>
      <c r="L2188" s="48"/>
    </row>
    <row r="2189" spans="1:12">
      <c r="A2189" s="38"/>
      <c r="B2189" s="441"/>
      <c r="C2189" s="249"/>
      <c r="D2189" s="450"/>
      <c r="E2189" s="450"/>
      <c r="F2189" s="104"/>
      <c r="G2189" s="44"/>
      <c r="H2189" s="475"/>
      <c r="I2189" s="440"/>
      <c r="J2189" s="46"/>
      <c r="K2189" s="47"/>
      <c r="L2189" s="48"/>
    </row>
    <row r="2190" spans="1:12">
      <c r="A2190" s="38"/>
      <c r="B2190" s="441"/>
      <c r="C2190" s="249"/>
      <c r="D2190" s="450"/>
      <c r="E2190" s="450"/>
      <c r="F2190" s="104"/>
      <c r="G2190" s="44"/>
      <c r="H2190" s="475"/>
      <c r="I2190" s="440"/>
      <c r="J2190" s="46"/>
      <c r="K2190" s="47"/>
      <c r="L2190" s="48"/>
    </row>
    <row r="2191" spans="1:12">
      <c r="A2191" s="38"/>
      <c r="B2191" s="441"/>
      <c r="C2191" s="249"/>
      <c r="D2191" s="450"/>
      <c r="E2191" s="450"/>
      <c r="F2191" s="104"/>
      <c r="G2191" s="44"/>
      <c r="H2191" s="475"/>
      <c r="I2191" s="440"/>
      <c r="J2191" s="46"/>
      <c r="K2191" s="47"/>
      <c r="L2191" s="48"/>
    </row>
    <row r="2192" spans="1:12">
      <c r="A2192" s="38"/>
      <c r="B2192" s="441"/>
      <c r="C2192" s="249"/>
      <c r="D2192" s="450"/>
      <c r="E2192" s="450"/>
      <c r="F2192" s="104"/>
      <c r="G2192" s="44"/>
      <c r="H2192" s="475"/>
      <c r="I2192" s="440"/>
      <c r="J2192" s="46"/>
      <c r="K2192" s="47"/>
      <c r="L2192" s="48"/>
    </row>
    <row r="2193" spans="1:12">
      <c r="A2193" s="38"/>
      <c r="B2193" s="441"/>
      <c r="C2193" s="249"/>
      <c r="D2193" s="450"/>
      <c r="E2193" s="450"/>
      <c r="F2193" s="104"/>
      <c r="G2193" s="44"/>
      <c r="H2193" s="475"/>
      <c r="I2193" s="440"/>
      <c r="J2193" s="46"/>
      <c r="K2193" s="47"/>
      <c r="L2193" s="48"/>
    </row>
    <row r="2194" spans="1:12">
      <c r="A2194" s="38"/>
      <c r="B2194" s="441"/>
      <c r="C2194" s="249"/>
      <c r="D2194" s="450"/>
      <c r="E2194" s="450"/>
      <c r="F2194" s="104"/>
      <c r="G2194" s="44"/>
      <c r="H2194" s="475"/>
      <c r="I2194" s="440"/>
      <c r="J2194" s="46"/>
      <c r="K2194" s="47"/>
      <c r="L2194" s="48"/>
    </row>
    <row r="2195" spans="1:12">
      <c r="A2195" s="38"/>
      <c r="B2195" s="441"/>
      <c r="C2195" s="249"/>
      <c r="D2195" s="450"/>
      <c r="E2195" s="450"/>
      <c r="F2195" s="104"/>
      <c r="G2195" s="44"/>
      <c r="H2195" s="475"/>
      <c r="I2195" s="440"/>
      <c r="J2195" s="46"/>
      <c r="K2195" s="47"/>
      <c r="L2195" s="48"/>
    </row>
    <row r="2196" spans="1:12">
      <c r="A2196" s="38"/>
      <c r="B2196" s="441"/>
      <c r="C2196" s="249"/>
      <c r="D2196" s="450"/>
      <c r="E2196" s="450"/>
      <c r="F2196" s="104"/>
      <c r="G2196" s="44"/>
      <c r="H2196" s="475"/>
      <c r="I2196" s="440"/>
      <c r="J2196" s="46"/>
      <c r="K2196" s="47"/>
      <c r="L2196" s="48"/>
    </row>
    <row r="2197" spans="1:12">
      <c r="A2197" s="38"/>
      <c r="B2197" s="441"/>
      <c r="C2197" s="249"/>
      <c r="D2197" s="450"/>
      <c r="E2197" s="450"/>
      <c r="F2197" s="104"/>
      <c r="G2197" s="44"/>
      <c r="H2197" s="475"/>
      <c r="I2197" s="440"/>
      <c r="J2197" s="46"/>
      <c r="K2197" s="47"/>
      <c r="L2197" s="48"/>
    </row>
    <row r="2198" spans="1:12">
      <c r="A2198" s="38"/>
      <c r="B2198" s="441"/>
      <c r="C2198" s="249"/>
      <c r="D2198" s="450"/>
      <c r="E2198" s="450"/>
      <c r="F2198" s="104"/>
      <c r="G2198" s="44"/>
      <c r="H2198" s="475"/>
      <c r="I2198" s="440"/>
      <c r="J2198" s="46"/>
      <c r="K2198" s="47"/>
      <c r="L2198" s="48"/>
    </row>
    <row r="2199" spans="1:12">
      <c r="A2199" s="38"/>
      <c r="B2199" s="441"/>
      <c r="C2199" s="249"/>
      <c r="D2199" s="450"/>
      <c r="E2199" s="450"/>
      <c r="F2199" s="104"/>
      <c r="G2199" s="44"/>
      <c r="H2199" s="475"/>
      <c r="I2199" s="440"/>
      <c r="J2199" s="46"/>
      <c r="K2199" s="47"/>
      <c r="L2199" s="48"/>
    </row>
    <row r="2200" spans="1:12">
      <c r="A2200" s="38"/>
      <c r="B2200" s="441"/>
      <c r="C2200" s="249"/>
      <c r="D2200" s="450"/>
      <c r="E2200" s="450"/>
      <c r="F2200" s="104"/>
      <c r="G2200" s="44"/>
      <c r="H2200" s="475"/>
      <c r="I2200" s="440"/>
      <c r="J2200" s="46"/>
      <c r="K2200" s="47"/>
      <c r="L2200" s="48"/>
    </row>
    <row r="2201" spans="1:12">
      <c r="A2201" s="38"/>
      <c r="B2201" s="441"/>
      <c r="C2201" s="249"/>
      <c r="D2201" s="450"/>
      <c r="E2201" s="450"/>
      <c r="F2201" s="104"/>
      <c r="G2201" s="44"/>
      <c r="H2201" s="475"/>
      <c r="I2201" s="440"/>
      <c r="J2201" s="46"/>
      <c r="K2201" s="47"/>
      <c r="L2201" s="48"/>
    </row>
    <row r="2202" spans="1:12">
      <c r="A2202" s="38"/>
      <c r="B2202" s="441"/>
      <c r="C2202" s="249"/>
      <c r="D2202" s="450"/>
      <c r="E2202" s="450"/>
      <c r="F2202" s="104"/>
      <c r="G2202" s="44"/>
      <c r="H2202" s="475"/>
      <c r="I2202" s="440"/>
      <c r="J2202" s="46"/>
      <c r="K2202" s="47"/>
      <c r="L2202" s="48"/>
    </row>
    <row r="2203" spans="1:12">
      <c r="A2203" s="38"/>
      <c r="B2203" s="441"/>
      <c r="C2203" s="249"/>
      <c r="D2203" s="450"/>
      <c r="E2203" s="450"/>
      <c r="F2203" s="104"/>
      <c r="G2203" s="44"/>
      <c r="H2203" s="475"/>
      <c r="I2203" s="440"/>
      <c r="J2203" s="46"/>
      <c r="K2203" s="47"/>
      <c r="L2203" s="48"/>
    </row>
    <row r="2204" spans="1:12">
      <c r="A2204" s="38"/>
      <c r="B2204" s="441"/>
      <c r="C2204" s="249"/>
      <c r="D2204" s="450"/>
      <c r="E2204" s="450"/>
      <c r="F2204" s="104"/>
      <c r="G2204" s="44"/>
      <c r="H2204" s="475"/>
      <c r="I2204" s="440"/>
      <c r="J2204" s="46"/>
      <c r="K2204" s="47"/>
      <c r="L2204" s="48"/>
    </row>
    <row r="2205" spans="1:12">
      <c r="A2205" s="38"/>
      <c r="B2205" s="441"/>
      <c r="C2205" s="249"/>
      <c r="D2205" s="450"/>
      <c r="E2205" s="450"/>
      <c r="F2205" s="104"/>
      <c r="G2205" s="44"/>
      <c r="H2205" s="475"/>
      <c r="I2205" s="440"/>
      <c r="J2205" s="46"/>
      <c r="K2205" s="47"/>
      <c r="L2205" s="48"/>
    </row>
    <row r="2206" spans="1:12">
      <c r="A2206" s="38"/>
      <c r="B2206" s="441"/>
      <c r="C2206" s="249"/>
      <c r="D2206" s="450"/>
      <c r="E2206" s="450"/>
      <c r="F2206" s="104"/>
      <c r="G2206" s="44"/>
      <c r="H2206" s="475"/>
      <c r="I2206" s="440"/>
      <c r="J2206" s="46"/>
      <c r="K2206" s="47"/>
      <c r="L2206" s="48"/>
    </row>
    <row r="2207" spans="1:12">
      <c r="A2207" s="38"/>
      <c r="B2207" s="441"/>
      <c r="C2207" s="249"/>
      <c r="D2207" s="450"/>
      <c r="E2207" s="450"/>
      <c r="F2207" s="104"/>
      <c r="G2207" s="44"/>
      <c r="H2207" s="475"/>
      <c r="I2207" s="440"/>
      <c r="J2207" s="46"/>
      <c r="K2207" s="47"/>
      <c r="L2207" s="48"/>
    </row>
    <row r="2208" spans="1:12">
      <c r="A2208" s="38"/>
      <c r="B2208" s="441"/>
      <c r="C2208" s="249"/>
      <c r="D2208" s="450"/>
      <c r="E2208" s="450"/>
      <c r="F2208" s="104"/>
      <c r="G2208" s="44"/>
      <c r="H2208" s="475"/>
      <c r="I2208" s="440"/>
      <c r="J2208" s="46"/>
      <c r="K2208" s="47"/>
      <c r="L2208" s="48"/>
    </row>
    <row r="2209" spans="1:12">
      <c r="A2209" s="38"/>
      <c r="B2209" s="441"/>
      <c r="C2209" s="249"/>
      <c r="D2209" s="450"/>
      <c r="E2209" s="450"/>
      <c r="F2209" s="104"/>
      <c r="G2209" s="44"/>
      <c r="H2209" s="475"/>
      <c r="I2209" s="440"/>
      <c r="J2209" s="46"/>
      <c r="K2209" s="47"/>
      <c r="L2209" s="48"/>
    </row>
    <row r="2210" spans="1:12">
      <c r="A2210" s="38"/>
      <c r="B2210" s="441"/>
      <c r="C2210" s="249"/>
      <c r="D2210" s="450"/>
      <c r="E2210" s="450"/>
      <c r="F2210" s="104"/>
      <c r="G2210" s="44"/>
      <c r="H2210" s="475"/>
      <c r="I2210" s="440"/>
      <c r="J2210" s="46"/>
      <c r="K2210" s="47"/>
      <c r="L2210" s="48"/>
    </row>
    <row r="2211" spans="1:12">
      <c r="A2211" s="38"/>
      <c r="B2211" s="441"/>
      <c r="C2211" s="249"/>
      <c r="D2211" s="450"/>
      <c r="E2211" s="450"/>
      <c r="F2211" s="104"/>
      <c r="G2211" s="44"/>
      <c r="H2211" s="475"/>
      <c r="I2211" s="440"/>
      <c r="J2211" s="46"/>
      <c r="K2211" s="47"/>
      <c r="L2211" s="48"/>
    </row>
    <row r="2212" spans="1:12">
      <c r="A2212" s="38"/>
      <c r="B2212" s="441"/>
      <c r="C2212" s="249"/>
      <c r="D2212" s="450"/>
      <c r="E2212" s="450"/>
      <c r="F2212" s="104"/>
      <c r="G2212" s="44"/>
      <c r="H2212" s="475"/>
      <c r="I2212" s="440"/>
      <c r="J2212" s="46"/>
      <c r="K2212" s="47"/>
      <c r="L2212" s="48"/>
    </row>
    <row r="2213" spans="1:12">
      <c r="A2213" s="38"/>
      <c r="B2213" s="441"/>
      <c r="C2213" s="249"/>
      <c r="D2213" s="450"/>
      <c r="E2213" s="450"/>
      <c r="F2213" s="104"/>
      <c r="G2213" s="44"/>
      <c r="H2213" s="475"/>
      <c r="I2213" s="440"/>
      <c r="J2213" s="46"/>
      <c r="K2213" s="47"/>
      <c r="L2213" s="48"/>
    </row>
    <row r="2214" spans="1:12">
      <c r="A2214" s="38"/>
      <c r="B2214" s="441"/>
      <c r="C2214" s="249"/>
      <c r="D2214" s="450"/>
      <c r="E2214" s="450"/>
      <c r="F2214" s="104"/>
      <c r="G2214" s="44"/>
      <c r="H2214" s="475"/>
      <c r="I2214" s="440"/>
      <c r="J2214" s="46"/>
      <c r="K2214" s="47"/>
      <c r="L2214" s="48"/>
    </row>
    <row r="2215" spans="1:12">
      <c r="A2215" s="38"/>
      <c r="B2215" s="441"/>
      <c r="C2215" s="249"/>
      <c r="D2215" s="450"/>
      <c r="E2215" s="450"/>
      <c r="F2215" s="104"/>
      <c r="G2215" s="44"/>
      <c r="H2215" s="475"/>
      <c r="I2215" s="440"/>
      <c r="J2215" s="46"/>
      <c r="K2215" s="47"/>
      <c r="L2215" s="48"/>
    </row>
    <row r="2216" spans="1:12">
      <c r="A2216" s="38"/>
      <c r="B2216" s="441"/>
      <c r="C2216" s="249"/>
      <c r="D2216" s="450"/>
      <c r="E2216" s="450"/>
      <c r="F2216" s="104"/>
      <c r="G2216" s="44"/>
      <c r="H2216" s="475"/>
      <c r="I2216" s="440"/>
      <c r="J2216" s="46"/>
      <c r="K2216" s="47"/>
      <c r="L2216" s="48"/>
    </row>
    <row r="2217" spans="1:12">
      <c r="A2217" s="38"/>
      <c r="B2217" s="441"/>
      <c r="C2217" s="249"/>
      <c r="D2217" s="450"/>
      <c r="E2217" s="450"/>
      <c r="F2217" s="104"/>
      <c r="G2217" s="44"/>
      <c r="H2217" s="475"/>
      <c r="I2217" s="440"/>
      <c r="J2217" s="46"/>
      <c r="K2217" s="47"/>
      <c r="L2217" s="48"/>
    </row>
    <row r="2218" spans="1:12">
      <c r="A2218" s="38"/>
      <c r="B2218" s="441"/>
      <c r="C2218" s="249"/>
      <c r="D2218" s="450"/>
      <c r="E2218" s="450"/>
      <c r="F2218" s="104"/>
      <c r="G2218" s="44"/>
      <c r="H2218" s="475"/>
      <c r="I2218" s="440"/>
      <c r="J2218" s="46"/>
      <c r="K2218" s="47"/>
      <c r="L2218" s="48"/>
    </row>
    <row r="2219" spans="1:12">
      <c r="A2219" s="38"/>
      <c r="B2219" s="441"/>
      <c r="C2219" s="249"/>
      <c r="D2219" s="450"/>
      <c r="E2219" s="450"/>
      <c r="F2219" s="104"/>
      <c r="G2219" s="44"/>
      <c r="H2219" s="475"/>
      <c r="I2219" s="440"/>
      <c r="J2219" s="46"/>
      <c r="K2219" s="47"/>
      <c r="L2219" s="48"/>
    </row>
    <row r="2220" spans="1:12">
      <c r="A2220" s="38"/>
      <c r="B2220" s="441"/>
      <c r="C2220" s="249"/>
      <c r="D2220" s="450"/>
      <c r="E2220" s="450"/>
      <c r="F2220" s="104"/>
      <c r="G2220" s="44"/>
      <c r="H2220" s="475"/>
      <c r="I2220" s="440"/>
      <c r="J2220" s="46"/>
      <c r="K2220" s="47"/>
      <c r="L2220" s="48"/>
    </row>
    <row r="2221" spans="1:12">
      <c r="A2221" s="38"/>
      <c r="B2221" s="441"/>
      <c r="C2221" s="249"/>
      <c r="D2221" s="450"/>
      <c r="E2221" s="450"/>
      <c r="F2221" s="104"/>
      <c r="G2221" s="44"/>
      <c r="H2221" s="475"/>
      <c r="I2221" s="440"/>
      <c r="J2221" s="46"/>
      <c r="K2221" s="47"/>
      <c r="L2221" s="48"/>
    </row>
    <row r="2222" spans="1:12">
      <c r="A2222" s="38"/>
      <c r="B2222" s="441"/>
      <c r="C2222" s="249"/>
      <c r="D2222" s="450"/>
      <c r="E2222" s="450"/>
      <c r="F2222" s="104"/>
      <c r="G2222" s="44"/>
      <c r="H2222" s="475"/>
      <c r="I2222" s="440"/>
      <c r="J2222" s="46"/>
      <c r="K2222" s="47"/>
      <c r="L2222" s="48"/>
    </row>
    <row r="2223" spans="1:12">
      <c r="A2223" s="38"/>
      <c r="B2223" s="441"/>
      <c r="C2223" s="249"/>
      <c r="D2223" s="450"/>
      <c r="E2223" s="450"/>
      <c r="F2223" s="104"/>
      <c r="G2223" s="44"/>
      <c r="H2223" s="475"/>
      <c r="I2223" s="440"/>
      <c r="J2223" s="46"/>
      <c r="K2223" s="47"/>
      <c r="L2223" s="48"/>
    </row>
    <row r="2224" spans="1:12">
      <c r="A2224" s="38"/>
      <c r="B2224" s="441"/>
      <c r="C2224" s="249"/>
      <c r="D2224" s="450"/>
      <c r="E2224" s="450"/>
      <c r="F2224" s="104"/>
      <c r="G2224" s="44"/>
      <c r="H2224" s="475"/>
      <c r="I2224" s="440"/>
      <c r="J2224" s="46"/>
      <c r="K2224" s="47"/>
      <c r="L2224" s="48"/>
    </row>
    <row r="2225" spans="1:12">
      <c r="A2225" s="38"/>
      <c r="B2225" s="441"/>
      <c r="C2225" s="249"/>
      <c r="D2225" s="450"/>
      <c r="E2225" s="450"/>
      <c r="F2225" s="104"/>
      <c r="G2225" s="44"/>
      <c r="H2225" s="475"/>
      <c r="I2225" s="440"/>
      <c r="J2225" s="46"/>
      <c r="K2225" s="47"/>
      <c r="L2225" s="48"/>
    </row>
    <row r="2226" spans="1:12">
      <c r="A2226" s="38"/>
      <c r="B2226" s="441"/>
      <c r="C2226" s="249"/>
      <c r="D2226" s="450"/>
      <c r="E2226" s="450"/>
      <c r="F2226" s="104"/>
      <c r="G2226" s="44"/>
      <c r="H2226" s="475"/>
      <c r="I2226" s="440"/>
      <c r="J2226" s="46"/>
      <c r="K2226" s="47"/>
      <c r="L2226" s="48"/>
    </row>
    <row r="2227" spans="1:12">
      <c r="A2227" s="38"/>
      <c r="B2227" s="441"/>
      <c r="C2227" s="249"/>
      <c r="D2227" s="450"/>
      <c r="E2227" s="450"/>
      <c r="F2227" s="104"/>
      <c r="G2227" s="44"/>
      <c r="H2227" s="475"/>
      <c r="I2227" s="440"/>
      <c r="J2227" s="46"/>
      <c r="K2227" s="47"/>
      <c r="L2227" s="48"/>
    </row>
    <row r="2228" spans="1:12">
      <c r="A2228" s="38"/>
      <c r="B2228" s="441"/>
      <c r="C2228" s="249"/>
      <c r="D2228" s="450"/>
      <c r="E2228" s="450"/>
      <c r="F2228" s="104"/>
      <c r="G2228" s="44"/>
      <c r="H2228" s="475"/>
      <c r="I2228" s="440"/>
      <c r="J2228" s="46"/>
      <c r="K2228" s="47"/>
      <c r="L2228" s="48"/>
    </row>
    <row r="2229" spans="1:12">
      <c r="A2229" s="38"/>
      <c r="B2229" s="441"/>
      <c r="C2229" s="249"/>
      <c r="D2229" s="450"/>
      <c r="E2229" s="450"/>
      <c r="F2229" s="104"/>
      <c r="G2229" s="44"/>
      <c r="H2229" s="475"/>
      <c r="I2229" s="440"/>
      <c r="J2229" s="46"/>
      <c r="K2229" s="47"/>
      <c r="L2229" s="48"/>
    </row>
    <row r="2230" spans="1:12">
      <c r="A2230" s="38"/>
      <c r="B2230" s="441"/>
      <c r="C2230" s="249"/>
      <c r="D2230" s="450"/>
      <c r="E2230" s="450"/>
      <c r="F2230" s="104"/>
      <c r="G2230" s="44"/>
      <c r="H2230" s="475"/>
      <c r="I2230" s="440"/>
      <c r="J2230" s="46"/>
      <c r="K2230" s="47"/>
      <c r="L2230" s="48"/>
    </row>
    <row r="2231" spans="1:12">
      <c r="A2231" s="38"/>
      <c r="B2231" s="441"/>
      <c r="C2231" s="249"/>
      <c r="D2231" s="450"/>
      <c r="E2231" s="450"/>
      <c r="F2231" s="104"/>
      <c r="G2231" s="44"/>
      <c r="H2231" s="475"/>
      <c r="I2231" s="440"/>
      <c r="J2231" s="46"/>
      <c r="K2231" s="47"/>
      <c r="L2231" s="48"/>
    </row>
    <row r="2232" spans="1:12">
      <c r="A2232" s="38"/>
      <c r="B2232" s="441"/>
      <c r="C2232" s="249"/>
      <c r="D2232" s="450"/>
      <c r="E2232" s="450"/>
      <c r="F2232" s="104"/>
      <c r="G2232" s="44"/>
      <c r="H2232" s="475"/>
      <c r="I2232" s="440"/>
      <c r="J2232" s="46"/>
      <c r="K2232" s="47"/>
      <c r="L2232" s="48"/>
    </row>
    <row r="2233" spans="1:12">
      <c r="A2233" s="38"/>
      <c r="B2233" s="441"/>
      <c r="C2233" s="249"/>
      <c r="D2233" s="450"/>
      <c r="E2233" s="450"/>
      <c r="F2233" s="104"/>
      <c r="G2233" s="44"/>
      <c r="H2233" s="475"/>
      <c r="I2233" s="440"/>
      <c r="J2233" s="46"/>
      <c r="K2233" s="47"/>
      <c r="L2233" s="48"/>
    </row>
    <row r="2234" spans="1:12">
      <c r="A2234" s="38"/>
      <c r="B2234" s="441"/>
      <c r="C2234" s="249"/>
      <c r="D2234" s="450"/>
      <c r="E2234" s="450"/>
      <c r="F2234" s="104"/>
      <c r="G2234" s="44"/>
      <c r="H2234" s="475"/>
      <c r="I2234" s="440"/>
      <c r="J2234" s="46"/>
      <c r="K2234" s="47"/>
      <c r="L2234" s="48"/>
    </row>
    <row r="2235" spans="1:12">
      <c r="A2235" s="38"/>
      <c r="B2235" s="441"/>
      <c r="C2235" s="249"/>
      <c r="D2235" s="450"/>
      <c r="E2235" s="450"/>
      <c r="F2235" s="104"/>
      <c r="G2235" s="44"/>
      <c r="H2235" s="475"/>
      <c r="I2235" s="440"/>
      <c r="J2235" s="46"/>
      <c r="K2235" s="47"/>
      <c r="L2235" s="48"/>
    </row>
    <row r="2236" spans="1:12">
      <c r="A2236" s="38"/>
      <c r="B2236" s="441"/>
      <c r="C2236" s="249"/>
      <c r="D2236" s="450"/>
      <c r="E2236" s="450"/>
      <c r="F2236" s="104"/>
      <c r="G2236" s="44"/>
      <c r="H2236" s="475"/>
      <c r="I2236" s="440"/>
      <c r="J2236" s="46"/>
      <c r="K2236" s="47"/>
      <c r="L2236" s="48"/>
    </row>
    <row r="2237" spans="1:12">
      <c r="A2237" s="38"/>
      <c r="B2237" s="441"/>
      <c r="C2237" s="249"/>
      <c r="D2237" s="450"/>
      <c r="E2237" s="450"/>
      <c r="F2237" s="104"/>
      <c r="G2237" s="44"/>
      <c r="H2237" s="475"/>
      <c r="I2237" s="440"/>
      <c r="J2237" s="46"/>
      <c r="K2237" s="47"/>
      <c r="L2237" s="48"/>
    </row>
    <row r="2238" spans="1:12">
      <c r="A2238" s="38"/>
      <c r="B2238" s="441"/>
      <c r="C2238" s="249"/>
      <c r="D2238" s="450"/>
      <c r="E2238" s="450"/>
      <c r="F2238" s="104"/>
      <c r="G2238" s="44"/>
      <c r="H2238" s="475"/>
      <c r="I2238" s="440"/>
      <c r="J2238" s="46"/>
      <c r="K2238" s="47"/>
      <c r="L2238" s="48"/>
    </row>
    <row r="2239" spans="1:12">
      <c r="A2239" s="38"/>
      <c r="B2239" s="441"/>
      <c r="C2239" s="249"/>
      <c r="D2239" s="450"/>
      <c r="E2239" s="450"/>
      <c r="F2239" s="104"/>
      <c r="G2239" s="44"/>
      <c r="H2239" s="475"/>
      <c r="I2239" s="440"/>
      <c r="J2239" s="46"/>
      <c r="K2239" s="47"/>
      <c r="L2239" s="48"/>
    </row>
    <row r="2240" spans="1:12">
      <c r="A2240" s="38"/>
      <c r="B2240" s="441"/>
      <c r="C2240" s="249"/>
      <c r="D2240" s="450"/>
      <c r="E2240" s="450"/>
      <c r="F2240" s="104"/>
      <c r="G2240" s="44"/>
      <c r="H2240" s="475"/>
      <c r="I2240" s="440"/>
      <c r="J2240" s="46"/>
      <c r="K2240" s="47"/>
      <c r="L2240" s="48"/>
    </row>
    <row r="2241" spans="1:12">
      <c r="A2241" s="38"/>
      <c r="B2241" s="441"/>
      <c r="C2241" s="249"/>
      <c r="D2241" s="450"/>
      <c r="E2241" s="450"/>
      <c r="F2241" s="104"/>
      <c r="G2241" s="44"/>
      <c r="H2241" s="475"/>
      <c r="I2241" s="440"/>
      <c r="J2241" s="46"/>
      <c r="K2241" s="47"/>
      <c r="L2241" s="48"/>
    </row>
    <row r="2242" spans="1:12">
      <c r="A2242" s="38"/>
      <c r="B2242" s="441"/>
      <c r="C2242" s="249"/>
      <c r="D2242" s="450"/>
      <c r="E2242" s="450"/>
      <c r="F2242" s="104"/>
      <c r="G2242" s="44"/>
      <c r="H2242" s="475"/>
      <c r="I2242" s="440"/>
      <c r="J2242" s="46"/>
      <c r="K2242" s="47"/>
      <c r="L2242" s="48"/>
    </row>
    <row r="2243" spans="1:12">
      <c r="A2243" s="38"/>
      <c r="B2243" s="441"/>
      <c r="C2243" s="249"/>
      <c r="D2243" s="450"/>
      <c r="E2243" s="450"/>
      <c r="F2243" s="104"/>
      <c r="G2243" s="44"/>
      <c r="H2243" s="475"/>
      <c r="I2243" s="440"/>
      <c r="J2243" s="46"/>
      <c r="K2243" s="47"/>
      <c r="L2243" s="48"/>
    </row>
    <row r="2244" spans="1:12">
      <c r="A2244" s="38"/>
      <c r="B2244" s="441"/>
      <c r="C2244" s="249"/>
      <c r="D2244" s="450"/>
      <c r="E2244" s="450"/>
      <c r="F2244" s="104"/>
      <c r="G2244" s="44"/>
      <c r="H2244" s="475"/>
      <c r="I2244" s="440"/>
      <c r="J2244" s="46"/>
      <c r="K2244" s="47"/>
      <c r="L2244" s="48"/>
    </row>
    <row r="2245" spans="1:12">
      <c r="A2245" s="38"/>
      <c r="B2245" s="441"/>
      <c r="C2245" s="249"/>
      <c r="D2245" s="450"/>
      <c r="E2245" s="450"/>
      <c r="F2245" s="104"/>
      <c r="G2245" s="44"/>
      <c r="H2245" s="475"/>
      <c r="I2245" s="440"/>
      <c r="J2245" s="46"/>
      <c r="K2245" s="47"/>
      <c r="L2245" s="48"/>
    </row>
    <row r="2246" spans="1:12">
      <c r="A2246" s="38"/>
      <c r="B2246" s="441"/>
      <c r="C2246" s="249"/>
      <c r="D2246" s="450"/>
      <c r="E2246" s="450"/>
      <c r="F2246" s="104"/>
      <c r="G2246" s="44"/>
      <c r="H2246" s="475"/>
      <c r="I2246" s="440"/>
      <c r="J2246" s="46"/>
      <c r="K2246" s="47"/>
      <c r="L2246" s="48"/>
    </row>
    <row r="2247" spans="1:12">
      <c r="A2247" s="38"/>
      <c r="B2247" s="441"/>
      <c r="C2247" s="249"/>
      <c r="D2247" s="450"/>
      <c r="E2247" s="450"/>
      <c r="F2247" s="104"/>
      <c r="G2247" s="44"/>
      <c r="H2247" s="475"/>
      <c r="I2247" s="440"/>
      <c r="J2247" s="46"/>
      <c r="K2247" s="47"/>
      <c r="L2247" s="48"/>
    </row>
    <row r="2248" spans="1:12">
      <c r="A2248" s="38"/>
      <c r="B2248" s="441"/>
      <c r="C2248" s="249"/>
      <c r="D2248" s="450"/>
      <c r="E2248" s="450"/>
      <c r="F2248" s="104"/>
      <c r="G2248" s="44"/>
      <c r="H2248" s="475"/>
      <c r="I2248" s="440"/>
      <c r="J2248" s="46"/>
      <c r="K2248" s="47"/>
      <c r="L2248" s="48"/>
    </row>
    <row r="2249" spans="1:12">
      <c r="A2249" s="38"/>
      <c r="B2249" s="441"/>
      <c r="C2249" s="249"/>
      <c r="D2249" s="450"/>
      <c r="E2249" s="450"/>
      <c r="F2249" s="104"/>
      <c r="G2249" s="44"/>
      <c r="H2249" s="475"/>
      <c r="I2249" s="440"/>
      <c r="J2249" s="46"/>
      <c r="K2249" s="47"/>
      <c r="L2249" s="48"/>
    </row>
    <row r="2250" spans="1:12">
      <c r="A2250" s="38"/>
      <c r="B2250" s="441"/>
      <c r="C2250" s="249"/>
      <c r="D2250" s="450"/>
      <c r="E2250" s="450"/>
      <c r="F2250" s="104"/>
      <c r="G2250" s="44"/>
      <c r="H2250" s="475"/>
      <c r="I2250" s="440"/>
      <c r="J2250" s="46"/>
      <c r="K2250" s="47"/>
      <c r="L2250" s="48"/>
    </row>
    <row r="2251" spans="1:12">
      <c r="A2251" s="38"/>
      <c r="B2251" s="441"/>
      <c r="C2251" s="249"/>
      <c r="D2251" s="450"/>
      <c r="E2251" s="450"/>
      <c r="F2251" s="104"/>
      <c r="G2251" s="44"/>
      <c r="H2251" s="475"/>
      <c r="I2251" s="440"/>
      <c r="J2251" s="46"/>
      <c r="K2251" s="47"/>
      <c r="L2251" s="48"/>
    </row>
    <row r="2252" spans="1:12">
      <c r="A2252" s="38"/>
      <c r="B2252" s="441"/>
      <c r="C2252" s="249"/>
      <c r="D2252" s="450"/>
      <c r="E2252" s="450"/>
      <c r="F2252" s="104"/>
      <c r="G2252" s="44"/>
      <c r="H2252" s="475"/>
      <c r="I2252" s="440"/>
      <c r="J2252" s="46"/>
      <c r="K2252" s="47"/>
      <c r="L2252" s="48"/>
    </row>
    <row r="2253" spans="1:12">
      <c r="A2253" s="38"/>
      <c r="B2253" s="441"/>
      <c r="C2253" s="249"/>
      <c r="D2253" s="450"/>
      <c r="E2253" s="450"/>
      <c r="F2253" s="104"/>
      <c r="G2253" s="44"/>
      <c r="H2253" s="475"/>
      <c r="I2253" s="440"/>
      <c r="J2253" s="46"/>
      <c r="K2253" s="47"/>
      <c r="L2253" s="48"/>
    </row>
    <row r="2254" spans="1:12">
      <c r="A2254" s="38"/>
      <c r="B2254" s="441"/>
      <c r="C2254" s="249"/>
      <c r="D2254" s="450"/>
      <c r="E2254" s="450"/>
      <c r="F2254" s="104"/>
      <c r="G2254" s="44"/>
      <c r="H2254" s="475"/>
      <c r="I2254" s="440"/>
      <c r="J2254" s="46"/>
      <c r="K2254" s="47"/>
      <c r="L2254" s="48"/>
    </row>
    <row r="2255" spans="1:12">
      <c r="A2255" s="38"/>
      <c r="B2255" s="441"/>
      <c r="C2255" s="249"/>
      <c r="D2255" s="450"/>
      <c r="E2255" s="450"/>
      <c r="F2255" s="104"/>
      <c r="G2255" s="44"/>
      <c r="H2255" s="475"/>
      <c r="I2255" s="440"/>
      <c r="J2255" s="46"/>
      <c r="K2255" s="47"/>
      <c r="L2255" s="48"/>
    </row>
    <row r="2256" spans="1:12">
      <c r="A2256" s="38"/>
      <c r="B2256" s="441"/>
      <c r="C2256" s="249"/>
      <c r="D2256" s="450"/>
      <c r="E2256" s="450"/>
      <c r="F2256" s="104"/>
      <c r="G2256" s="44"/>
      <c r="H2256" s="475"/>
      <c r="I2256" s="440"/>
      <c r="J2256" s="46"/>
      <c r="K2256" s="47"/>
      <c r="L2256" s="48"/>
    </row>
    <row r="2257" spans="1:12">
      <c r="A2257" s="38"/>
      <c r="B2257" s="441"/>
      <c r="C2257" s="249"/>
      <c r="D2257" s="450"/>
      <c r="E2257" s="450"/>
      <c r="F2257" s="104"/>
      <c r="G2257" s="44"/>
      <c r="H2257" s="475"/>
      <c r="I2257" s="440"/>
      <c r="J2257" s="46"/>
      <c r="K2257" s="47"/>
      <c r="L2257" s="48"/>
    </row>
    <row r="2258" spans="1:12">
      <c r="A2258" s="38"/>
      <c r="B2258" s="441"/>
      <c r="C2258" s="249"/>
      <c r="D2258" s="450"/>
      <c r="E2258" s="450"/>
      <c r="F2258" s="104"/>
      <c r="G2258" s="44"/>
      <c r="H2258" s="475"/>
      <c r="I2258" s="440"/>
      <c r="J2258" s="46"/>
      <c r="K2258" s="47"/>
      <c r="L2258" s="48"/>
    </row>
    <row r="2259" spans="1:12">
      <c r="A2259" s="38"/>
      <c r="B2259" s="441"/>
      <c r="C2259" s="249"/>
      <c r="D2259" s="450"/>
      <c r="E2259" s="450"/>
      <c r="F2259" s="104"/>
      <c r="G2259" s="44"/>
      <c r="H2259" s="475"/>
      <c r="I2259" s="440"/>
      <c r="J2259" s="46"/>
      <c r="K2259" s="47"/>
      <c r="L2259" s="48"/>
    </row>
    <row r="2260" spans="1:12">
      <c r="A2260" s="38"/>
      <c r="B2260" s="441"/>
      <c r="C2260" s="249"/>
      <c r="D2260" s="450"/>
      <c r="E2260" s="450"/>
      <c r="F2260" s="104"/>
      <c r="G2260" s="44"/>
      <c r="H2260" s="475"/>
      <c r="I2260" s="440"/>
      <c r="J2260" s="46"/>
      <c r="K2260" s="47"/>
      <c r="L2260" s="48"/>
    </row>
    <row r="2261" spans="1:12">
      <c r="A2261" s="38"/>
      <c r="B2261" s="441"/>
      <c r="C2261" s="249"/>
      <c r="D2261" s="450"/>
      <c r="E2261" s="450"/>
      <c r="F2261" s="104"/>
      <c r="G2261" s="44"/>
      <c r="H2261" s="475"/>
      <c r="I2261" s="440"/>
      <c r="J2261" s="46"/>
      <c r="K2261" s="47"/>
      <c r="L2261" s="48"/>
    </row>
    <row r="2262" spans="1:12">
      <c r="A2262" s="38"/>
      <c r="B2262" s="441"/>
      <c r="C2262" s="249"/>
      <c r="D2262" s="450"/>
      <c r="E2262" s="450"/>
      <c r="F2262" s="104"/>
      <c r="G2262" s="44"/>
      <c r="H2262" s="475"/>
      <c r="I2262" s="440"/>
      <c r="J2262" s="46"/>
      <c r="K2262" s="47"/>
      <c r="L2262" s="48"/>
    </row>
    <row r="2263" spans="1:12">
      <c r="A2263" s="38"/>
      <c r="B2263" s="441"/>
      <c r="C2263" s="249"/>
      <c r="D2263" s="450"/>
      <c r="E2263" s="450"/>
      <c r="F2263" s="104"/>
      <c r="G2263" s="44"/>
      <c r="H2263" s="475"/>
      <c r="I2263" s="440"/>
      <c r="J2263" s="46"/>
      <c r="K2263" s="47"/>
      <c r="L2263" s="48"/>
    </row>
    <row r="2264" spans="1:12">
      <c r="A2264" s="38"/>
      <c r="B2264" s="441"/>
      <c r="C2264" s="249"/>
      <c r="D2264" s="450"/>
      <c r="E2264" s="450"/>
      <c r="F2264" s="104"/>
      <c r="G2264" s="44"/>
      <c r="H2264" s="475"/>
      <c r="I2264" s="440"/>
      <c r="J2264" s="46"/>
      <c r="K2264" s="47"/>
      <c r="L2264" s="48"/>
    </row>
    <row r="2265" spans="1:12">
      <c r="A2265" s="38"/>
      <c r="B2265" s="441"/>
      <c r="C2265" s="249"/>
      <c r="D2265" s="450"/>
      <c r="E2265" s="450"/>
      <c r="F2265" s="104"/>
      <c r="G2265" s="44"/>
      <c r="H2265" s="475"/>
      <c r="I2265" s="440"/>
      <c r="J2265" s="46"/>
      <c r="K2265" s="47"/>
      <c r="L2265" s="48"/>
    </row>
    <row r="2266" spans="1:12">
      <c r="A2266" s="38"/>
      <c r="B2266" s="441"/>
      <c r="C2266" s="249"/>
      <c r="D2266" s="450"/>
      <c r="E2266" s="450"/>
      <c r="F2266" s="104"/>
      <c r="G2266" s="44"/>
      <c r="H2266" s="475"/>
      <c r="I2266" s="440"/>
      <c r="J2266" s="46"/>
      <c r="K2266" s="47"/>
      <c r="L2266" s="48"/>
    </row>
    <row r="2267" spans="1:12">
      <c r="A2267" s="38"/>
      <c r="B2267" s="441"/>
      <c r="C2267" s="249"/>
      <c r="D2267" s="450"/>
      <c r="E2267" s="450"/>
      <c r="F2267" s="104"/>
      <c r="G2267" s="44"/>
      <c r="H2267" s="475"/>
      <c r="I2267" s="440"/>
      <c r="J2267" s="46"/>
      <c r="K2267" s="47"/>
      <c r="L2267" s="48"/>
    </row>
    <row r="2268" spans="1:12">
      <c r="A2268" s="38"/>
      <c r="B2268" s="441"/>
      <c r="C2268" s="249"/>
      <c r="D2268" s="450"/>
      <c r="E2268" s="450"/>
      <c r="F2268" s="104"/>
      <c r="G2268" s="44"/>
      <c r="H2268" s="475"/>
      <c r="I2268" s="440"/>
      <c r="J2268" s="46"/>
      <c r="K2268" s="47"/>
      <c r="L2268" s="48"/>
    </row>
    <row r="2269" spans="1:12">
      <c r="A2269" s="38"/>
      <c r="B2269" s="441"/>
      <c r="C2269" s="249"/>
      <c r="D2269" s="450"/>
      <c r="E2269" s="450"/>
      <c r="F2269" s="104"/>
      <c r="G2269" s="44"/>
      <c r="H2269" s="475"/>
      <c r="I2269" s="440"/>
      <c r="J2269" s="46"/>
      <c r="K2269" s="47"/>
      <c r="L2269" s="48"/>
    </row>
    <row r="2270" spans="1:12">
      <c r="A2270" s="38"/>
      <c r="B2270" s="441"/>
      <c r="C2270" s="249"/>
      <c r="D2270" s="450"/>
      <c r="E2270" s="450"/>
      <c r="F2270" s="104"/>
      <c r="G2270" s="44"/>
      <c r="H2270" s="475"/>
      <c r="I2270" s="440"/>
      <c r="J2270" s="46"/>
      <c r="K2270" s="47"/>
      <c r="L2270" s="48"/>
    </row>
    <row r="2271" spans="1:12">
      <c r="A2271" s="38"/>
      <c r="B2271" s="441"/>
      <c r="C2271" s="249"/>
      <c r="D2271" s="450"/>
      <c r="E2271" s="450"/>
      <c r="F2271" s="104"/>
      <c r="G2271" s="44"/>
      <c r="H2271" s="475"/>
      <c r="I2271" s="440"/>
      <c r="J2271" s="46"/>
      <c r="K2271" s="47"/>
      <c r="L2271" s="48"/>
    </row>
    <row r="2272" spans="1:12">
      <c r="A2272" s="38"/>
      <c r="B2272" s="441"/>
      <c r="C2272" s="249"/>
      <c r="D2272" s="450"/>
      <c r="E2272" s="450"/>
      <c r="F2272" s="104"/>
      <c r="G2272" s="44"/>
      <c r="H2272" s="475"/>
      <c r="I2272" s="440"/>
      <c r="J2272" s="46"/>
      <c r="K2272" s="47"/>
      <c r="L2272" s="48"/>
    </row>
    <row r="2273" spans="1:12">
      <c r="A2273" s="38"/>
      <c r="B2273" s="441"/>
      <c r="C2273" s="249"/>
      <c r="D2273" s="450"/>
      <c r="E2273" s="450"/>
      <c r="F2273" s="104"/>
      <c r="G2273" s="44"/>
      <c r="H2273" s="475"/>
      <c r="I2273" s="440"/>
      <c r="J2273" s="46"/>
      <c r="K2273" s="47"/>
      <c r="L2273" s="48"/>
    </row>
    <row r="2274" spans="1:12">
      <c r="A2274" s="38"/>
      <c r="B2274" s="441"/>
      <c r="C2274" s="249"/>
      <c r="D2274" s="450"/>
      <c r="E2274" s="450"/>
      <c r="F2274" s="104"/>
      <c r="G2274" s="44"/>
      <c r="H2274" s="475"/>
      <c r="I2274" s="440"/>
      <c r="J2274" s="46"/>
      <c r="K2274" s="47"/>
      <c r="L2274" s="48"/>
    </row>
    <row r="2275" spans="1:12">
      <c r="A2275" s="38"/>
      <c r="B2275" s="441"/>
      <c r="C2275" s="249"/>
      <c r="D2275" s="450"/>
      <c r="E2275" s="450"/>
      <c r="F2275" s="104"/>
      <c r="G2275" s="44"/>
      <c r="H2275" s="475"/>
      <c r="I2275" s="440"/>
      <c r="J2275" s="46"/>
      <c r="K2275" s="47"/>
      <c r="L2275" s="48"/>
    </row>
    <row r="2276" spans="1:12">
      <c r="A2276" s="38"/>
      <c r="B2276" s="441"/>
      <c r="C2276" s="249"/>
      <c r="D2276" s="450"/>
      <c r="E2276" s="450"/>
      <c r="F2276" s="104"/>
      <c r="G2276" s="44"/>
      <c r="H2276" s="475"/>
      <c r="I2276" s="440"/>
      <c r="J2276" s="46"/>
      <c r="K2276" s="47"/>
      <c r="L2276" s="48"/>
    </row>
    <row r="2277" spans="1:12">
      <c r="A2277" s="38"/>
      <c r="B2277" s="441"/>
      <c r="C2277" s="249"/>
      <c r="D2277" s="450"/>
      <c r="E2277" s="450"/>
      <c r="F2277" s="104"/>
      <c r="G2277" s="44"/>
      <c r="H2277" s="475"/>
      <c r="I2277" s="440"/>
      <c r="J2277" s="46"/>
      <c r="K2277" s="47"/>
      <c r="L2277" s="48"/>
    </row>
    <row r="2278" spans="1:12">
      <c r="A2278" s="38"/>
      <c r="B2278" s="441"/>
      <c r="C2278" s="249"/>
      <c r="D2278" s="450"/>
      <c r="E2278" s="450"/>
      <c r="F2278" s="104"/>
      <c r="G2278" s="44"/>
      <c r="H2278" s="475"/>
      <c r="I2278" s="440"/>
      <c r="J2278" s="46"/>
      <c r="K2278" s="47"/>
      <c r="L2278" s="48"/>
    </row>
    <row r="2279" spans="1:12">
      <c r="A2279" s="38"/>
      <c r="B2279" s="441"/>
      <c r="C2279" s="249"/>
      <c r="D2279" s="450"/>
      <c r="E2279" s="450"/>
      <c r="F2279" s="104"/>
      <c r="G2279" s="44"/>
      <c r="H2279" s="475"/>
      <c r="I2279" s="440"/>
      <c r="J2279" s="46"/>
      <c r="K2279" s="47"/>
      <c r="L2279" s="48"/>
    </row>
    <row r="2280" spans="1:12">
      <c r="A2280" s="38"/>
      <c r="B2280" s="441"/>
      <c r="C2280" s="249"/>
      <c r="D2280" s="450"/>
      <c r="E2280" s="450"/>
      <c r="F2280" s="104"/>
      <c r="G2280" s="44"/>
      <c r="H2280" s="475"/>
      <c r="I2280" s="440"/>
      <c r="J2280" s="46"/>
      <c r="K2280" s="47"/>
      <c r="L2280" s="48"/>
    </row>
    <row r="2281" spans="1:12">
      <c r="A2281" s="38"/>
      <c r="B2281" s="441"/>
      <c r="C2281" s="249"/>
      <c r="D2281" s="450"/>
      <c r="E2281" s="450"/>
      <c r="F2281" s="104"/>
      <c r="G2281" s="44"/>
      <c r="H2281" s="475"/>
      <c r="I2281" s="440"/>
      <c r="J2281" s="46"/>
      <c r="K2281" s="47"/>
      <c r="L2281" s="48"/>
    </row>
    <row r="2282" spans="1:12">
      <c r="A2282" s="38"/>
      <c r="B2282" s="441"/>
      <c r="C2282" s="249"/>
      <c r="D2282" s="450"/>
      <c r="E2282" s="450"/>
      <c r="F2282" s="104"/>
      <c r="G2282" s="44"/>
      <c r="H2282" s="475"/>
      <c r="I2282" s="440"/>
      <c r="J2282" s="46"/>
      <c r="K2282" s="47"/>
      <c r="L2282" s="48"/>
    </row>
    <row r="2283" spans="1:12">
      <c r="A2283" s="38"/>
      <c r="B2283" s="441"/>
      <c r="C2283" s="249"/>
      <c r="D2283" s="450"/>
      <c r="E2283" s="450"/>
      <c r="F2283" s="104"/>
      <c r="G2283" s="44"/>
      <c r="H2283" s="475"/>
      <c r="I2283" s="440"/>
      <c r="J2283" s="46"/>
      <c r="K2283" s="47"/>
      <c r="L2283" s="48"/>
    </row>
    <row r="2284" spans="1:12">
      <c r="A2284" s="38"/>
      <c r="B2284" s="441"/>
      <c r="C2284" s="249"/>
      <c r="D2284" s="450"/>
      <c r="E2284" s="450"/>
      <c r="F2284" s="104"/>
      <c r="G2284" s="44"/>
      <c r="H2284" s="475"/>
      <c r="I2284" s="440"/>
      <c r="J2284" s="46"/>
      <c r="K2284" s="47"/>
      <c r="L2284" s="48"/>
    </row>
    <row r="2285" spans="1:12">
      <c r="A2285" s="38"/>
      <c r="B2285" s="441"/>
      <c r="C2285" s="249"/>
      <c r="D2285" s="450"/>
      <c r="E2285" s="450"/>
      <c r="F2285" s="104"/>
      <c r="G2285" s="44"/>
      <c r="H2285" s="475"/>
      <c r="I2285" s="440"/>
      <c r="J2285" s="46"/>
      <c r="K2285" s="47"/>
      <c r="L2285" s="48"/>
    </row>
    <row r="2286" spans="1:12">
      <c r="A2286" s="38"/>
      <c r="B2286" s="441"/>
      <c r="C2286" s="249"/>
      <c r="D2286" s="450"/>
      <c r="E2286" s="450"/>
      <c r="F2286" s="104"/>
      <c r="G2286" s="44"/>
      <c r="H2286" s="475"/>
      <c r="I2286" s="440"/>
      <c r="J2286" s="46"/>
      <c r="K2286" s="47"/>
      <c r="L2286" s="48"/>
    </row>
    <row r="2287" spans="1:12">
      <c r="A2287" s="38"/>
      <c r="B2287" s="441"/>
      <c r="C2287" s="249"/>
      <c r="D2287" s="450"/>
      <c r="E2287" s="450"/>
      <c r="F2287" s="104"/>
      <c r="G2287" s="44"/>
      <c r="H2287" s="475"/>
      <c r="I2287" s="440"/>
      <c r="J2287" s="46"/>
      <c r="K2287" s="47"/>
      <c r="L2287" s="48"/>
    </row>
    <row r="2288" spans="1:12">
      <c r="A2288" s="38"/>
      <c r="B2288" s="441"/>
      <c r="C2288" s="249"/>
      <c r="D2288" s="450"/>
      <c r="E2288" s="450"/>
      <c r="F2288" s="104"/>
      <c r="G2288" s="44"/>
      <c r="H2288" s="475"/>
      <c r="I2288" s="440"/>
      <c r="J2288" s="46"/>
      <c r="K2288" s="47"/>
      <c r="L2288" s="48"/>
    </row>
    <row r="2289" spans="1:12">
      <c r="A2289" s="38"/>
      <c r="B2289" s="441"/>
      <c r="C2289" s="249"/>
      <c r="D2289" s="450"/>
      <c r="E2289" s="450"/>
      <c r="F2289" s="104"/>
      <c r="G2289" s="44"/>
      <c r="H2289" s="475"/>
      <c r="I2289" s="440"/>
      <c r="J2289" s="46"/>
      <c r="K2289" s="47"/>
      <c r="L2289" s="48"/>
    </row>
    <row r="2290" spans="1:12">
      <c r="A2290" s="38"/>
      <c r="B2290" s="441"/>
      <c r="C2290" s="249"/>
      <c r="D2290" s="450"/>
      <c r="E2290" s="450"/>
      <c r="F2290" s="104"/>
      <c r="G2290" s="44"/>
      <c r="H2290" s="475"/>
      <c r="I2290" s="440"/>
      <c r="J2290" s="46"/>
      <c r="K2290" s="47"/>
      <c r="L2290" s="48"/>
    </row>
    <row r="2291" spans="1:12">
      <c r="A2291" s="38"/>
      <c r="B2291" s="441"/>
      <c r="C2291" s="249"/>
      <c r="D2291" s="450"/>
      <c r="E2291" s="450"/>
      <c r="F2291" s="104"/>
      <c r="G2291" s="44"/>
      <c r="H2291" s="475"/>
      <c r="I2291" s="440"/>
      <c r="J2291" s="46"/>
      <c r="K2291" s="47"/>
      <c r="L2291" s="48"/>
    </row>
    <row r="2292" spans="1:12">
      <c r="A2292" s="38"/>
      <c r="B2292" s="441"/>
      <c r="C2292" s="249"/>
      <c r="D2292" s="450"/>
      <c r="E2292" s="450"/>
      <c r="F2292" s="104"/>
      <c r="G2292" s="44"/>
      <c r="H2292" s="475"/>
      <c r="I2292" s="440"/>
      <c r="J2292" s="46"/>
      <c r="K2292" s="47"/>
      <c r="L2292" s="48"/>
    </row>
    <row r="2293" spans="1:12">
      <c r="A2293" s="38"/>
      <c r="B2293" s="441"/>
      <c r="C2293" s="249"/>
      <c r="D2293" s="450"/>
      <c r="E2293" s="450"/>
      <c r="F2293" s="104"/>
      <c r="G2293" s="44"/>
      <c r="H2293" s="475"/>
      <c r="I2293" s="440"/>
      <c r="J2293" s="46"/>
      <c r="K2293" s="47"/>
      <c r="L2293" s="48"/>
    </row>
    <row r="2294" spans="1:12">
      <c r="A2294" s="38"/>
      <c r="B2294" s="441"/>
      <c r="C2294" s="249"/>
      <c r="D2294" s="450"/>
      <c r="E2294" s="450"/>
      <c r="F2294" s="104"/>
      <c r="G2294" s="44"/>
      <c r="H2294" s="475"/>
      <c r="I2294" s="440"/>
      <c r="J2294" s="46"/>
      <c r="K2294" s="47"/>
      <c r="L2294" s="48"/>
    </row>
    <row r="2295" spans="1:12">
      <c r="A2295" s="38"/>
      <c r="B2295" s="441"/>
      <c r="C2295" s="249"/>
      <c r="D2295" s="450"/>
      <c r="E2295" s="450"/>
      <c r="F2295" s="104"/>
      <c r="G2295" s="44"/>
      <c r="H2295" s="475"/>
      <c r="I2295" s="440"/>
      <c r="J2295" s="46"/>
      <c r="K2295" s="47"/>
      <c r="L2295" s="48"/>
    </row>
    <row r="2296" spans="1:12">
      <c r="A2296" s="38"/>
      <c r="B2296" s="441"/>
      <c r="C2296" s="249"/>
      <c r="D2296" s="450"/>
      <c r="E2296" s="450"/>
      <c r="F2296" s="104"/>
      <c r="G2296" s="44"/>
      <c r="H2296" s="475"/>
      <c r="I2296" s="440"/>
      <c r="J2296" s="46"/>
      <c r="K2296" s="47"/>
      <c r="L2296" s="48"/>
    </row>
    <row r="2297" spans="1:12">
      <c r="A2297" s="38"/>
      <c r="B2297" s="441"/>
      <c r="C2297" s="249"/>
      <c r="D2297" s="450"/>
      <c r="E2297" s="450"/>
      <c r="F2297" s="104"/>
      <c r="G2297" s="44"/>
      <c r="H2297" s="475"/>
      <c r="I2297" s="440"/>
      <c r="J2297" s="46"/>
      <c r="K2297" s="47"/>
      <c r="L2297" s="48"/>
    </row>
    <row r="2298" spans="1:12">
      <c r="A2298" s="38"/>
      <c r="B2298" s="441"/>
      <c r="C2298" s="249"/>
      <c r="D2298" s="450"/>
      <c r="E2298" s="450"/>
      <c r="F2298" s="104"/>
      <c r="G2298" s="44"/>
      <c r="H2298" s="475"/>
      <c r="I2298" s="440"/>
      <c r="J2298" s="46"/>
      <c r="K2298" s="47"/>
      <c r="L2298" s="48"/>
    </row>
    <row r="2299" spans="1:12">
      <c r="A2299" s="38"/>
      <c r="B2299" s="441"/>
      <c r="C2299" s="249"/>
      <c r="D2299" s="450"/>
      <c r="E2299" s="450"/>
      <c r="F2299" s="104"/>
      <c r="G2299" s="44"/>
      <c r="H2299" s="475"/>
      <c r="I2299" s="440"/>
      <c r="J2299" s="46"/>
      <c r="K2299" s="47"/>
      <c r="L2299" s="48"/>
    </row>
    <row r="2300" spans="1:12">
      <c r="A2300" s="38"/>
      <c r="B2300" s="441"/>
      <c r="C2300" s="249"/>
      <c r="D2300" s="450"/>
      <c r="E2300" s="450"/>
      <c r="F2300" s="104"/>
      <c r="G2300" s="44"/>
      <c r="H2300" s="475"/>
      <c r="I2300" s="440"/>
      <c r="J2300" s="46"/>
      <c r="K2300" s="47"/>
      <c r="L2300" s="48"/>
    </row>
    <row r="2301" spans="1:12">
      <c r="A2301" s="38"/>
      <c r="B2301" s="441"/>
      <c r="C2301" s="249"/>
      <c r="D2301" s="450"/>
      <c r="E2301" s="450"/>
      <c r="F2301" s="104"/>
      <c r="G2301" s="44"/>
      <c r="H2301" s="475"/>
      <c r="I2301" s="440"/>
      <c r="J2301" s="46"/>
      <c r="K2301" s="47"/>
      <c r="L2301" s="48"/>
    </row>
    <row r="2302" spans="1:12">
      <c r="A2302" s="38"/>
      <c r="B2302" s="441"/>
      <c r="C2302" s="249"/>
      <c r="D2302" s="450"/>
      <c r="E2302" s="450"/>
      <c r="F2302" s="104"/>
      <c r="G2302" s="44"/>
      <c r="H2302" s="475"/>
      <c r="I2302" s="440"/>
      <c r="J2302" s="46"/>
      <c r="K2302" s="47"/>
      <c r="L2302" s="48"/>
    </row>
    <row r="2303" spans="1:12">
      <c r="A2303" s="38"/>
      <c r="B2303" s="441"/>
      <c r="C2303" s="249"/>
      <c r="D2303" s="450"/>
      <c r="E2303" s="450"/>
      <c r="F2303" s="104"/>
      <c r="G2303" s="44"/>
      <c r="H2303" s="475"/>
      <c r="I2303" s="440"/>
      <c r="J2303" s="46"/>
      <c r="K2303" s="47"/>
      <c r="L2303" s="48"/>
    </row>
    <row r="2304" spans="1:12">
      <c r="A2304" s="38"/>
      <c r="B2304" s="441"/>
      <c r="C2304" s="249"/>
      <c r="D2304" s="450"/>
      <c r="E2304" s="450"/>
      <c r="F2304" s="104"/>
      <c r="G2304" s="44"/>
      <c r="H2304" s="475"/>
      <c r="I2304" s="440"/>
      <c r="J2304" s="46"/>
      <c r="K2304" s="47"/>
      <c r="L2304" s="48"/>
    </row>
    <row r="2305" spans="1:12">
      <c r="A2305" s="38"/>
      <c r="B2305" s="441"/>
      <c r="C2305" s="249"/>
      <c r="D2305" s="450"/>
      <c r="E2305" s="450"/>
      <c r="F2305" s="104"/>
      <c r="G2305" s="44"/>
      <c r="H2305" s="475"/>
      <c r="I2305" s="440"/>
      <c r="J2305" s="46"/>
      <c r="K2305" s="47"/>
      <c r="L2305" s="48"/>
    </row>
    <row r="2306" spans="1:12">
      <c r="A2306" s="38"/>
      <c r="B2306" s="441"/>
      <c r="C2306" s="249"/>
      <c r="D2306" s="450"/>
      <c r="E2306" s="450"/>
      <c r="F2306" s="104"/>
      <c r="G2306" s="44"/>
      <c r="H2306" s="475"/>
      <c r="I2306" s="440"/>
      <c r="J2306" s="46"/>
      <c r="K2306" s="47"/>
      <c r="L2306" s="48"/>
    </row>
    <row r="2307" spans="1:12">
      <c r="A2307" s="38"/>
      <c r="B2307" s="441"/>
      <c r="C2307" s="249"/>
      <c r="D2307" s="450"/>
      <c r="E2307" s="450"/>
      <c r="F2307" s="104"/>
      <c r="G2307" s="44"/>
      <c r="H2307" s="475"/>
      <c r="I2307" s="440"/>
      <c r="J2307" s="46"/>
      <c r="K2307" s="47"/>
      <c r="L2307" s="48"/>
    </row>
    <row r="2308" spans="1:12">
      <c r="A2308" s="38"/>
      <c r="B2308" s="441"/>
      <c r="C2308" s="249"/>
      <c r="D2308" s="450"/>
      <c r="E2308" s="450"/>
      <c r="F2308" s="104"/>
      <c r="G2308" s="44"/>
      <c r="H2308" s="475"/>
      <c r="I2308" s="440"/>
      <c r="J2308" s="46"/>
      <c r="K2308" s="47"/>
      <c r="L2308" s="48"/>
    </row>
    <row r="2309" spans="1:12">
      <c r="A2309" s="38"/>
      <c r="B2309" s="441"/>
      <c r="C2309" s="249"/>
      <c r="D2309" s="450"/>
      <c r="E2309" s="450"/>
      <c r="F2309" s="104"/>
      <c r="G2309" s="44"/>
      <c r="H2309" s="475"/>
      <c r="I2309" s="440"/>
      <c r="J2309" s="46"/>
      <c r="K2309" s="47"/>
      <c r="L2309" s="48"/>
    </row>
    <row r="2310" spans="1:12">
      <c r="A2310" s="38"/>
      <c r="B2310" s="441"/>
      <c r="C2310" s="249"/>
      <c r="D2310" s="451"/>
      <c r="E2310" s="451"/>
      <c r="F2310" s="104"/>
      <c r="G2310" s="44"/>
      <c r="H2310" s="475"/>
      <c r="I2310" s="440"/>
      <c r="J2310" s="46"/>
      <c r="K2310" s="46"/>
      <c r="L2310" s="442"/>
    </row>
    <row r="2311" spans="1:12">
      <c r="A2311" s="38"/>
      <c r="B2311" s="441"/>
      <c r="C2311" s="249"/>
      <c r="D2311" s="450"/>
      <c r="E2311" s="450"/>
      <c r="F2311" s="104"/>
      <c r="G2311" s="44"/>
      <c r="H2311" s="475"/>
      <c r="I2311" s="440"/>
      <c r="J2311" s="46"/>
      <c r="K2311" s="47"/>
      <c r="L2311" s="48"/>
    </row>
    <row r="2312" spans="1:12">
      <c r="A2312" s="38"/>
      <c r="B2312" s="441"/>
      <c r="C2312" s="249"/>
      <c r="D2312" s="450"/>
      <c r="E2312" s="450"/>
      <c r="F2312" s="104"/>
      <c r="G2312" s="44"/>
      <c r="H2312" s="475"/>
      <c r="I2312" s="440"/>
      <c r="J2312" s="46"/>
      <c r="K2312" s="47"/>
      <c r="L2312" s="48"/>
    </row>
    <row r="2313" spans="1:12">
      <c r="A2313" s="38"/>
      <c r="B2313" s="441"/>
      <c r="C2313" s="249"/>
      <c r="D2313" s="450"/>
      <c r="E2313" s="450"/>
      <c r="F2313" s="104"/>
      <c r="G2313" s="44"/>
      <c r="H2313" s="475"/>
      <c r="I2313" s="440"/>
      <c r="J2313" s="46"/>
      <c r="K2313" s="47"/>
      <c r="L2313" s="48"/>
    </row>
    <row r="2314" spans="1:12">
      <c r="A2314" s="38"/>
      <c r="B2314" s="441"/>
      <c r="C2314" s="249"/>
      <c r="D2314" s="450"/>
      <c r="E2314" s="450"/>
      <c r="F2314" s="104"/>
      <c r="G2314" s="44"/>
      <c r="H2314" s="475"/>
      <c r="I2314" s="440"/>
      <c r="J2314" s="46"/>
      <c r="K2314" s="47"/>
      <c r="L2314" s="48"/>
    </row>
    <row r="2315" spans="1:12">
      <c r="A2315" s="38"/>
      <c r="B2315" s="441"/>
      <c r="C2315" s="249"/>
      <c r="D2315" s="450"/>
      <c r="E2315" s="450"/>
      <c r="F2315" s="104"/>
      <c r="G2315" s="44"/>
      <c r="H2315" s="50"/>
      <c r="I2315" s="440"/>
      <c r="J2315" s="46"/>
      <c r="K2315" s="47"/>
      <c r="L2315" s="48"/>
    </row>
    <row r="2316" spans="1:12">
      <c r="A2316" s="38"/>
      <c r="B2316" s="441"/>
      <c r="C2316" s="249"/>
      <c r="D2316" s="451"/>
      <c r="E2316" s="476"/>
      <c r="F2316" s="104"/>
      <c r="G2316" s="44"/>
      <c r="H2316" s="475"/>
      <c r="I2316" s="440"/>
      <c r="J2316" s="46"/>
      <c r="K2316" s="46"/>
      <c r="L2316" s="442"/>
    </row>
    <row r="2317" spans="1:12">
      <c r="A2317" s="38"/>
      <c r="B2317" s="441"/>
      <c r="C2317" s="249"/>
      <c r="D2317" s="451"/>
      <c r="E2317" s="451"/>
      <c r="F2317" s="104"/>
      <c r="G2317" s="44"/>
      <c r="H2317" s="475"/>
      <c r="I2317" s="440"/>
      <c r="J2317" s="46"/>
      <c r="K2317" s="46"/>
      <c r="L2317" s="442"/>
    </row>
    <row r="2318" spans="1:12">
      <c r="A2318" s="38"/>
      <c r="B2318" s="441"/>
      <c r="C2318" s="249"/>
      <c r="D2318" s="450"/>
      <c r="E2318" s="450"/>
      <c r="F2318" s="104"/>
      <c r="G2318" s="44"/>
      <c r="H2318" s="475"/>
      <c r="I2318" s="440"/>
      <c r="J2318" s="46"/>
      <c r="K2318" s="47"/>
      <c r="L2318" s="48"/>
    </row>
    <row r="2319" spans="1:12">
      <c r="A2319" s="38"/>
      <c r="B2319" s="441"/>
      <c r="C2319" s="249"/>
      <c r="D2319" s="450"/>
      <c r="E2319" s="450"/>
      <c r="F2319" s="104"/>
      <c r="G2319" s="44"/>
      <c r="H2319" s="475"/>
      <c r="I2319" s="440"/>
      <c r="J2319" s="46"/>
      <c r="K2319" s="47"/>
      <c r="L2319" s="48"/>
    </row>
    <row r="2320" spans="1:12">
      <c r="A2320" s="38"/>
      <c r="B2320" s="441"/>
      <c r="C2320" s="249"/>
      <c r="D2320" s="450"/>
      <c r="E2320" s="450"/>
      <c r="F2320" s="104"/>
      <c r="G2320" s="44"/>
      <c r="H2320" s="475"/>
      <c r="I2320" s="440"/>
      <c r="J2320" s="46"/>
      <c r="K2320" s="47"/>
      <c r="L2320" s="48"/>
    </row>
    <row r="2321" spans="1:12">
      <c r="A2321" s="38"/>
      <c r="B2321" s="441"/>
      <c r="C2321" s="249"/>
      <c r="D2321" s="450"/>
      <c r="E2321" s="450"/>
      <c r="F2321" s="104"/>
      <c r="G2321" s="44"/>
      <c r="H2321" s="475"/>
      <c r="I2321" s="440"/>
      <c r="J2321" s="46"/>
      <c r="K2321" s="47"/>
      <c r="L2321" s="48"/>
    </row>
    <row r="2322" spans="1:12">
      <c r="A2322" s="38"/>
      <c r="B2322" s="441"/>
      <c r="C2322" s="249"/>
      <c r="D2322" s="450"/>
      <c r="E2322" s="450"/>
      <c r="F2322" s="104"/>
      <c r="G2322" s="44"/>
      <c r="H2322" s="475"/>
      <c r="I2322" s="440"/>
      <c r="J2322" s="46"/>
      <c r="K2322" s="47"/>
      <c r="L2322" s="48"/>
    </row>
    <row r="2323" spans="1:12">
      <c r="A2323" s="38"/>
      <c r="B2323" s="441"/>
      <c r="C2323" s="249"/>
      <c r="D2323" s="450"/>
      <c r="E2323" s="450"/>
      <c r="F2323" s="104"/>
      <c r="G2323" s="44"/>
      <c r="H2323" s="475"/>
      <c r="I2323" s="440"/>
      <c r="J2323" s="46"/>
      <c r="K2323" s="47"/>
      <c r="L2323" s="48"/>
    </row>
    <row r="2324" spans="1:12">
      <c r="A2324" s="38"/>
      <c r="B2324" s="441"/>
      <c r="C2324" s="249"/>
      <c r="D2324" s="450"/>
      <c r="E2324" s="450"/>
      <c r="F2324" s="104"/>
      <c r="G2324" s="44"/>
      <c r="H2324" s="475"/>
      <c r="I2324" s="440"/>
      <c r="J2324" s="46"/>
      <c r="K2324" s="47"/>
      <c r="L2324" s="48"/>
    </row>
    <row r="2325" spans="1:12">
      <c r="A2325" s="38"/>
      <c r="B2325" s="441"/>
      <c r="C2325" s="249"/>
      <c r="D2325" s="450"/>
      <c r="E2325" s="450"/>
      <c r="F2325" s="104"/>
      <c r="G2325" s="44"/>
      <c r="H2325" s="475"/>
      <c r="I2325" s="440"/>
      <c r="J2325" s="46"/>
      <c r="K2325" s="47"/>
      <c r="L2325" s="48"/>
    </row>
    <row r="2326" spans="1:12">
      <c r="A2326" s="38"/>
      <c r="B2326" s="441"/>
      <c r="C2326" s="249"/>
      <c r="D2326" s="450"/>
      <c r="E2326" s="450"/>
      <c r="F2326" s="104"/>
      <c r="G2326" s="44"/>
      <c r="H2326" s="475"/>
      <c r="I2326" s="440"/>
      <c r="J2326" s="46"/>
      <c r="K2326" s="47"/>
      <c r="L2326" s="48"/>
    </row>
    <row r="2327" spans="1:12">
      <c r="A2327" s="38"/>
      <c r="B2327" s="441"/>
      <c r="C2327" s="249"/>
      <c r="D2327" s="450"/>
      <c r="E2327" s="450"/>
      <c r="F2327" s="104"/>
      <c r="G2327" s="44"/>
      <c r="H2327" s="475"/>
      <c r="I2327" s="440"/>
      <c r="J2327" s="46"/>
      <c r="K2327" s="47"/>
      <c r="L2327" s="48"/>
    </row>
    <row r="2328" spans="1:12">
      <c r="A2328" s="38"/>
      <c r="B2328" s="441"/>
      <c r="C2328" s="249"/>
      <c r="D2328" s="450"/>
      <c r="E2328" s="450"/>
      <c r="F2328" s="104"/>
      <c r="G2328" s="44"/>
      <c r="H2328" s="475"/>
      <c r="I2328" s="440"/>
      <c r="J2328" s="46"/>
      <c r="K2328" s="47"/>
      <c r="L2328" s="48"/>
    </row>
    <row r="2329" spans="1:12">
      <c r="A2329" s="38"/>
      <c r="B2329" s="441"/>
      <c r="C2329" s="249"/>
      <c r="D2329" s="450"/>
      <c r="E2329" s="450"/>
      <c r="F2329" s="104"/>
      <c r="G2329" s="44"/>
      <c r="H2329" s="475"/>
      <c r="I2329" s="440"/>
      <c r="J2329" s="46"/>
      <c r="K2329" s="47"/>
      <c r="L2329" s="48"/>
    </row>
    <row r="2330" spans="1:12">
      <c r="A2330" s="38"/>
      <c r="B2330" s="441"/>
      <c r="C2330" s="249"/>
      <c r="D2330" s="450"/>
      <c r="E2330" s="450"/>
      <c r="F2330" s="104"/>
      <c r="G2330" s="44"/>
      <c r="H2330" s="475"/>
      <c r="I2330" s="440"/>
      <c r="J2330" s="46"/>
      <c r="K2330" s="47"/>
      <c r="L2330" s="48"/>
    </row>
    <row r="2331" spans="1:12">
      <c r="A2331" s="38"/>
      <c r="B2331" s="441"/>
      <c r="C2331" s="249"/>
      <c r="D2331" s="450"/>
      <c r="E2331" s="450"/>
      <c r="F2331" s="104"/>
      <c r="G2331" s="44"/>
      <c r="H2331" s="475"/>
      <c r="I2331" s="440"/>
      <c r="J2331" s="46"/>
      <c r="K2331" s="47"/>
      <c r="L2331" s="48"/>
    </row>
    <row r="2332" spans="1:12">
      <c r="A2332" s="38"/>
      <c r="B2332" s="441"/>
      <c r="C2332" s="249"/>
      <c r="D2332" s="450"/>
      <c r="E2332" s="450"/>
      <c r="F2332" s="104"/>
      <c r="G2332" s="44"/>
      <c r="H2332" s="475"/>
      <c r="I2332" s="440"/>
      <c r="J2332" s="46"/>
      <c r="K2332" s="47"/>
      <c r="L2332" s="48"/>
    </row>
    <row r="2333" spans="1:12">
      <c r="A2333" s="38"/>
      <c r="B2333" s="441"/>
      <c r="C2333" s="249"/>
      <c r="D2333" s="450"/>
      <c r="E2333" s="450"/>
      <c r="F2333" s="104"/>
      <c r="G2333" s="44"/>
      <c r="H2333" s="475"/>
      <c r="I2333" s="440"/>
      <c r="J2333" s="46"/>
      <c r="K2333" s="47"/>
      <c r="L2333" s="48"/>
    </row>
    <row r="2334" spans="1:12">
      <c r="A2334" s="38"/>
      <c r="B2334" s="441"/>
      <c r="C2334" s="249"/>
      <c r="D2334" s="450"/>
      <c r="E2334" s="450"/>
      <c r="F2334" s="104"/>
      <c r="G2334" s="44"/>
      <c r="H2334" s="475"/>
      <c r="I2334" s="440"/>
      <c r="J2334" s="46"/>
      <c r="K2334" s="47"/>
      <c r="L2334" s="48"/>
    </row>
    <row r="2335" spans="1:12">
      <c r="A2335" s="38"/>
      <c r="B2335" s="441"/>
      <c r="C2335" s="249"/>
      <c r="D2335" s="450"/>
      <c r="E2335" s="450"/>
      <c r="F2335" s="104"/>
      <c r="G2335" s="44"/>
      <c r="H2335" s="475"/>
      <c r="I2335" s="440"/>
      <c r="J2335" s="46"/>
      <c r="K2335" s="47"/>
      <c r="L2335" s="48"/>
    </row>
    <row r="2336" spans="1:12">
      <c r="A2336" s="38"/>
      <c r="B2336" s="441"/>
      <c r="C2336" s="249"/>
      <c r="D2336" s="450"/>
      <c r="E2336" s="450"/>
      <c r="F2336" s="104"/>
      <c r="G2336" s="44"/>
      <c r="H2336" s="475"/>
      <c r="I2336" s="440"/>
      <c r="J2336" s="46"/>
      <c r="K2336" s="47"/>
      <c r="L2336" s="48"/>
    </row>
    <row r="2337" spans="1:12">
      <c r="A2337" s="38"/>
      <c r="B2337" s="441"/>
      <c r="C2337" s="249"/>
      <c r="D2337" s="450"/>
      <c r="E2337" s="450"/>
      <c r="F2337" s="104"/>
      <c r="G2337" s="44"/>
      <c r="H2337" s="475"/>
      <c r="I2337" s="440"/>
      <c r="J2337" s="46"/>
      <c r="K2337" s="47"/>
      <c r="L2337" s="48"/>
    </row>
    <row r="2338" spans="1:12">
      <c r="A2338" s="38"/>
      <c r="B2338" s="441"/>
      <c r="C2338" s="249"/>
      <c r="D2338" s="450"/>
      <c r="E2338" s="450"/>
      <c r="F2338" s="104"/>
      <c r="G2338" s="44"/>
      <c r="H2338" s="475"/>
      <c r="I2338" s="440"/>
      <c r="J2338" s="46"/>
      <c r="K2338" s="47"/>
      <c r="L2338" s="48"/>
    </row>
    <row r="2339" spans="1:12">
      <c r="A2339" s="38"/>
      <c r="B2339" s="441"/>
      <c r="C2339" s="249"/>
      <c r="D2339" s="450"/>
      <c r="E2339" s="450"/>
      <c r="F2339" s="104"/>
      <c r="G2339" s="44"/>
      <c r="H2339" s="50"/>
      <c r="I2339" s="440"/>
      <c r="J2339" s="46"/>
      <c r="K2339" s="47"/>
      <c r="L2339" s="48"/>
    </row>
    <row r="2340" spans="1:12">
      <c r="A2340" s="38"/>
      <c r="B2340" s="441"/>
      <c r="C2340" s="249"/>
      <c r="D2340" s="451"/>
      <c r="E2340" s="451"/>
      <c r="F2340" s="104"/>
      <c r="G2340" s="44"/>
      <c r="H2340" s="50"/>
      <c r="I2340" s="440"/>
      <c r="J2340" s="46"/>
      <c r="K2340" s="46"/>
      <c r="L2340" s="442"/>
    </row>
    <row r="2341" spans="1:12">
      <c r="A2341" s="38"/>
      <c r="B2341" s="441"/>
      <c r="C2341" s="249"/>
      <c r="D2341" s="451"/>
      <c r="E2341" s="451"/>
      <c r="F2341" s="104"/>
      <c r="G2341" s="44"/>
      <c r="H2341" s="475"/>
      <c r="I2341" s="440"/>
      <c r="J2341" s="46"/>
      <c r="K2341" s="46"/>
      <c r="L2341" s="442"/>
    </row>
    <row r="2342" spans="1:12">
      <c r="A2342" s="38"/>
      <c r="B2342" s="441"/>
      <c r="C2342" s="249"/>
      <c r="D2342" s="450"/>
      <c r="E2342" s="450"/>
      <c r="F2342" s="104"/>
      <c r="G2342" s="44"/>
      <c r="H2342" s="475"/>
      <c r="I2342" s="440"/>
      <c r="J2342" s="46"/>
      <c r="K2342" s="47"/>
      <c r="L2342" s="48"/>
    </row>
    <row r="2343" spans="1:12">
      <c r="A2343" s="38"/>
      <c r="B2343" s="441"/>
      <c r="C2343" s="249"/>
      <c r="D2343" s="450"/>
      <c r="E2343" s="450"/>
      <c r="F2343" s="104"/>
      <c r="G2343" s="44"/>
      <c r="H2343" s="475"/>
      <c r="I2343" s="440"/>
      <c r="J2343" s="46"/>
      <c r="K2343" s="47"/>
      <c r="L2343" s="48"/>
    </row>
    <row r="2344" spans="1:12">
      <c r="A2344" s="38"/>
      <c r="B2344" s="441"/>
      <c r="C2344" s="249"/>
      <c r="D2344" s="450"/>
      <c r="E2344" s="450"/>
      <c r="F2344" s="104"/>
      <c r="G2344" s="44"/>
      <c r="H2344" s="475"/>
      <c r="I2344" s="440"/>
      <c r="J2344" s="46"/>
      <c r="K2344" s="47"/>
      <c r="L2344" s="48"/>
    </row>
    <row r="2345" spans="1:12">
      <c r="A2345" s="38"/>
      <c r="B2345" s="441"/>
      <c r="C2345" s="249"/>
      <c r="D2345" s="450"/>
      <c r="E2345" s="450"/>
      <c r="F2345" s="104"/>
      <c r="G2345" s="44"/>
      <c r="H2345" s="475"/>
      <c r="I2345" s="440"/>
      <c r="J2345" s="46"/>
      <c r="K2345" s="47"/>
      <c r="L2345" s="48"/>
    </row>
    <row r="2346" spans="1:12">
      <c r="A2346" s="38"/>
      <c r="B2346" s="441"/>
      <c r="C2346" s="249"/>
      <c r="D2346" s="450"/>
      <c r="E2346" s="450"/>
      <c r="F2346" s="104"/>
      <c r="G2346" s="44"/>
      <c r="H2346" s="475"/>
      <c r="I2346" s="440"/>
      <c r="J2346" s="46"/>
      <c r="K2346" s="47"/>
      <c r="L2346" s="48"/>
    </row>
    <row r="2347" spans="1:12">
      <c r="A2347" s="38"/>
      <c r="B2347" s="441"/>
      <c r="C2347" s="249"/>
      <c r="D2347" s="450"/>
      <c r="E2347" s="450"/>
      <c r="F2347" s="104"/>
      <c r="G2347" s="44"/>
      <c r="H2347" s="475"/>
      <c r="I2347" s="440"/>
      <c r="J2347" s="46"/>
      <c r="K2347" s="47"/>
      <c r="L2347" s="48"/>
    </row>
    <row r="2348" spans="1:12">
      <c r="A2348" s="38"/>
      <c r="B2348" s="441"/>
      <c r="C2348" s="249"/>
      <c r="D2348" s="450"/>
      <c r="E2348" s="450"/>
      <c r="F2348" s="104"/>
      <c r="G2348" s="44"/>
      <c r="H2348" s="475"/>
      <c r="I2348" s="440"/>
      <c r="J2348" s="46"/>
      <c r="K2348" s="47"/>
      <c r="L2348" s="48"/>
    </row>
    <row r="2349" spans="1:12">
      <c r="A2349" s="38"/>
      <c r="B2349" s="441"/>
      <c r="C2349" s="249"/>
      <c r="D2349" s="450"/>
      <c r="E2349" s="450"/>
      <c r="F2349" s="104"/>
      <c r="G2349" s="44"/>
      <c r="H2349" s="475"/>
      <c r="I2349" s="440"/>
      <c r="J2349" s="46"/>
      <c r="K2349" s="47"/>
      <c r="L2349" s="48"/>
    </row>
    <row r="2350" spans="1:12">
      <c r="A2350" s="38"/>
      <c r="B2350" s="441"/>
      <c r="C2350" s="249"/>
      <c r="D2350" s="450"/>
      <c r="E2350" s="450"/>
      <c r="F2350" s="104"/>
      <c r="G2350" s="44"/>
      <c r="H2350" s="475"/>
      <c r="I2350" s="440"/>
      <c r="J2350" s="46"/>
      <c r="K2350" s="47"/>
      <c r="L2350" s="48"/>
    </row>
    <row r="2351" spans="1:12">
      <c r="A2351" s="38"/>
      <c r="B2351" s="441"/>
      <c r="C2351" s="249"/>
      <c r="D2351" s="450"/>
      <c r="E2351" s="450"/>
      <c r="F2351" s="104"/>
      <c r="G2351" s="44"/>
      <c r="H2351" s="475"/>
      <c r="I2351" s="440"/>
      <c r="J2351" s="46"/>
      <c r="K2351" s="47"/>
      <c r="L2351" s="48"/>
    </row>
    <row r="2352" spans="1:12">
      <c r="A2352" s="38"/>
      <c r="B2352" s="441"/>
      <c r="C2352" s="249"/>
      <c r="D2352" s="450"/>
      <c r="E2352" s="450"/>
      <c r="F2352" s="104"/>
      <c r="G2352" s="44"/>
      <c r="H2352" s="475"/>
      <c r="I2352" s="440"/>
      <c r="J2352" s="46"/>
      <c r="K2352" s="47"/>
      <c r="L2352" s="48"/>
    </row>
    <row r="2353" spans="1:12">
      <c r="A2353" s="38"/>
      <c r="B2353" s="441"/>
      <c r="C2353" s="249"/>
      <c r="D2353" s="450"/>
      <c r="E2353" s="450"/>
      <c r="F2353" s="104"/>
      <c r="G2353" s="44"/>
      <c r="H2353" s="475"/>
      <c r="I2353" s="440"/>
      <c r="J2353" s="46"/>
      <c r="K2353" s="47"/>
      <c r="L2353" s="48"/>
    </row>
    <row r="2354" spans="1:12">
      <c r="A2354" s="38"/>
      <c r="B2354" s="441"/>
      <c r="C2354" s="249"/>
      <c r="D2354" s="450"/>
      <c r="E2354" s="450"/>
      <c r="F2354" s="104"/>
      <c r="G2354" s="44"/>
      <c r="H2354" s="475"/>
      <c r="I2354" s="440"/>
      <c r="J2354" s="46"/>
      <c r="K2354" s="47"/>
      <c r="L2354" s="48"/>
    </row>
    <row r="2355" spans="1:12">
      <c r="A2355" s="38"/>
      <c r="B2355" s="441"/>
      <c r="C2355" s="249"/>
      <c r="D2355" s="450"/>
      <c r="E2355" s="450"/>
      <c r="F2355" s="104"/>
      <c r="G2355" s="44"/>
      <c r="H2355" s="475"/>
      <c r="I2355" s="440"/>
      <c r="J2355" s="46"/>
      <c r="K2355" s="47"/>
      <c r="L2355" s="48"/>
    </row>
    <row r="2356" spans="1:12">
      <c r="A2356" s="38"/>
      <c r="B2356" s="441"/>
      <c r="C2356" s="249"/>
      <c r="D2356" s="450"/>
      <c r="E2356" s="450"/>
      <c r="F2356" s="104"/>
      <c r="G2356" s="44"/>
      <c r="H2356" s="475"/>
      <c r="I2356" s="440"/>
      <c r="J2356" s="46"/>
      <c r="K2356" s="47"/>
      <c r="L2356" s="48"/>
    </row>
    <row r="2357" spans="1:12">
      <c r="A2357" s="38"/>
      <c r="B2357" s="441"/>
      <c r="C2357" s="249"/>
      <c r="D2357" s="450"/>
      <c r="E2357" s="450"/>
      <c r="F2357" s="104"/>
      <c r="G2357" s="44"/>
      <c r="H2357" s="475"/>
      <c r="I2357" s="440"/>
      <c r="J2357" s="46"/>
      <c r="K2357" s="47"/>
      <c r="L2357" s="48"/>
    </row>
    <row r="2358" spans="1:12">
      <c r="A2358" s="38"/>
      <c r="B2358" s="441"/>
      <c r="C2358" s="249"/>
      <c r="D2358" s="450"/>
      <c r="E2358" s="450"/>
      <c r="F2358" s="104"/>
      <c r="G2358" s="44"/>
      <c r="H2358" s="475"/>
      <c r="I2358" s="440"/>
      <c r="J2358" s="46"/>
      <c r="K2358" s="47"/>
      <c r="L2358" s="48"/>
    </row>
    <row r="2359" spans="1:12">
      <c r="A2359" s="38"/>
      <c r="B2359" s="441"/>
      <c r="C2359" s="249"/>
      <c r="D2359" s="450"/>
      <c r="E2359" s="450"/>
      <c r="F2359" s="104"/>
      <c r="G2359" s="44"/>
      <c r="H2359" s="475"/>
      <c r="I2359" s="440"/>
      <c r="J2359" s="46"/>
      <c r="K2359" s="47"/>
      <c r="L2359" s="48"/>
    </row>
    <row r="2360" spans="1:12">
      <c r="A2360" s="38"/>
      <c r="B2360" s="441"/>
      <c r="C2360" s="249"/>
      <c r="D2360" s="450"/>
      <c r="E2360" s="450"/>
      <c r="F2360" s="104"/>
      <c r="G2360" s="44"/>
      <c r="H2360" s="475"/>
      <c r="I2360" s="440"/>
      <c r="J2360" s="46"/>
      <c r="K2360" s="47"/>
      <c r="L2360" s="48"/>
    </row>
    <row r="2361" spans="1:12">
      <c r="A2361" s="38"/>
      <c r="B2361" s="441"/>
      <c r="C2361" s="249"/>
      <c r="D2361" s="450"/>
      <c r="E2361" s="450"/>
      <c r="F2361" s="104"/>
      <c r="G2361" s="44"/>
      <c r="H2361" s="475"/>
      <c r="I2361" s="440"/>
      <c r="J2361" s="46"/>
      <c r="K2361" s="47"/>
      <c r="L2361" s="48"/>
    </row>
    <row r="2362" spans="1:12">
      <c r="A2362" s="38"/>
      <c r="B2362" s="441"/>
      <c r="C2362" s="249"/>
      <c r="D2362" s="450"/>
      <c r="E2362" s="450"/>
      <c r="F2362" s="104"/>
      <c r="G2362" s="44"/>
      <c r="H2362" s="475"/>
      <c r="I2362" s="440"/>
      <c r="J2362" s="46"/>
      <c r="K2362" s="47"/>
      <c r="L2362" s="48"/>
    </row>
    <row r="2363" spans="1:12">
      <c r="A2363" s="38"/>
      <c r="B2363" s="441"/>
      <c r="C2363" s="249"/>
      <c r="D2363" s="450"/>
      <c r="E2363" s="450"/>
      <c r="F2363" s="104"/>
      <c r="G2363" s="44"/>
      <c r="H2363" s="475"/>
      <c r="I2363" s="440"/>
      <c r="J2363" s="46"/>
      <c r="K2363" s="47"/>
      <c r="L2363" s="48"/>
    </row>
    <row r="2364" spans="1:12">
      <c r="A2364" s="38"/>
      <c r="B2364" s="441"/>
      <c r="C2364" s="249"/>
      <c r="D2364" s="450"/>
      <c r="E2364" s="450"/>
      <c r="F2364" s="104"/>
      <c r="G2364" s="44"/>
      <c r="H2364" s="475"/>
      <c r="I2364" s="440"/>
      <c r="J2364" s="46"/>
      <c r="K2364" s="47"/>
      <c r="L2364" s="48"/>
    </row>
    <row r="2365" spans="1:12">
      <c r="A2365" s="38"/>
      <c r="B2365" s="441"/>
      <c r="C2365" s="249"/>
      <c r="D2365" s="450"/>
      <c r="E2365" s="450"/>
      <c r="F2365" s="104"/>
      <c r="G2365" s="44"/>
      <c r="H2365" s="475"/>
      <c r="I2365" s="440"/>
      <c r="J2365" s="46"/>
      <c r="K2365" s="47"/>
      <c r="L2365" s="48"/>
    </row>
    <row r="2366" spans="1:12">
      <c r="A2366" s="38"/>
      <c r="B2366" s="441"/>
      <c r="C2366" s="249"/>
      <c r="D2366" s="450"/>
      <c r="E2366" s="450"/>
      <c r="F2366" s="104"/>
      <c r="G2366" s="44"/>
      <c r="H2366" s="475"/>
      <c r="I2366" s="440"/>
      <c r="J2366" s="46"/>
      <c r="K2366" s="47"/>
      <c r="L2366" s="48"/>
    </row>
    <row r="2367" spans="1:12">
      <c r="A2367" s="38"/>
      <c r="B2367" s="441"/>
      <c r="C2367" s="249"/>
      <c r="D2367" s="450"/>
      <c r="E2367" s="450"/>
      <c r="F2367" s="104"/>
      <c r="G2367" s="44"/>
      <c r="H2367" s="475"/>
      <c r="I2367" s="440"/>
      <c r="J2367" s="46"/>
      <c r="K2367" s="47"/>
      <c r="L2367" s="48"/>
    </row>
    <row r="2368" spans="1:12">
      <c r="A2368" s="38"/>
      <c r="B2368" s="441"/>
      <c r="C2368" s="249"/>
      <c r="D2368" s="450"/>
      <c r="E2368" s="450"/>
      <c r="F2368" s="104"/>
      <c r="G2368" s="44"/>
      <c r="H2368" s="475"/>
      <c r="I2368" s="440"/>
      <c r="J2368" s="46"/>
      <c r="K2368" s="47"/>
      <c r="L2368" s="48"/>
    </row>
    <row r="2369" spans="1:12">
      <c r="A2369" s="38"/>
      <c r="B2369" s="441"/>
      <c r="C2369" s="249"/>
      <c r="D2369" s="450"/>
      <c r="E2369" s="450"/>
      <c r="F2369" s="104"/>
      <c r="G2369" s="44"/>
      <c r="H2369" s="475"/>
      <c r="I2369" s="440"/>
      <c r="J2369" s="46"/>
      <c r="K2369" s="47"/>
      <c r="L2369" s="48"/>
    </row>
    <row r="2370" spans="1:12">
      <c r="A2370" s="38"/>
      <c r="B2370" s="441"/>
      <c r="C2370" s="249"/>
      <c r="D2370" s="450"/>
      <c r="E2370" s="450"/>
      <c r="F2370" s="104"/>
      <c r="G2370" s="44"/>
      <c r="H2370" s="475"/>
      <c r="I2370" s="440"/>
      <c r="J2370" s="46"/>
      <c r="K2370" s="47"/>
      <c r="L2370" s="48"/>
    </row>
    <row r="2371" spans="1:12">
      <c r="A2371" s="38"/>
      <c r="B2371" s="441"/>
      <c r="C2371" s="249"/>
      <c r="D2371" s="450"/>
      <c r="E2371" s="450"/>
      <c r="F2371" s="104"/>
      <c r="G2371" s="44"/>
      <c r="H2371" s="475"/>
      <c r="I2371" s="440"/>
      <c r="J2371" s="46"/>
      <c r="K2371" s="47"/>
      <c r="L2371" s="48"/>
    </row>
    <row r="2372" spans="1:12">
      <c r="A2372" s="38"/>
      <c r="B2372" s="441"/>
      <c r="C2372" s="249"/>
      <c r="D2372" s="450"/>
      <c r="E2372" s="450"/>
      <c r="F2372" s="104"/>
      <c r="G2372" s="44"/>
      <c r="H2372" s="475"/>
      <c r="I2372" s="440"/>
      <c r="J2372" s="46"/>
      <c r="K2372" s="47"/>
      <c r="L2372" s="48"/>
    </row>
    <row r="2373" spans="1:12">
      <c r="A2373" s="38"/>
      <c r="B2373" s="441"/>
      <c r="C2373" s="249"/>
      <c r="D2373" s="450"/>
      <c r="E2373" s="450"/>
      <c r="F2373" s="104"/>
      <c r="G2373" s="44"/>
      <c r="H2373" s="475"/>
      <c r="I2373" s="440"/>
      <c r="J2373" s="46"/>
      <c r="K2373" s="47"/>
      <c r="L2373" s="48"/>
    </row>
    <row r="2374" spans="1:12">
      <c r="A2374" s="38"/>
      <c r="B2374" s="441"/>
      <c r="C2374" s="249"/>
      <c r="D2374" s="450"/>
      <c r="E2374" s="450"/>
      <c r="F2374" s="104"/>
      <c r="G2374" s="44"/>
      <c r="H2374" s="475"/>
      <c r="I2374" s="440"/>
      <c r="J2374" s="46"/>
      <c r="K2374" s="47"/>
      <c r="L2374" s="48"/>
    </row>
    <row r="2375" spans="1:12">
      <c r="A2375" s="38"/>
      <c r="B2375" s="441"/>
      <c r="C2375" s="249"/>
      <c r="D2375" s="450"/>
      <c r="E2375" s="450"/>
      <c r="F2375" s="104"/>
      <c r="G2375" s="44"/>
      <c r="H2375" s="475"/>
      <c r="I2375" s="440"/>
      <c r="J2375" s="46"/>
      <c r="K2375" s="47"/>
      <c r="L2375" s="48"/>
    </row>
    <row r="2376" spans="1:12">
      <c r="A2376" s="38"/>
      <c r="B2376" s="441"/>
      <c r="C2376" s="249"/>
      <c r="D2376" s="450"/>
      <c r="E2376" s="450"/>
      <c r="F2376" s="104"/>
      <c r="G2376" s="44"/>
      <c r="H2376" s="475"/>
      <c r="I2376" s="440"/>
      <c r="J2376" s="46"/>
      <c r="K2376" s="47"/>
      <c r="L2376" s="48"/>
    </row>
    <row r="2377" spans="1:12">
      <c r="A2377" s="38"/>
      <c r="B2377" s="441"/>
      <c r="C2377" s="249"/>
      <c r="D2377" s="450"/>
      <c r="E2377" s="450"/>
      <c r="F2377" s="104"/>
      <c r="G2377" s="44"/>
      <c r="H2377" s="475"/>
      <c r="I2377" s="440"/>
      <c r="J2377" s="46"/>
      <c r="K2377" s="47"/>
      <c r="L2377" s="48"/>
    </row>
    <row r="2378" spans="1:12">
      <c r="A2378" s="38"/>
      <c r="B2378" s="441"/>
      <c r="C2378" s="249"/>
      <c r="D2378" s="450"/>
      <c r="E2378" s="450"/>
      <c r="F2378" s="104"/>
      <c r="G2378" s="44"/>
      <c r="H2378" s="475"/>
      <c r="I2378" s="440"/>
      <c r="J2378" s="46"/>
      <c r="K2378" s="47"/>
      <c r="L2378" s="48"/>
    </row>
    <row r="2379" spans="1:12">
      <c r="A2379" s="38"/>
      <c r="B2379" s="441"/>
      <c r="C2379" s="249"/>
      <c r="D2379" s="450"/>
      <c r="E2379" s="450"/>
      <c r="F2379" s="104"/>
      <c r="G2379" s="44"/>
      <c r="H2379" s="475"/>
      <c r="I2379" s="440"/>
      <c r="J2379" s="46"/>
      <c r="K2379" s="47"/>
      <c r="L2379" s="48"/>
    </row>
    <row r="2380" spans="1:12">
      <c r="A2380" s="38"/>
      <c r="B2380" s="441"/>
      <c r="C2380" s="249"/>
      <c r="D2380" s="450"/>
      <c r="E2380" s="450"/>
      <c r="F2380" s="104"/>
      <c r="G2380" s="44"/>
      <c r="H2380" s="475"/>
      <c r="I2380" s="440"/>
      <c r="J2380" s="46"/>
      <c r="K2380" s="47"/>
      <c r="L2380" s="48"/>
    </row>
    <row r="2381" spans="1:12">
      <c r="A2381" s="38"/>
      <c r="B2381" s="441"/>
      <c r="C2381" s="249"/>
      <c r="D2381" s="450"/>
      <c r="E2381" s="450"/>
      <c r="F2381" s="104"/>
      <c r="G2381" s="44"/>
      <c r="H2381" s="475"/>
      <c r="I2381" s="440"/>
      <c r="J2381" s="46"/>
      <c r="K2381" s="47"/>
      <c r="L2381" s="48"/>
    </row>
    <row r="2382" spans="1:12">
      <c r="A2382" s="38"/>
      <c r="B2382" s="441"/>
      <c r="C2382" s="249"/>
      <c r="D2382" s="450"/>
      <c r="E2382" s="450"/>
      <c r="F2382" s="104"/>
      <c r="G2382" s="44"/>
      <c r="H2382" s="475"/>
      <c r="I2382" s="440"/>
      <c r="J2382" s="46"/>
      <c r="K2382" s="47"/>
      <c r="L2382" s="48"/>
    </row>
    <row r="2383" spans="1:12">
      <c r="A2383" s="38"/>
      <c r="B2383" s="441"/>
      <c r="C2383" s="249"/>
      <c r="D2383" s="450"/>
      <c r="E2383" s="450"/>
      <c r="F2383" s="104"/>
      <c r="G2383" s="44"/>
      <c r="H2383" s="475"/>
      <c r="I2383" s="440"/>
      <c r="J2383" s="46"/>
      <c r="K2383" s="47"/>
      <c r="L2383" s="48"/>
    </row>
    <row r="2384" spans="1:12">
      <c r="A2384" s="38"/>
      <c r="B2384" s="441"/>
      <c r="C2384" s="249"/>
      <c r="D2384" s="450"/>
      <c r="E2384" s="450"/>
      <c r="F2384" s="104"/>
      <c r="G2384" s="44"/>
      <c r="H2384" s="475"/>
      <c r="I2384" s="440"/>
      <c r="J2384" s="46"/>
      <c r="K2384" s="47"/>
      <c r="L2384" s="48"/>
    </row>
    <row r="2385" spans="1:12">
      <c r="A2385" s="38"/>
      <c r="B2385" s="441"/>
      <c r="C2385" s="249"/>
      <c r="D2385" s="450"/>
      <c r="E2385" s="450"/>
      <c r="F2385" s="104"/>
      <c r="G2385" s="44"/>
      <c r="H2385" s="475"/>
      <c r="I2385" s="440"/>
      <c r="J2385" s="46"/>
      <c r="K2385" s="47"/>
      <c r="L2385" s="48"/>
    </row>
    <row r="2386" spans="1:12">
      <c r="A2386" s="38"/>
      <c r="B2386" s="441"/>
      <c r="C2386" s="249"/>
      <c r="D2386" s="450"/>
      <c r="E2386" s="450"/>
      <c r="F2386" s="104"/>
      <c r="G2386" s="44"/>
      <c r="H2386" s="475"/>
      <c r="I2386" s="440"/>
      <c r="J2386" s="46"/>
      <c r="K2386" s="47"/>
      <c r="L2386" s="48"/>
    </row>
    <row r="2387" spans="1:12">
      <c r="A2387" s="38"/>
      <c r="B2387" s="441"/>
      <c r="C2387" s="249"/>
      <c r="D2387" s="450"/>
      <c r="E2387" s="450"/>
      <c r="F2387" s="104"/>
      <c r="G2387" s="44"/>
      <c r="H2387" s="475"/>
      <c r="I2387" s="440"/>
      <c r="J2387" s="46"/>
      <c r="K2387" s="47"/>
      <c r="L2387" s="48"/>
    </row>
    <row r="2388" spans="1:12">
      <c r="A2388" s="38"/>
      <c r="B2388" s="441"/>
      <c r="C2388" s="249"/>
      <c r="D2388" s="450"/>
      <c r="E2388" s="450"/>
      <c r="F2388" s="104"/>
      <c r="G2388" s="44"/>
      <c r="H2388" s="475"/>
      <c r="I2388" s="440"/>
      <c r="J2388" s="46"/>
      <c r="K2388" s="47"/>
      <c r="L2388" s="48"/>
    </row>
    <row r="2389" spans="1:12">
      <c r="A2389" s="38"/>
      <c r="B2389" s="441"/>
      <c r="C2389" s="249"/>
      <c r="D2389" s="450"/>
      <c r="E2389" s="450"/>
      <c r="F2389" s="104"/>
      <c r="G2389" s="44"/>
      <c r="H2389" s="475"/>
      <c r="I2389" s="440"/>
      <c r="J2389" s="46"/>
      <c r="K2389" s="47"/>
      <c r="L2389" s="48"/>
    </row>
    <row r="2390" spans="1:12">
      <c r="A2390" s="38"/>
      <c r="B2390" s="441"/>
      <c r="C2390" s="249"/>
      <c r="D2390" s="450"/>
      <c r="E2390" s="450"/>
      <c r="F2390" s="104"/>
      <c r="G2390" s="44"/>
      <c r="H2390" s="475"/>
      <c r="I2390" s="440"/>
      <c r="J2390" s="46"/>
      <c r="K2390" s="47"/>
      <c r="L2390" s="48"/>
    </row>
    <row r="2391" spans="1:12">
      <c r="A2391" s="38"/>
      <c r="B2391" s="441"/>
      <c r="C2391" s="249"/>
      <c r="D2391" s="450"/>
      <c r="E2391" s="450"/>
      <c r="F2391" s="104"/>
      <c r="G2391" s="44"/>
      <c r="H2391" s="475"/>
      <c r="I2391" s="440"/>
      <c r="J2391" s="46"/>
      <c r="K2391" s="47"/>
      <c r="L2391" s="48"/>
    </row>
    <row r="2392" spans="1:12">
      <c r="A2392" s="38"/>
      <c r="B2392" s="441"/>
      <c r="C2392" s="249"/>
      <c r="D2392" s="450"/>
      <c r="E2392" s="450"/>
      <c r="F2392" s="104"/>
      <c r="G2392" s="44"/>
      <c r="H2392" s="475"/>
      <c r="I2392" s="440"/>
      <c r="J2392" s="46"/>
      <c r="K2392" s="47"/>
      <c r="L2392" s="48"/>
    </row>
    <row r="2393" spans="1:12">
      <c r="A2393" s="38"/>
      <c r="B2393" s="441"/>
      <c r="C2393" s="249"/>
      <c r="D2393" s="450"/>
      <c r="E2393" s="450"/>
      <c r="F2393" s="104"/>
      <c r="G2393" s="44"/>
      <c r="H2393" s="475"/>
      <c r="I2393" s="440"/>
      <c r="J2393" s="46"/>
      <c r="K2393" s="47"/>
      <c r="L2393" s="48"/>
    </row>
    <row r="2394" spans="1:12">
      <c r="A2394" s="38"/>
      <c r="B2394" s="441"/>
      <c r="C2394" s="249"/>
      <c r="D2394" s="450"/>
      <c r="E2394" s="450"/>
      <c r="F2394" s="104"/>
      <c r="G2394" s="44"/>
      <c r="H2394" s="475"/>
      <c r="I2394" s="440"/>
      <c r="J2394" s="46"/>
      <c r="K2394" s="47"/>
      <c r="L2394" s="48"/>
    </row>
    <row r="2395" spans="1:12">
      <c r="A2395" s="38"/>
      <c r="B2395" s="441"/>
      <c r="C2395" s="249"/>
      <c r="D2395" s="450"/>
      <c r="E2395" s="450"/>
      <c r="F2395" s="104"/>
      <c r="G2395" s="44"/>
      <c r="H2395" s="475"/>
      <c r="I2395" s="440"/>
      <c r="J2395" s="46"/>
      <c r="K2395" s="47"/>
      <c r="L2395" s="48"/>
    </row>
    <row r="2396" spans="1:12">
      <c r="A2396" s="38"/>
      <c r="B2396" s="441"/>
      <c r="C2396" s="249"/>
      <c r="D2396" s="450"/>
      <c r="E2396" s="450"/>
      <c r="F2396" s="104"/>
      <c r="G2396" s="44"/>
      <c r="H2396" s="475"/>
      <c r="I2396" s="440"/>
      <c r="J2396" s="46"/>
      <c r="K2396" s="47"/>
      <c r="L2396" s="48"/>
    </row>
    <row r="2397" spans="1:12">
      <c r="A2397" s="38"/>
      <c r="B2397" s="441"/>
      <c r="C2397" s="249"/>
      <c r="D2397" s="450"/>
      <c r="E2397" s="450"/>
      <c r="F2397" s="104"/>
      <c r="G2397" s="44"/>
      <c r="H2397" s="475"/>
      <c r="I2397" s="440"/>
      <c r="J2397" s="46"/>
      <c r="K2397" s="47"/>
      <c r="L2397" s="48"/>
    </row>
    <row r="2398" spans="1:12">
      <c r="A2398" s="38"/>
      <c r="B2398" s="441"/>
      <c r="C2398" s="249"/>
      <c r="D2398" s="450"/>
      <c r="E2398" s="450"/>
      <c r="F2398" s="104"/>
      <c r="G2398" s="44"/>
      <c r="H2398" s="475"/>
      <c r="I2398" s="440"/>
      <c r="J2398" s="46"/>
      <c r="K2398" s="47"/>
      <c r="L2398" s="48"/>
    </row>
    <row r="2399" spans="1:12">
      <c r="A2399" s="38"/>
      <c r="B2399" s="441"/>
      <c r="C2399" s="249"/>
      <c r="D2399" s="450"/>
      <c r="E2399" s="450"/>
      <c r="F2399" s="104"/>
      <c r="G2399" s="44"/>
      <c r="H2399" s="475"/>
      <c r="I2399" s="440"/>
      <c r="J2399" s="46"/>
      <c r="K2399" s="47"/>
      <c r="L2399" s="48"/>
    </row>
    <row r="2400" spans="1:12">
      <c r="A2400" s="38"/>
      <c r="B2400" s="441"/>
      <c r="C2400" s="249"/>
      <c r="D2400" s="450"/>
      <c r="E2400" s="450"/>
      <c r="F2400" s="104"/>
      <c r="G2400" s="44"/>
      <c r="H2400" s="475"/>
      <c r="I2400" s="440"/>
      <c r="J2400" s="46"/>
      <c r="K2400" s="47"/>
      <c r="L2400" s="48"/>
    </row>
    <row r="2401" spans="1:12">
      <c r="A2401" s="38"/>
      <c r="B2401" s="441"/>
      <c r="C2401" s="249"/>
      <c r="D2401" s="450"/>
      <c r="E2401" s="450"/>
      <c r="F2401" s="104"/>
      <c r="G2401" s="44"/>
      <c r="H2401" s="475"/>
      <c r="I2401" s="440"/>
      <c r="J2401" s="46"/>
      <c r="K2401" s="47"/>
      <c r="L2401" s="48"/>
    </row>
    <row r="2402" spans="1:12">
      <c r="A2402" s="38"/>
      <c r="B2402" s="441"/>
      <c r="C2402" s="249"/>
      <c r="D2402" s="450"/>
      <c r="E2402" s="450"/>
      <c r="F2402" s="104"/>
      <c r="G2402" s="44"/>
      <c r="H2402" s="475"/>
      <c r="I2402" s="440"/>
      <c r="J2402" s="46"/>
      <c r="K2402" s="47"/>
      <c r="L2402" s="48"/>
    </row>
    <row r="2403" spans="1:12">
      <c r="A2403" s="38"/>
      <c r="B2403" s="441"/>
      <c r="C2403" s="249"/>
      <c r="D2403" s="450"/>
      <c r="E2403" s="450"/>
      <c r="F2403" s="104"/>
      <c r="G2403" s="44"/>
      <c r="H2403" s="475"/>
      <c r="I2403" s="440"/>
      <c r="J2403" s="46"/>
      <c r="K2403" s="47"/>
      <c r="L2403" s="48"/>
    </row>
    <row r="2404" spans="1:12">
      <c r="A2404" s="38"/>
      <c r="B2404" s="441"/>
      <c r="C2404" s="249"/>
      <c r="D2404" s="450"/>
      <c r="E2404" s="450"/>
      <c r="F2404" s="104"/>
      <c r="G2404" s="44"/>
      <c r="H2404" s="475"/>
      <c r="I2404" s="440"/>
      <c r="J2404" s="46"/>
      <c r="K2404" s="47"/>
      <c r="L2404" s="48"/>
    </row>
    <row r="2405" spans="1:12">
      <c r="A2405" s="38"/>
      <c r="B2405" s="441"/>
      <c r="C2405" s="249"/>
      <c r="D2405" s="450"/>
      <c r="E2405" s="450"/>
      <c r="F2405" s="104"/>
      <c r="G2405" s="44"/>
      <c r="H2405" s="475"/>
      <c r="I2405" s="440"/>
      <c r="J2405" s="46"/>
      <c r="K2405" s="47"/>
      <c r="L2405" s="48"/>
    </row>
    <row r="2406" spans="1:12">
      <c r="A2406" s="38"/>
      <c r="B2406" s="441"/>
      <c r="C2406" s="249"/>
      <c r="D2406" s="450"/>
      <c r="E2406" s="450"/>
      <c r="F2406" s="104"/>
      <c r="G2406" s="44"/>
      <c r="H2406" s="475"/>
      <c r="I2406" s="440"/>
      <c r="J2406" s="46"/>
      <c r="K2406" s="47"/>
      <c r="L2406" s="48"/>
    </row>
    <row r="2407" spans="1:12">
      <c r="A2407" s="38"/>
      <c r="B2407" s="441"/>
      <c r="C2407" s="249"/>
      <c r="D2407" s="450"/>
      <c r="E2407" s="450"/>
      <c r="F2407" s="104"/>
      <c r="G2407" s="44"/>
      <c r="H2407" s="475"/>
      <c r="I2407" s="440"/>
      <c r="J2407" s="46"/>
      <c r="K2407" s="47"/>
      <c r="L2407" s="48"/>
    </row>
    <row r="2408" spans="1:12">
      <c r="A2408" s="38"/>
      <c r="B2408" s="441"/>
      <c r="C2408" s="249"/>
      <c r="D2408" s="450"/>
      <c r="E2408" s="450"/>
      <c r="F2408" s="104"/>
      <c r="G2408" s="44"/>
      <c r="H2408" s="475"/>
      <c r="I2408" s="440"/>
      <c r="J2408" s="46"/>
      <c r="K2408" s="47"/>
      <c r="L2408" s="48"/>
    </row>
    <row r="2409" spans="1:12">
      <c r="A2409" s="38"/>
      <c r="B2409" s="441"/>
      <c r="C2409" s="249"/>
      <c r="D2409" s="450"/>
      <c r="E2409" s="450"/>
      <c r="F2409" s="104"/>
      <c r="G2409" s="44"/>
      <c r="H2409" s="475"/>
      <c r="I2409" s="440"/>
      <c r="J2409" s="46"/>
      <c r="K2409" s="47"/>
      <c r="L2409" s="48"/>
    </row>
    <row r="2410" spans="1:12">
      <c r="A2410" s="38"/>
      <c r="B2410" s="441"/>
      <c r="C2410" s="249"/>
      <c r="D2410" s="450"/>
      <c r="E2410" s="450"/>
      <c r="F2410" s="104"/>
      <c r="G2410" s="44"/>
      <c r="H2410" s="475"/>
      <c r="I2410" s="440"/>
      <c r="J2410" s="46"/>
      <c r="K2410" s="47"/>
      <c r="L2410" s="48"/>
    </row>
    <row r="2411" spans="1:12">
      <c r="A2411" s="38"/>
      <c r="B2411" s="441"/>
      <c r="C2411" s="249"/>
      <c r="D2411" s="450"/>
      <c r="E2411" s="450"/>
      <c r="F2411" s="104"/>
      <c r="G2411" s="44"/>
      <c r="H2411" s="475"/>
      <c r="I2411" s="440"/>
      <c r="J2411" s="46"/>
      <c r="K2411" s="47"/>
      <c r="L2411" s="48"/>
    </row>
    <row r="2412" spans="1:12">
      <c r="A2412" s="38"/>
      <c r="B2412" s="441"/>
      <c r="C2412" s="249"/>
      <c r="D2412" s="450"/>
      <c r="E2412" s="450"/>
      <c r="F2412" s="104"/>
      <c r="G2412" s="44"/>
      <c r="H2412" s="475"/>
      <c r="I2412" s="440"/>
      <c r="J2412" s="46"/>
      <c r="K2412" s="47"/>
      <c r="L2412" s="48"/>
    </row>
    <row r="2413" spans="1:12">
      <c r="A2413" s="38"/>
      <c r="B2413" s="441"/>
      <c r="C2413" s="249"/>
      <c r="D2413" s="450"/>
      <c r="E2413" s="450"/>
      <c r="F2413" s="104"/>
      <c r="G2413" s="44"/>
      <c r="H2413" s="475"/>
      <c r="I2413" s="440"/>
      <c r="J2413" s="46"/>
      <c r="K2413" s="47"/>
      <c r="L2413" s="48"/>
    </row>
    <row r="2414" spans="1:12">
      <c r="A2414" s="38"/>
      <c r="B2414" s="441"/>
      <c r="C2414" s="249"/>
      <c r="D2414" s="450"/>
      <c r="E2414" s="450"/>
      <c r="F2414" s="104"/>
      <c r="G2414" s="44"/>
      <c r="H2414" s="475"/>
      <c r="I2414" s="440"/>
      <c r="J2414" s="46"/>
      <c r="K2414" s="47"/>
      <c r="L2414" s="48"/>
    </row>
    <row r="2415" spans="1:12">
      <c r="A2415" s="38"/>
      <c r="B2415" s="441"/>
      <c r="C2415" s="249"/>
      <c r="D2415" s="450"/>
      <c r="E2415" s="450"/>
      <c r="F2415" s="104"/>
      <c r="G2415" s="44"/>
      <c r="H2415" s="475"/>
      <c r="I2415" s="440"/>
      <c r="J2415" s="46"/>
      <c r="K2415" s="47"/>
      <c r="L2415" s="48"/>
    </row>
    <row r="2416" spans="1:12">
      <c r="A2416" s="38"/>
      <c r="B2416" s="441"/>
      <c r="C2416" s="249"/>
      <c r="D2416" s="450"/>
      <c r="E2416" s="450"/>
      <c r="F2416" s="104"/>
      <c r="G2416" s="44"/>
      <c r="H2416" s="475"/>
      <c r="I2416" s="440"/>
      <c r="J2416" s="46"/>
      <c r="K2416" s="47"/>
      <c r="L2416" s="48"/>
    </row>
    <row r="2417" spans="1:12">
      <c r="A2417" s="38"/>
      <c r="B2417" s="441"/>
      <c r="C2417" s="249"/>
      <c r="D2417" s="450"/>
      <c r="E2417" s="450"/>
      <c r="F2417" s="104"/>
      <c r="G2417" s="44"/>
      <c r="H2417" s="475"/>
      <c r="I2417" s="440"/>
      <c r="J2417" s="46"/>
      <c r="K2417" s="47"/>
      <c r="L2417" s="48"/>
    </row>
    <row r="2418" spans="1:12">
      <c r="A2418" s="38"/>
      <c r="B2418" s="441"/>
      <c r="C2418" s="249"/>
      <c r="D2418" s="450"/>
      <c r="E2418" s="450"/>
      <c r="F2418" s="104"/>
      <c r="G2418" s="44"/>
      <c r="H2418" s="475"/>
      <c r="I2418" s="440"/>
      <c r="J2418" s="46"/>
      <c r="K2418" s="47"/>
      <c r="L2418" s="48"/>
    </row>
    <row r="2419" spans="1:12">
      <c r="A2419" s="38"/>
      <c r="B2419" s="441"/>
      <c r="C2419" s="249"/>
      <c r="D2419" s="450"/>
      <c r="E2419" s="450"/>
      <c r="F2419" s="104"/>
      <c r="G2419" s="44"/>
      <c r="H2419" s="475"/>
      <c r="I2419" s="440"/>
      <c r="J2419" s="46"/>
      <c r="K2419" s="47"/>
      <c r="L2419" s="48"/>
    </row>
    <row r="2420" spans="1:12">
      <c r="A2420" s="38"/>
      <c r="B2420" s="441"/>
      <c r="C2420" s="249"/>
      <c r="D2420" s="450"/>
      <c r="E2420" s="450"/>
      <c r="F2420" s="104"/>
      <c r="G2420" s="44"/>
      <c r="H2420" s="475"/>
      <c r="I2420" s="440"/>
      <c r="J2420" s="46"/>
      <c r="K2420" s="47"/>
      <c r="L2420" s="48"/>
    </row>
    <row r="2421" spans="1:12">
      <c r="A2421" s="38"/>
      <c r="B2421" s="441"/>
      <c r="C2421" s="249"/>
      <c r="D2421" s="450"/>
      <c r="E2421" s="450"/>
      <c r="F2421" s="104"/>
      <c r="G2421" s="44"/>
      <c r="H2421" s="475"/>
      <c r="I2421" s="440"/>
      <c r="J2421" s="46"/>
      <c r="K2421" s="47"/>
      <c r="L2421" s="48"/>
    </row>
    <row r="2422" spans="1:12">
      <c r="A2422" s="38"/>
      <c r="B2422" s="441"/>
      <c r="C2422" s="249"/>
      <c r="D2422" s="450"/>
      <c r="E2422" s="450"/>
      <c r="F2422" s="104"/>
      <c r="G2422" s="44"/>
      <c r="H2422" s="475"/>
      <c r="I2422" s="440"/>
      <c r="J2422" s="46"/>
      <c r="K2422" s="47"/>
      <c r="L2422" s="48"/>
    </row>
    <row r="2423" spans="1:12">
      <c r="A2423" s="38"/>
      <c r="B2423" s="441"/>
      <c r="C2423" s="249"/>
      <c r="D2423" s="450"/>
      <c r="E2423" s="450"/>
      <c r="F2423" s="104"/>
      <c r="G2423" s="44"/>
      <c r="H2423" s="475"/>
      <c r="I2423" s="440"/>
      <c r="J2423" s="46"/>
      <c r="K2423" s="47"/>
      <c r="L2423" s="48"/>
    </row>
    <row r="2424" spans="1:12">
      <c r="A2424" s="38"/>
      <c r="B2424" s="441"/>
      <c r="C2424" s="249"/>
      <c r="D2424" s="450"/>
      <c r="E2424" s="450"/>
      <c r="F2424" s="104"/>
      <c r="G2424" s="44"/>
      <c r="H2424" s="475"/>
      <c r="I2424" s="440"/>
      <c r="J2424" s="46"/>
      <c r="K2424" s="47"/>
      <c r="L2424" s="48"/>
    </row>
    <row r="2425" spans="1:12">
      <c r="A2425" s="38"/>
      <c r="B2425" s="441"/>
      <c r="C2425" s="249"/>
      <c r="D2425" s="450"/>
      <c r="E2425" s="450"/>
      <c r="F2425" s="104"/>
      <c r="G2425" s="44"/>
      <c r="H2425" s="475"/>
      <c r="I2425" s="440"/>
      <c r="J2425" s="46"/>
      <c r="K2425" s="47"/>
      <c r="L2425" s="48"/>
    </row>
    <row r="2426" spans="1:12">
      <c r="A2426" s="38"/>
      <c r="B2426" s="441"/>
      <c r="C2426" s="249"/>
      <c r="D2426" s="450"/>
      <c r="E2426" s="450"/>
      <c r="F2426" s="104"/>
      <c r="G2426" s="44"/>
      <c r="H2426" s="475"/>
      <c r="I2426" s="440"/>
      <c r="J2426" s="46"/>
      <c r="K2426" s="47"/>
      <c r="L2426" s="48"/>
    </row>
    <row r="2427" spans="1:12">
      <c r="A2427" s="38"/>
      <c r="B2427" s="441"/>
      <c r="C2427" s="249"/>
      <c r="D2427" s="450"/>
      <c r="E2427" s="450"/>
      <c r="F2427" s="104"/>
      <c r="G2427" s="44"/>
      <c r="H2427" s="475"/>
      <c r="I2427" s="440"/>
      <c r="J2427" s="46"/>
      <c r="K2427" s="47"/>
      <c r="L2427" s="48"/>
    </row>
    <row r="2428" spans="1:12">
      <c r="A2428" s="38"/>
      <c r="B2428" s="441"/>
      <c r="C2428" s="249"/>
      <c r="D2428" s="450"/>
      <c r="E2428" s="450"/>
      <c r="F2428" s="104"/>
      <c r="G2428" s="44"/>
      <c r="H2428" s="475"/>
      <c r="I2428" s="440"/>
      <c r="J2428" s="46"/>
      <c r="K2428" s="47"/>
      <c r="L2428" s="48"/>
    </row>
    <row r="2429" spans="1:12">
      <c r="A2429" s="38"/>
      <c r="B2429" s="441"/>
      <c r="C2429" s="249"/>
      <c r="D2429" s="450"/>
      <c r="E2429" s="450"/>
      <c r="F2429" s="104"/>
      <c r="G2429" s="44"/>
      <c r="H2429" s="475"/>
      <c r="I2429" s="440"/>
      <c r="J2429" s="46"/>
      <c r="K2429" s="47"/>
      <c r="L2429" s="48"/>
    </row>
    <row r="2430" spans="1:12">
      <c r="A2430" s="38"/>
      <c r="B2430" s="441"/>
      <c r="C2430" s="249"/>
      <c r="D2430" s="450"/>
      <c r="E2430" s="450"/>
      <c r="F2430" s="104"/>
      <c r="G2430" s="44"/>
      <c r="H2430" s="475"/>
      <c r="I2430" s="440"/>
      <c r="J2430" s="46"/>
      <c r="K2430" s="47"/>
      <c r="L2430" s="48"/>
    </row>
    <row r="2431" spans="1:12">
      <c r="A2431" s="38"/>
      <c r="B2431" s="441"/>
      <c r="C2431" s="249"/>
      <c r="D2431" s="450"/>
      <c r="E2431" s="450"/>
      <c r="F2431" s="104"/>
      <c r="G2431" s="44"/>
      <c r="H2431" s="475"/>
      <c r="I2431" s="440"/>
      <c r="J2431" s="46"/>
      <c r="K2431" s="47"/>
      <c r="L2431" s="48"/>
    </row>
    <row r="2432" spans="1:12">
      <c r="A2432" s="38"/>
      <c r="B2432" s="441"/>
      <c r="C2432" s="249"/>
      <c r="D2432" s="450"/>
      <c r="E2432" s="450"/>
      <c r="F2432" s="104"/>
      <c r="G2432" s="44"/>
      <c r="H2432" s="475"/>
      <c r="I2432" s="440"/>
      <c r="J2432" s="46"/>
      <c r="K2432" s="47"/>
      <c r="L2432" s="48"/>
    </row>
    <row r="2433" spans="1:12">
      <c r="A2433" s="38"/>
      <c r="B2433" s="441"/>
      <c r="C2433" s="249"/>
      <c r="D2433" s="450"/>
      <c r="E2433" s="450"/>
      <c r="F2433" s="104"/>
      <c r="G2433" s="44"/>
      <c r="H2433" s="475"/>
      <c r="I2433" s="440"/>
      <c r="J2433" s="46"/>
      <c r="K2433" s="47"/>
      <c r="L2433" s="48"/>
    </row>
    <row r="2434" spans="1:12">
      <c r="A2434" s="38"/>
      <c r="B2434" s="441"/>
      <c r="C2434" s="249"/>
      <c r="D2434" s="450"/>
      <c r="E2434" s="450"/>
      <c r="F2434" s="104"/>
      <c r="G2434" s="44"/>
      <c r="H2434" s="475"/>
      <c r="I2434" s="440"/>
      <c r="J2434" s="46"/>
      <c r="K2434" s="47"/>
      <c r="L2434" s="48"/>
    </row>
    <row r="2435" spans="1:12">
      <c r="A2435" s="38"/>
      <c r="B2435" s="441"/>
      <c r="C2435" s="249"/>
      <c r="D2435" s="450"/>
      <c r="E2435" s="450"/>
      <c r="F2435" s="104"/>
      <c r="G2435" s="44"/>
      <c r="H2435" s="475"/>
      <c r="I2435" s="440"/>
      <c r="J2435" s="46"/>
      <c r="K2435" s="47"/>
      <c r="L2435" s="48"/>
    </row>
    <row r="2436" spans="1:12">
      <c r="A2436" s="38"/>
      <c r="B2436" s="441"/>
      <c r="C2436" s="249"/>
      <c r="D2436" s="450"/>
      <c r="E2436" s="450"/>
      <c r="F2436" s="104"/>
      <c r="G2436" s="44"/>
      <c r="H2436" s="475"/>
      <c r="I2436" s="440"/>
      <c r="J2436" s="46"/>
      <c r="K2436" s="47"/>
      <c r="L2436" s="48"/>
    </row>
    <row r="2437" spans="1:12">
      <c r="A2437" s="38"/>
      <c r="B2437" s="441"/>
      <c r="C2437" s="249"/>
      <c r="D2437" s="450"/>
      <c r="E2437" s="450"/>
      <c r="F2437" s="104"/>
      <c r="G2437" s="44"/>
      <c r="H2437" s="475"/>
      <c r="I2437" s="440"/>
      <c r="J2437" s="46"/>
      <c r="K2437" s="47"/>
      <c r="L2437" s="48"/>
    </row>
    <row r="2438" spans="1:12">
      <c r="A2438" s="38"/>
      <c r="B2438" s="441"/>
      <c r="C2438" s="249"/>
      <c r="D2438" s="450"/>
      <c r="E2438" s="450"/>
      <c r="F2438" s="104"/>
      <c r="G2438" s="44"/>
      <c r="H2438" s="475"/>
      <c r="I2438" s="440"/>
      <c r="J2438" s="46"/>
      <c r="K2438" s="47"/>
      <c r="L2438" s="48"/>
    </row>
    <row r="2439" spans="1:12">
      <c r="A2439" s="38"/>
      <c r="B2439" s="441"/>
      <c r="C2439" s="249"/>
      <c r="D2439" s="450"/>
      <c r="E2439" s="450"/>
      <c r="F2439" s="104"/>
      <c r="G2439" s="44"/>
      <c r="H2439" s="475"/>
      <c r="I2439" s="440"/>
      <c r="J2439" s="46"/>
      <c r="K2439" s="47"/>
      <c r="L2439" s="48"/>
    </row>
    <row r="2440" spans="1:12">
      <c r="A2440" s="38"/>
      <c r="B2440" s="441"/>
      <c r="C2440" s="249"/>
      <c r="D2440" s="450"/>
      <c r="E2440" s="450"/>
      <c r="F2440" s="104"/>
      <c r="G2440" s="44"/>
      <c r="H2440" s="475"/>
      <c r="I2440" s="440"/>
      <c r="J2440" s="46"/>
      <c r="K2440" s="47"/>
      <c r="L2440" s="48"/>
    </row>
    <row r="2441" spans="1:12">
      <c r="A2441" s="38"/>
      <c r="B2441" s="441"/>
      <c r="C2441" s="249"/>
      <c r="D2441" s="450"/>
      <c r="E2441" s="450"/>
      <c r="F2441" s="104"/>
      <c r="G2441" s="44"/>
      <c r="H2441" s="475"/>
      <c r="I2441" s="440"/>
      <c r="J2441" s="46"/>
      <c r="K2441" s="47"/>
      <c r="L2441" s="48"/>
    </row>
    <row r="2442" spans="1:12">
      <c r="A2442" s="38"/>
      <c r="B2442" s="441"/>
      <c r="C2442" s="249"/>
      <c r="D2442" s="450"/>
      <c r="E2442" s="450"/>
      <c r="F2442" s="104"/>
      <c r="G2442" s="44"/>
      <c r="H2442" s="475"/>
      <c r="I2442" s="440"/>
      <c r="J2442" s="46"/>
      <c r="K2442" s="47"/>
      <c r="L2442" s="48"/>
    </row>
    <row r="2443" spans="1:12">
      <c r="A2443" s="38"/>
      <c r="B2443" s="441"/>
      <c r="C2443" s="249"/>
      <c r="D2443" s="450"/>
      <c r="E2443" s="450"/>
      <c r="F2443" s="104"/>
      <c r="G2443" s="44"/>
      <c r="H2443" s="475"/>
      <c r="I2443" s="440"/>
      <c r="J2443" s="46"/>
      <c r="K2443" s="47"/>
      <c r="L2443" s="48"/>
    </row>
    <row r="2444" spans="1:12">
      <c r="A2444" s="38"/>
      <c r="B2444" s="441"/>
      <c r="C2444" s="249"/>
      <c r="D2444" s="450"/>
      <c r="E2444" s="450"/>
      <c r="F2444" s="104"/>
      <c r="G2444" s="44"/>
      <c r="H2444" s="475"/>
      <c r="I2444" s="440"/>
      <c r="J2444" s="46"/>
      <c r="K2444" s="47"/>
      <c r="L2444" s="48"/>
    </row>
    <row r="2445" spans="1:12">
      <c r="A2445" s="38"/>
      <c r="B2445" s="441"/>
      <c r="C2445" s="249"/>
      <c r="D2445" s="450"/>
      <c r="E2445" s="450"/>
      <c r="F2445" s="104"/>
      <c r="G2445" s="44"/>
      <c r="H2445" s="475"/>
      <c r="I2445" s="440"/>
      <c r="J2445" s="46"/>
      <c r="K2445" s="47"/>
      <c r="L2445" s="48"/>
    </row>
    <row r="2446" spans="1:12">
      <c r="A2446" s="38"/>
      <c r="B2446" s="441"/>
      <c r="C2446" s="249"/>
      <c r="D2446" s="450"/>
      <c r="E2446" s="450"/>
      <c r="F2446" s="104"/>
      <c r="G2446" s="44"/>
      <c r="H2446" s="475"/>
      <c r="I2446" s="440"/>
      <c r="J2446" s="46"/>
      <c r="K2446" s="47"/>
      <c r="L2446" s="48"/>
    </row>
    <row r="2447" spans="1:12">
      <c r="A2447" s="38"/>
      <c r="B2447" s="441"/>
      <c r="C2447" s="249"/>
      <c r="D2447" s="450"/>
      <c r="E2447" s="450"/>
      <c r="F2447" s="104"/>
      <c r="G2447" s="44"/>
      <c r="H2447" s="475"/>
      <c r="I2447" s="440"/>
      <c r="J2447" s="46"/>
      <c r="K2447" s="47"/>
      <c r="L2447" s="48"/>
    </row>
    <row r="2448" spans="1:12">
      <c r="A2448" s="38"/>
      <c r="B2448" s="441"/>
      <c r="C2448" s="249"/>
      <c r="D2448" s="450"/>
      <c r="E2448" s="450"/>
      <c r="F2448" s="104"/>
      <c r="G2448" s="44"/>
      <c r="H2448" s="475"/>
      <c r="I2448" s="440"/>
      <c r="J2448" s="46"/>
      <c r="K2448" s="47"/>
      <c r="L2448" s="48"/>
    </row>
    <row r="2449" spans="1:12">
      <c r="A2449" s="38"/>
      <c r="B2449" s="441"/>
      <c r="C2449" s="249"/>
      <c r="D2449" s="450"/>
      <c r="E2449" s="450"/>
      <c r="F2449" s="104"/>
      <c r="G2449" s="44"/>
      <c r="H2449" s="475"/>
      <c r="I2449" s="440"/>
      <c r="J2449" s="46"/>
      <c r="K2449" s="47"/>
      <c r="L2449" s="48"/>
    </row>
    <row r="2450" spans="1:12">
      <c r="A2450" s="38"/>
      <c r="B2450" s="441"/>
      <c r="C2450" s="249"/>
      <c r="D2450" s="450"/>
      <c r="E2450" s="450"/>
      <c r="F2450" s="104"/>
      <c r="G2450" s="44"/>
      <c r="H2450" s="475"/>
      <c r="I2450" s="440"/>
      <c r="J2450" s="46"/>
      <c r="K2450" s="47"/>
      <c r="L2450" s="48"/>
    </row>
    <row r="2451" spans="1:12">
      <c r="A2451" s="38"/>
      <c r="B2451" s="441"/>
      <c r="C2451" s="249"/>
      <c r="D2451" s="450"/>
      <c r="E2451" s="450"/>
      <c r="F2451" s="104"/>
      <c r="G2451" s="44"/>
      <c r="H2451" s="475"/>
      <c r="I2451" s="440"/>
      <c r="J2451" s="46"/>
      <c r="K2451" s="47"/>
      <c r="L2451" s="48"/>
    </row>
    <row r="2452" spans="1:12">
      <c r="A2452" s="38"/>
      <c r="B2452" s="441"/>
      <c r="C2452" s="249"/>
      <c r="D2452" s="450"/>
      <c r="E2452" s="450"/>
      <c r="F2452" s="104"/>
      <c r="G2452" s="44"/>
      <c r="H2452" s="475"/>
      <c r="I2452" s="440"/>
      <c r="J2452" s="46"/>
      <c r="K2452" s="47"/>
      <c r="L2452" s="48"/>
    </row>
    <row r="2453" spans="1:12">
      <c r="A2453" s="38"/>
      <c r="B2453" s="441"/>
      <c r="C2453" s="249"/>
      <c r="D2453" s="450"/>
      <c r="E2453" s="450"/>
      <c r="F2453" s="104"/>
      <c r="G2453" s="44"/>
      <c r="H2453" s="475"/>
      <c r="I2453" s="440"/>
      <c r="J2453" s="46"/>
      <c r="K2453" s="47"/>
      <c r="L2453" s="48"/>
    </row>
    <row r="2454" spans="1:12">
      <c r="A2454" s="38"/>
      <c r="B2454" s="441"/>
      <c r="C2454" s="249"/>
      <c r="D2454" s="450"/>
      <c r="E2454" s="450"/>
      <c r="F2454" s="104"/>
      <c r="G2454" s="44"/>
      <c r="H2454" s="475"/>
      <c r="I2454" s="440"/>
      <c r="J2454" s="46"/>
      <c r="K2454" s="47"/>
      <c r="L2454" s="48"/>
    </row>
    <row r="2455" spans="1:12">
      <c r="A2455" s="38"/>
      <c r="B2455" s="441"/>
      <c r="C2455" s="249"/>
      <c r="D2455" s="450"/>
      <c r="E2455" s="450"/>
      <c r="F2455" s="104"/>
      <c r="G2455" s="44"/>
      <c r="H2455" s="475"/>
      <c r="I2455" s="440"/>
      <c r="J2455" s="46"/>
      <c r="K2455" s="47"/>
      <c r="L2455" s="48"/>
    </row>
    <row r="2456" spans="1:12">
      <c r="A2456" s="38"/>
      <c r="B2456" s="441"/>
      <c r="C2456" s="249"/>
      <c r="D2456" s="450"/>
      <c r="E2456" s="450"/>
      <c r="F2456" s="104"/>
      <c r="G2456" s="44"/>
      <c r="H2456" s="475"/>
      <c r="I2456" s="440"/>
      <c r="J2456" s="46"/>
      <c r="K2456" s="47"/>
      <c r="L2456" s="48"/>
    </row>
    <row r="2457" spans="1:12">
      <c r="A2457" s="38"/>
      <c r="B2457" s="441"/>
      <c r="C2457" s="249"/>
      <c r="D2457" s="450"/>
      <c r="E2457" s="450"/>
      <c r="F2457" s="104"/>
      <c r="G2457" s="44"/>
      <c r="H2457" s="475"/>
      <c r="I2457" s="440"/>
      <c r="J2457" s="46"/>
      <c r="K2457" s="47"/>
      <c r="L2457" s="48"/>
    </row>
    <row r="2458" spans="1:12">
      <c r="A2458" s="38"/>
      <c r="B2458" s="441"/>
      <c r="C2458" s="249"/>
      <c r="D2458" s="450"/>
      <c r="E2458" s="450"/>
      <c r="F2458" s="104"/>
      <c r="G2458" s="44"/>
      <c r="H2458" s="475"/>
      <c r="I2458" s="440"/>
      <c r="J2458" s="46"/>
      <c r="K2458" s="47"/>
      <c r="L2458" s="48"/>
    </row>
    <row r="2459" spans="1:12">
      <c r="A2459" s="38"/>
      <c r="B2459" s="441"/>
      <c r="C2459" s="249"/>
      <c r="D2459" s="450"/>
      <c r="E2459" s="450"/>
      <c r="F2459" s="104"/>
      <c r="G2459" s="44"/>
      <c r="H2459" s="475"/>
      <c r="I2459" s="440"/>
      <c r="J2459" s="46"/>
      <c r="K2459" s="47"/>
      <c r="L2459" s="48"/>
    </row>
    <row r="2460" spans="1:12">
      <c r="A2460" s="38"/>
      <c r="B2460" s="441"/>
      <c r="C2460" s="249"/>
      <c r="D2460" s="450"/>
      <c r="E2460" s="450"/>
      <c r="F2460" s="104"/>
      <c r="G2460" s="44"/>
      <c r="H2460" s="475"/>
      <c r="I2460" s="440"/>
      <c r="J2460" s="46"/>
      <c r="K2460" s="47"/>
      <c r="L2460" s="48"/>
    </row>
    <row r="2461" spans="1:12">
      <c r="A2461" s="38"/>
      <c r="B2461" s="441"/>
      <c r="C2461" s="249"/>
      <c r="D2461" s="450"/>
      <c r="E2461" s="450"/>
      <c r="F2461" s="104"/>
      <c r="G2461" s="44"/>
      <c r="H2461" s="475"/>
      <c r="I2461" s="440"/>
      <c r="J2461" s="46"/>
      <c r="K2461" s="47"/>
      <c r="L2461" s="48"/>
    </row>
    <row r="2462" spans="1:12">
      <c r="A2462" s="38"/>
      <c r="B2462" s="441"/>
      <c r="C2462" s="249"/>
      <c r="D2462" s="450"/>
      <c r="E2462" s="450"/>
      <c r="F2462" s="104"/>
      <c r="G2462" s="44"/>
      <c r="H2462" s="475"/>
      <c r="I2462" s="440"/>
      <c r="J2462" s="46"/>
      <c r="K2462" s="47"/>
      <c r="L2462" s="48"/>
    </row>
    <row r="2463" spans="1:12">
      <c r="A2463" s="38"/>
      <c r="B2463" s="441"/>
      <c r="C2463" s="249"/>
      <c r="D2463" s="450"/>
      <c r="E2463" s="450"/>
      <c r="F2463" s="104"/>
      <c r="G2463" s="44"/>
      <c r="H2463" s="475"/>
      <c r="I2463" s="440"/>
      <c r="J2463" s="46"/>
      <c r="K2463" s="47"/>
      <c r="L2463" s="48"/>
    </row>
    <row r="2464" spans="1:12">
      <c r="A2464" s="38"/>
      <c r="B2464" s="441"/>
      <c r="C2464" s="249"/>
      <c r="D2464" s="450"/>
      <c r="E2464" s="450"/>
      <c r="F2464" s="104"/>
      <c r="G2464" s="44"/>
      <c r="H2464" s="475"/>
      <c r="I2464" s="440"/>
      <c r="J2464" s="46"/>
      <c r="K2464" s="47"/>
      <c r="L2464" s="48"/>
    </row>
    <row r="2465" spans="1:12">
      <c r="A2465" s="38"/>
      <c r="B2465" s="441"/>
      <c r="C2465" s="249"/>
      <c r="D2465" s="450"/>
      <c r="E2465" s="450"/>
      <c r="F2465" s="104"/>
      <c r="G2465" s="44"/>
      <c r="H2465" s="475"/>
      <c r="I2465" s="440"/>
      <c r="J2465" s="46"/>
      <c r="K2465" s="47"/>
      <c r="L2465" s="48"/>
    </row>
    <row r="2466" spans="1:12">
      <c r="A2466" s="38"/>
      <c r="B2466" s="441"/>
      <c r="C2466" s="249"/>
      <c r="D2466" s="450"/>
      <c r="E2466" s="450"/>
      <c r="F2466" s="104"/>
      <c r="G2466" s="44"/>
      <c r="H2466" s="475"/>
      <c r="I2466" s="440"/>
      <c r="J2466" s="46"/>
      <c r="K2466" s="47"/>
      <c r="L2466" s="48"/>
    </row>
    <row r="2467" spans="1:12">
      <c r="A2467" s="38"/>
      <c r="B2467" s="441"/>
      <c r="C2467" s="249"/>
      <c r="D2467" s="450"/>
      <c r="E2467" s="450"/>
      <c r="F2467" s="104"/>
      <c r="G2467" s="44"/>
      <c r="H2467" s="475"/>
      <c r="I2467" s="440"/>
      <c r="J2467" s="46"/>
      <c r="K2467" s="47"/>
      <c r="L2467" s="48"/>
    </row>
    <row r="2468" spans="1:12">
      <c r="A2468" s="38"/>
      <c r="B2468" s="441"/>
      <c r="C2468" s="249"/>
      <c r="D2468" s="450"/>
      <c r="E2468" s="450"/>
      <c r="F2468" s="104"/>
      <c r="G2468" s="44"/>
      <c r="H2468" s="475"/>
      <c r="I2468" s="440"/>
      <c r="J2468" s="46"/>
      <c r="K2468" s="47"/>
      <c r="L2468" s="48"/>
    </row>
    <row r="2469" spans="1:12">
      <c r="A2469" s="38"/>
      <c r="B2469" s="441"/>
      <c r="C2469" s="249"/>
      <c r="D2469" s="450"/>
      <c r="E2469" s="450"/>
      <c r="F2469" s="104"/>
      <c r="G2469" s="44"/>
      <c r="H2469" s="475"/>
      <c r="I2469" s="440"/>
      <c r="J2469" s="46"/>
      <c r="K2469" s="47"/>
      <c r="L2469" s="48"/>
    </row>
    <row r="2470" spans="1:12">
      <c r="A2470" s="38"/>
      <c r="B2470" s="441"/>
      <c r="C2470" s="249"/>
      <c r="D2470" s="450"/>
      <c r="E2470" s="450"/>
      <c r="F2470" s="104"/>
      <c r="G2470" s="44"/>
      <c r="H2470" s="475"/>
      <c r="I2470" s="440"/>
      <c r="J2470" s="46"/>
      <c r="K2470" s="47"/>
      <c r="L2470" s="48"/>
    </row>
    <row r="2471" spans="1:12">
      <c r="A2471" s="38"/>
      <c r="B2471" s="441"/>
      <c r="C2471" s="249"/>
      <c r="D2471" s="450"/>
      <c r="E2471" s="450"/>
      <c r="F2471" s="104"/>
      <c r="G2471" s="44"/>
      <c r="H2471" s="475"/>
      <c r="I2471" s="440"/>
      <c r="J2471" s="46"/>
      <c r="K2471" s="47"/>
      <c r="L2471" s="48"/>
    </row>
    <row r="2472" spans="1:12">
      <c r="A2472" s="38"/>
      <c r="B2472" s="441"/>
      <c r="C2472" s="249"/>
      <c r="D2472" s="450"/>
      <c r="E2472" s="450"/>
      <c r="F2472" s="104"/>
      <c r="G2472" s="44"/>
      <c r="H2472" s="475"/>
      <c r="I2472" s="440"/>
      <c r="J2472" s="46"/>
      <c r="K2472" s="47"/>
      <c r="L2472" s="48"/>
    </row>
    <row r="2473" spans="1:12">
      <c r="A2473" s="38"/>
      <c r="B2473" s="441"/>
      <c r="C2473" s="249"/>
      <c r="D2473" s="450"/>
      <c r="E2473" s="450"/>
      <c r="F2473" s="104"/>
      <c r="G2473" s="44"/>
      <c r="H2473" s="475"/>
      <c r="I2473" s="440"/>
      <c r="J2473" s="46"/>
      <c r="K2473" s="47"/>
      <c r="L2473" s="48"/>
    </row>
    <row r="2474" spans="1:12">
      <c r="A2474" s="38"/>
      <c r="B2474" s="441"/>
      <c r="C2474" s="249"/>
      <c r="D2474" s="450"/>
      <c r="E2474" s="450"/>
      <c r="F2474" s="104"/>
      <c r="G2474" s="44"/>
      <c r="H2474" s="475"/>
      <c r="I2474" s="440"/>
      <c r="J2474" s="46"/>
      <c r="K2474" s="47"/>
      <c r="L2474" s="48"/>
    </row>
    <row r="2475" spans="1:12">
      <c r="A2475" s="38"/>
      <c r="B2475" s="441"/>
      <c r="C2475" s="249"/>
      <c r="D2475" s="450"/>
      <c r="E2475" s="450"/>
      <c r="F2475" s="104"/>
      <c r="G2475" s="44"/>
      <c r="H2475" s="475"/>
      <c r="I2475" s="440"/>
      <c r="J2475" s="46"/>
      <c r="K2475" s="47"/>
      <c r="L2475" s="48"/>
    </row>
    <row r="2476" spans="1:12">
      <c r="A2476" s="38"/>
      <c r="B2476" s="441"/>
      <c r="C2476" s="249"/>
      <c r="D2476" s="450"/>
      <c r="E2476" s="450"/>
      <c r="F2476" s="104"/>
      <c r="G2476" s="44"/>
      <c r="H2476" s="475"/>
      <c r="I2476" s="440"/>
      <c r="J2476" s="46"/>
      <c r="K2476" s="47"/>
      <c r="L2476" s="48"/>
    </row>
    <row r="2477" spans="1:12">
      <c r="A2477" s="38"/>
      <c r="B2477" s="441"/>
      <c r="C2477" s="249"/>
      <c r="D2477" s="450"/>
      <c r="E2477" s="450"/>
      <c r="F2477" s="104"/>
      <c r="G2477" s="44"/>
      <c r="H2477" s="475"/>
      <c r="I2477" s="440"/>
      <c r="J2477" s="46"/>
      <c r="K2477" s="47"/>
      <c r="L2477" s="48"/>
    </row>
    <row r="2478" spans="1:12">
      <c r="A2478" s="38"/>
      <c r="B2478" s="441"/>
      <c r="C2478" s="249"/>
      <c r="D2478" s="450"/>
      <c r="E2478" s="450"/>
      <c r="F2478" s="104"/>
      <c r="G2478" s="44"/>
      <c r="H2478" s="475"/>
      <c r="I2478" s="440"/>
      <c r="J2478" s="46"/>
      <c r="K2478" s="47"/>
      <c r="L2478" s="48"/>
    </row>
    <row r="2479" spans="1:12">
      <c r="A2479" s="38"/>
      <c r="B2479" s="441"/>
      <c r="C2479" s="249"/>
      <c r="D2479" s="450"/>
      <c r="E2479" s="450"/>
      <c r="F2479" s="104"/>
      <c r="G2479" s="44"/>
      <c r="H2479" s="475"/>
      <c r="I2479" s="440"/>
      <c r="J2479" s="46"/>
      <c r="K2479" s="47"/>
      <c r="L2479" s="48"/>
    </row>
    <row r="2480" spans="1:12">
      <c r="A2480" s="38"/>
      <c r="B2480" s="441"/>
      <c r="C2480" s="249"/>
      <c r="D2480" s="450"/>
      <c r="E2480" s="450"/>
      <c r="F2480" s="104"/>
      <c r="G2480" s="44"/>
      <c r="H2480" s="475"/>
      <c r="I2480" s="440"/>
      <c r="J2480" s="46"/>
      <c r="K2480" s="47"/>
      <c r="L2480" s="48"/>
    </row>
    <row r="2481" spans="1:12">
      <c r="A2481" s="38"/>
      <c r="B2481" s="441"/>
      <c r="C2481" s="249"/>
      <c r="D2481" s="450"/>
      <c r="E2481" s="450"/>
      <c r="F2481" s="104"/>
      <c r="G2481" s="44"/>
      <c r="H2481" s="475"/>
      <c r="I2481" s="440"/>
      <c r="J2481" s="46"/>
      <c r="K2481" s="47"/>
      <c r="L2481" s="48"/>
    </row>
    <row r="2482" spans="1:12">
      <c r="A2482" s="38"/>
      <c r="B2482" s="441"/>
      <c r="C2482" s="249"/>
      <c r="D2482" s="450"/>
      <c r="E2482" s="450"/>
      <c r="F2482" s="104"/>
      <c r="G2482" s="44"/>
      <c r="H2482" s="475"/>
      <c r="I2482" s="440"/>
      <c r="J2482" s="46"/>
      <c r="K2482" s="47"/>
      <c r="L2482" s="48"/>
    </row>
    <row r="2483" spans="1:12">
      <c r="A2483" s="38"/>
      <c r="B2483" s="441"/>
      <c r="C2483" s="249"/>
      <c r="D2483" s="450"/>
      <c r="E2483" s="450"/>
      <c r="F2483" s="104"/>
      <c r="G2483" s="44"/>
      <c r="H2483" s="475"/>
      <c r="I2483" s="440"/>
      <c r="J2483" s="46"/>
      <c r="K2483" s="47"/>
      <c r="L2483" s="48"/>
    </row>
    <row r="2484" spans="1:12">
      <c r="A2484" s="38"/>
      <c r="B2484" s="441"/>
      <c r="C2484" s="249"/>
      <c r="D2484" s="450"/>
      <c r="E2484" s="450"/>
      <c r="F2484" s="104"/>
      <c r="G2484" s="44"/>
      <c r="H2484" s="475"/>
      <c r="I2484" s="440"/>
      <c r="J2484" s="46"/>
      <c r="K2484" s="47"/>
      <c r="L2484" s="48"/>
    </row>
    <row r="2485" spans="1:12">
      <c r="A2485" s="38"/>
      <c r="B2485" s="441"/>
      <c r="C2485" s="249"/>
      <c r="D2485" s="450"/>
      <c r="E2485" s="450"/>
      <c r="F2485" s="104"/>
      <c r="G2485" s="44"/>
      <c r="H2485" s="475"/>
      <c r="I2485" s="440"/>
      <c r="J2485" s="46"/>
      <c r="K2485" s="47"/>
      <c r="L2485" s="48"/>
    </row>
    <row r="2486" spans="1:12">
      <c r="A2486" s="38"/>
      <c r="B2486" s="441"/>
      <c r="C2486" s="249"/>
      <c r="D2486" s="450"/>
      <c r="E2486" s="450"/>
      <c r="F2486" s="104"/>
      <c r="G2486" s="44"/>
      <c r="H2486" s="475"/>
      <c r="I2486" s="440"/>
      <c r="J2486" s="46"/>
      <c r="K2486" s="47"/>
      <c r="L2486" s="48"/>
    </row>
    <row r="2487" spans="1:12">
      <c r="A2487" s="38"/>
      <c r="B2487" s="441"/>
      <c r="C2487" s="249"/>
      <c r="D2487" s="450"/>
      <c r="E2487" s="450"/>
      <c r="F2487" s="104"/>
      <c r="G2487" s="44"/>
      <c r="H2487" s="475"/>
      <c r="I2487" s="440"/>
      <c r="J2487" s="46"/>
      <c r="K2487" s="47"/>
      <c r="L2487" s="48"/>
    </row>
    <row r="2488" spans="1:12">
      <c r="A2488" s="38"/>
      <c r="B2488" s="441"/>
      <c r="C2488" s="249"/>
      <c r="D2488" s="450"/>
      <c r="E2488" s="450"/>
      <c r="F2488" s="104"/>
      <c r="G2488" s="44"/>
      <c r="H2488" s="475"/>
      <c r="I2488" s="440"/>
      <c r="J2488" s="46"/>
      <c r="K2488" s="47"/>
      <c r="L2488" s="48"/>
    </row>
    <row r="2489" spans="1:12">
      <c r="A2489" s="38"/>
      <c r="B2489" s="441"/>
      <c r="C2489" s="249"/>
      <c r="D2489" s="450"/>
      <c r="E2489" s="450"/>
      <c r="F2489" s="104"/>
      <c r="G2489" s="44"/>
      <c r="H2489" s="475"/>
      <c r="I2489" s="440"/>
      <c r="J2489" s="46"/>
      <c r="K2489" s="47"/>
      <c r="L2489" s="48"/>
    </row>
    <row r="2490" spans="1:12">
      <c r="A2490" s="38"/>
      <c r="B2490" s="441"/>
      <c r="C2490" s="249"/>
      <c r="D2490" s="450"/>
      <c r="E2490" s="450"/>
      <c r="F2490" s="104"/>
      <c r="G2490" s="44"/>
      <c r="H2490" s="475"/>
      <c r="I2490" s="440"/>
      <c r="J2490" s="46"/>
      <c r="K2490" s="47"/>
      <c r="L2490" s="48"/>
    </row>
    <row r="2491" spans="1:12">
      <c r="A2491" s="38"/>
      <c r="B2491" s="441"/>
      <c r="C2491" s="249"/>
      <c r="D2491" s="450"/>
      <c r="E2491" s="450"/>
      <c r="F2491" s="104"/>
      <c r="G2491" s="44"/>
      <c r="H2491" s="475"/>
      <c r="I2491" s="440"/>
      <c r="J2491" s="46"/>
      <c r="K2491" s="47"/>
      <c r="L2491" s="48"/>
    </row>
    <row r="2492" spans="1:12">
      <c r="A2492" s="38"/>
      <c r="B2492" s="441"/>
      <c r="C2492" s="249"/>
      <c r="D2492" s="450"/>
      <c r="E2492" s="450"/>
      <c r="F2492" s="104"/>
      <c r="G2492" s="44"/>
      <c r="H2492" s="475"/>
      <c r="I2492" s="440"/>
      <c r="J2492" s="46"/>
      <c r="K2492" s="47"/>
      <c r="L2492" s="48"/>
    </row>
    <row r="2493" spans="1:12">
      <c r="A2493" s="38"/>
      <c r="B2493" s="441"/>
      <c r="C2493" s="249"/>
      <c r="D2493" s="450"/>
      <c r="E2493" s="450"/>
      <c r="F2493" s="104"/>
      <c r="G2493" s="44"/>
      <c r="H2493" s="475"/>
      <c r="I2493" s="440"/>
      <c r="J2493" s="46"/>
      <c r="K2493" s="47"/>
      <c r="L2493" s="48"/>
    </row>
    <row r="2494" spans="1:12">
      <c r="A2494" s="38"/>
      <c r="B2494" s="441"/>
      <c r="C2494" s="249"/>
      <c r="D2494" s="450"/>
      <c r="E2494" s="450"/>
      <c r="F2494" s="104"/>
      <c r="G2494" s="44"/>
      <c r="H2494" s="475"/>
      <c r="I2494" s="440"/>
      <c r="J2494" s="46"/>
      <c r="K2494" s="47"/>
      <c r="L2494" s="48"/>
    </row>
    <row r="2495" spans="1:12">
      <c r="A2495" s="38"/>
      <c r="B2495" s="441"/>
      <c r="C2495" s="249"/>
      <c r="D2495" s="450"/>
      <c r="E2495" s="450"/>
      <c r="F2495" s="104"/>
      <c r="G2495" s="44"/>
      <c r="H2495" s="475"/>
      <c r="I2495" s="440"/>
      <c r="J2495" s="46"/>
      <c r="K2495" s="47"/>
      <c r="L2495" s="48"/>
    </row>
    <row r="2496" spans="1:12">
      <c r="A2496" s="38"/>
      <c r="B2496" s="441"/>
      <c r="C2496" s="249"/>
      <c r="D2496" s="450"/>
      <c r="E2496" s="450"/>
      <c r="F2496" s="104"/>
      <c r="G2496" s="44"/>
      <c r="H2496" s="475"/>
      <c r="I2496" s="440"/>
      <c r="J2496" s="46"/>
      <c r="K2496" s="47"/>
      <c r="L2496" s="48"/>
    </row>
    <row r="2497" spans="1:12">
      <c r="A2497" s="38"/>
      <c r="B2497" s="441"/>
      <c r="C2497" s="249"/>
      <c r="D2497" s="450"/>
      <c r="E2497" s="450"/>
      <c r="F2497" s="104"/>
      <c r="G2497" s="44"/>
      <c r="H2497" s="475"/>
      <c r="I2497" s="440"/>
      <c r="J2497" s="46"/>
      <c r="K2497" s="47"/>
      <c r="L2497" s="48"/>
    </row>
    <row r="2498" spans="1:12">
      <c r="A2498" s="38"/>
      <c r="B2498" s="441"/>
      <c r="C2498" s="249"/>
      <c r="D2498" s="450"/>
      <c r="E2498" s="450"/>
      <c r="F2498" s="104"/>
      <c r="G2498" s="44"/>
      <c r="H2498" s="475"/>
      <c r="I2498" s="440"/>
      <c r="J2498" s="46"/>
      <c r="K2498" s="47"/>
      <c r="L2498" s="48"/>
    </row>
    <row r="2499" spans="1:12">
      <c r="A2499" s="38"/>
      <c r="B2499" s="441"/>
      <c r="C2499" s="249"/>
      <c r="D2499" s="450"/>
      <c r="E2499" s="450"/>
      <c r="F2499" s="104"/>
      <c r="G2499" s="44"/>
      <c r="H2499" s="475"/>
      <c r="I2499" s="440"/>
      <c r="J2499" s="46"/>
      <c r="K2499" s="47"/>
      <c r="L2499" s="48"/>
    </row>
    <row r="2500" spans="1:12">
      <c r="A2500" s="38"/>
      <c r="B2500" s="441"/>
      <c r="C2500" s="249"/>
      <c r="D2500" s="450"/>
      <c r="E2500" s="450"/>
      <c r="F2500" s="104"/>
      <c r="G2500" s="44"/>
      <c r="H2500" s="475"/>
      <c r="I2500" s="440"/>
      <c r="J2500" s="46"/>
      <c r="K2500" s="47"/>
      <c r="L2500" s="48"/>
    </row>
    <row r="2501" spans="1:12">
      <c r="A2501" s="38"/>
      <c r="B2501" s="441"/>
      <c r="C2501" s="249"/>
      <c r="D2501" s="450"/>
      <c r="E2501" s="450"/>
      <c r="F2501" s="104"/>
      <c r="G2501" s="44"/>
      <c r="H2501" s="475"/>
      <c r="I2501" s="440"/>
      <c r="J2501" s="46"/>
      <c r="K2501" s="47"/>
      <c r="L2501" s="48"/>
    </row>
    <row r="2502" spans="1:12">
      <c r="A2502" s="38"/>
      <c r="B2502" s="441"/>
      <c r="C2502" s="249"/>
      <c r="D2502" s="450"/>
      <c r="E2502" s="450"/>
      <c r="F2502" s="104"/>
      <c r="G2502" s="44"/>
      <c r="H2502" s="475"/>
      <c r="I2502" s="440"/>
      <c r="J2502" s="46"/>
      <c r="K2502" s="47"/>
      <c r="L2502" s="48"/>
    </row>
    <row r="2503" spans="1:12">
      <c r="A2503" s="38"/>
      <c r="B2503" s="441"/>
      <c r="C2503" s="249"/>
      <c r="D2503" s="450"/>
      <c r="E2503" s="450"/>
      <c r="F2503" s="104"/>
      <c r="G2503" s="44"/>
      <c r="H2503" s="475"/>
      <c r="I2503" s="440"/>
      <c r="J2503" s="46"/>
      <c r="K2503" s="47"/>
      <c r="L2503" s="48"/>
    </row>
    <row r="2504" spans="1:12">
      <c r="A2504" s="38"/>
      <c r="B2504" s="441"/>
      <c r="C2504" s="249"/>
      <c r="D2504" s="450"/>
      <c r="E2504" s="450"/>
      <c r="F2504" s="104"/>
      <c r="G2504" s="44"/>
      <c r="H2504" s="475"/>
      <c r="I2504" s="440"/>
      <c r="J2504" s="46"/>
      <c r="K2504" s="47"/>
      <c r="L2504" s="48"/>
    </row>
    <row r="2505" spans="1:12">
      <c r="A2505" s="38"/>
      <c r="B2505" s="441"/>
      <c r="C2505" s="249"/>
      <c r="D2505" s="450"/>
      <c r="E2505" s="450"/>
      <c r="F2505" s="104"/>
      <c r="G2505" s="44"/>
      <c r="H2505" s="475"/>
      <c r="I2505" s="440"/>
      <c r="J2505" s="46"/>
      <c r="K2505" s="47"/>
      <c r="L2505" s="48"/>
    </row>
    <row r="2506" spans="1:12">
      <c r="A2506" s="38"/>
      <c r="B2506" s="441"/>
      <c r="C2506" s="249"/>
      <c r="D2506" s="450"/>
      <c r="E2506" s="450"/>
      <c r="F2506" s="104"/>
      <c r="G2506" s="44"/>
      <c r="H2506" s="475"/>
      <c r="I2506" s="440"/>
      <c r="J2506" s="46"/>
      <c r="K2506" s="47"/>
      <c r="L2506" s="48"/>
    </row>
    <row r="2507" spans="1:12">
      <c r="A2507" s="38"/>
      <c r="B2507" s="441"/>
      <c r="C2507" s="249"/>
      <c r="D2507" s="450"/>
      <c r="E2507" s="450"/>
      <c r="F2507" s="104"/>
      <c r="G2507" s="44"/>
      <c r="H2507" s="475"/>
      <c r="I2507" s="440"/>
      <c r="J2507" s="46"/>
      <c r="K2507" s="47"/>
      <c r="L2507" s="48"/>
    </row>
    <row r="2508" spans="1:12">
      <c r="A2508" s="38"/>
      <c r="B2508" s="441"/>
      <c r="C2508" s="249"/>
      <c r="D2508" s="450"/>
      <c r="E2508" s="450"/>
      <c r="F2508" s="104"/>
      <c r="G2508" s="44"/>
      <c r="H2508" s="475"/>
      <c r="I2508" s="440"/>
      <c r="J2508" s="46"/>
      <c r="K2508" s="47"/>
      <c r="L2508" s="48"/>
    </row>
    <row r="2509" spans="1:12">
      <c r="A2509" s="38"/>
      <c r="B2509" s="441"/>
      <c r="C2509" s="249"/>
      <c r="D2509" s="450"/>
      <c r="E2509" s="450"/>
      <c r="F2509" s="104"/>
      <c r="G2509" s="44"/>
      <c r="H2509" s="475"/>
      <c r="I2509" s="440"/>
      <c r="J2509" s="46"/>
      <c r="K2509" s="47"/>
      <c r="L2509" s="48"/>
    </row>
    <row r="2510" spans="1:12">
      <c r="A2510" s="38"/>
      <c r="B2510" s="441"/>
      <c r="C2510" s="249"/>
      <c r="D2510" s="450"/>
      <c r="E2510" s="450"/>
      <c r="F2510" s="104"/>
      <c r="G2510" s="44"/>
      <c r="H2510" s="475"/>
      <c r="I2510" s="440"/>
      <c r="J2510" s="46"/>
      <c r="K2510" s="47"/>
      <c r="L2510" s="48"/>
    </row>
    <row r="2511" spans="1:12">
      <c r="A2511" s="38"/>
      <c r="B2511" s="441"/>
      <c r="C2511" s="249"/>
      <c r="D2511" s="450"/>
      <c r="E2511" s="450"/>
      <c r="F2511" s="104"/>
      <c r="G2511" s="44"/>
      <c r="H2511" s="475"/>
      <c r="I2511" s="440"/>
      <c r="J2511" s="46"/>
      <c r="K2511" s="47"/>
      <c r="L2511" s="48"/>
    </row>
    <row r="2512" spans="1:12">
      <c r="A2512" s="38"/>
      <c r="B2512" s="441"/>
      <c r="C2512" s="249"/>
      <c r="D2512" s="450"/>
      <c r="E2512" s="450"/>
      <c r="F2512" s="104"/>
      <c r="G2512" s="44"/>
      <c r="H2512" s="475"/>
      <c r="I2512" s="440"/>
      <c r="J2512" s="46"/>
      <c r="K2512" s="47"/>
      <c r="L2512" s="48"/>
    </row>
    <row r="2513" spans="1:12">
      <c r="A2513" s="38"/>
      <c r="B2513" s="441"/>
      <c r="C2513" s="249"/>
      <c r="D2513" s="451"/>
      <c r="E2513" s="451"/>
      <c r="F2513" s="104"/>
      <c r="G2513" s="44"/>
      <c r="H2513" s="475"/>
      <c r="I2513" s="440"/>
      <c r="J2513" s="46"/>
      <c r="K2513" s="46"/>
      <c r="L2513" s="442"/>
    </row>
    <row r="2514" spans="1:12">
      <c r="A2514" s="38"/>
      <c r="B2514" s="441"/>
      <c r="C2514" s="249"/>
      <c r="D2514" s="450"/>
      <c r="E2514" s="450"/>
      <c r="F2514" s="104"/>
      <c r="G2514" s="44"/>
      <c r="H2514" s="475"/>
      <c r="I2514" s="440"/>
      <c r="J2514" s="46"/>
      <c r="K2514" s="47"/>
      <c r="L2514" s="48"/>
    </row>
    <row r="2515" spans="1:12">
      <c r="A2515" s="38"/>
      <c r="B2515" s="441"/>
      <c r="C2515" s="249"/>
      <c r="D2515" s="450"/>
      <c r="E2515" s="450"/>
      <c r="F2515" s="104"/>
      <c r="G2515" s="44"/>
      <c r="H2515" s="475"/>
      <c r="I2515" s="440"/>
      <c r="J2515" s="46"/>
      <c r="K2515" s="47"/>
      <c r="L2515" s="48"/>
    </row>
    <row r="2516" spans="1:12">
      <c r="A2516" s="38"/>
      <c r="B2516" s="441"/>
      <c r="C2516" s="249"/>
      <c r="D2516" s="450"/>
      <c r="E2516" s="450"/>
      <c r="F2516" s="104"/>
      <c r="G2516" s="44"/>
      <c r="H2516" s="475"/>
      <c r="I2516" s="440"/>
      <c r="J2516" s="46"/>
      <c r="K2516" s="47"/>
      <c r="L2516" s="48"/>
    </row>
    <row r="2517" spans="1:12">
      <c r="A2517" s="38"/>
      <c r="B2517" s="441"/>
      <c r="C2517" s="249"/>
      <c r="D2517" s="450"/>
      <c r="E2517" s="450"/>
      <c r="F2517" s="104"/>
      <c r="G2517" s="44"/>
      <c r="H2517" s="475"/>
      <c r="I2517" s="440"/>
      <c r="J2517" s="46"/>
      <c r="K2517" s="47"/>
      <c r="L2517" s="48"/>
    </row>
    <row r="2518" spans="1:12">
      <c r="A2518" s="38"/>
      <c r="B2518" s="441"/>
      <c r="C2518" s="249"/>
      <c r="D2518" s="450"/>
      <c r="E2518" s="450"/>
      <c r="F2518" s="104"/>
      <c r="G2518" s="44"/>
      <c r="H2518" s="475"/>
      <c r="I2518" s="440"/>
      <c r="J2518" s="46"/>
      <c r="K2518" s="47"/>
      <c r="L2518" s="48"/>
    </row>
    <row r="2519" spans="1:12">
      <c r="A2519" s="38"/>
      <c r="B2519" s="441"/>
      <c r="C2519" s="249"/>
      <c r="D2519" s="450"/>
      <c r="E2519" s="450"/>
      <c r="F2519" s="104"/>
      <c r="G2519" s="44"/>
      <c r="H2519" s="50"/>
      <c r="I2519" s="440"/>
      <c r="J2519" s="46"/>
      <c r="K2519" s="47"/>
      <c r="L2519" s="48"/>
    </row>
    <row r="2520" spans="1:12">
      <c r="A2520" s="38"/>
      <c r="B2520" s="441"/>
      <c r="C2520" s="249"/>
      <c r="D2520" s="451"/>
      <c r="E2520" s="451"/>
      <c r="F2520" s="104"/>
      <c r="G2520" s="44"/>
      <c r="H2520" s="475"/>
      <c r="I2520" s="440"/>
      <c r="J2520" s="46"/>
      <c r="K2520" s="46"/>
      <c r="L2520" s="442"/>
    </row>
    <row r="2521" spans="1:12">
      <c r="A2521" s="38"/>
      <c r="B2521" s="441"/>
      <c r="C2521" s="249"/>
      <c r="D2521" s="451"/>
      <c r="E2521" s="451"/>
      <c r="F2521" s="104"/>
      <c r="G2521" s="44"/>
      <c r="H2521" s="475"/>
      <c r="I2521" s="440"/>
      <c r="J2521" s="46"/>
      <c r="K2521" s="46"/>
      <c r="L2521" s="442"/>
    </row>
    <row r="2522" spans="1:12">
      <c r="A2522" s="38"/>
      <c r="B2522" s="441"/>
      <c r="C2522" s="249"/>
      <c r="D2522" s="450"/>
      <c r="E2522" s="450"/>
      <c r="F2522" s="104"/>
      <c r="G2522" s="44"/>
      <c r="H2522" s="475"/>
      <c r="I2522" s="440"/>
      <c r="J2522" s="46"/>
      <c r="K2522" s="47"/>
      <c r="L2522" s="48"/>
    </row>
    <row r="2523" spans="1:12">
      <c r="A2523" s="38"/>
      <c r="B2523" s="441"/>
      <c r="C2523" s="249"/>
      <c r="D2523" s="450"/>
      <c r="E2523" s="450"/>
      <c r="F2523" s="104"/>
      <c r="G2523" s="44"/>
      <c r="H2523" s="475"/>
      <c r="I2523" s="440"/>
      <c r="J2523" s="46"/>
      <c r="K2523" s="47"/>
      <c r="L2523" s="48"/>
    </row>
    <row r="2524" spans="1:12">
      <c r="A2524" s="38"/>
      <c r="B2524" s="441"/>
      <c r="C2524" s="249"/>
      <c r="D2524" s="450"/>
      <c r="E2524" s="450"/>
      <c r="F2524" s="104"/>
      <c r="G2524" s="44"/>
      <c r="H2524" s="475"/>
      <c r="I2524" s="440"/>
      <c r="J2524" s="46"/>
      <c r="K2524" s="47"/>
      <c r="L2524" s="48"/>
    </row>
    <row r="2525" spans="1:12">
      <c r="A2525" s="38"/>
      <c r="B2525" s="441"/>
      <c r="C2525" s="249"/>
      <c r="D2525" s="450"/>
      <c r="E2525" s="450"/>
      <c r="F2525" s="104"/>
      <c r="G2525" s="44"/>
      <c r="H2525" s="475"/>
      <c r="I2525" s="440"/>
      <c r="J2525" s="46"/>
      <c r="K2525" s="47"/>
      <c r="L2525" s="48"/>
    </row>
    <row r="2526" spans="1:12">
      <c r="A2526" s="38"/>
      <c r="B2526" s="441"/>
      <c r="C2526" s="249"/>
      <c r="D2526" s="450"/>
      <c r="E2526" s="450"/>
      <c r="F2526" s="104"/>
      <c r="G2526" s="44"/>
      <c r="H2526" s="475"/>
      <c r="I2526" s="440"/>
      <c r="J2526" s="46"/>
      <c r="K2526" s="47"/>
      <c r="L2526" s="48"/>
    </row>
    <row r="2527" spans="1:12">
      <c r="A2527" s="38"/>
      <c r="B2527" s="441"/>
      <c r="C2527" s="249"/>
      <c r="D2527" s="450"/>
      <c r="E2527" s="450"/>
      <c r="F2527" s="104"/>
      <c r="G2527" s="44"/>
      <c r="H2527" s="475"/>
      <c r="I2527" s="440"/>
      <c r="J2527" s="46"/>
      <c r="K2527" s="47"/>
      <c r="L2527" s="48"/>
    </row>
    <row r="2528" spans="1:12">
      <c r="A2528" s="38"/>
      <c r="B2528" s="441"/>
      <c r="C2528" s="249"/>
      <c r="D2528" s="450"/>
      <c r="E2528" s="450"/>
      <c r="F2528" s="104"/>
      <c r="G2528" s="44"/>
      <c r="H2528" s="475"/>
      <c r="I2528" s="440"/>
      <c r="J2528" s="46"/>
      <c r="K2528" s="47"/>
      <c r="L2528" s="48"/>
    </row>
    <row r="2529" spans="1:12">
      <c r="A2529" s="38"/>
      <c r="B2529" s="441"/>
      <c r="C2529" s="249"/>
      <c r="D2529" s="450"/>
      <c r="E2529" s="450"/>
      <c r="F2529" s="104"/>
      <c r="G2529" s="44"/>
      <c r="H2529" s="475"/>
      <c r="I2529" s="440"/>
      <c r="J2529" s="46"/>
      <c r="K2529" s="47"/>
      <c r="L2529" s="48"/>
    </row>
    <row r="2530" spans="1:12">
      <c r="A2530" s="38"/>
      <c r="B2530" s="441"/>
      <c r="C2530" s="249"/>
      <c r="D2530" s="450"/>
      <c r="E2530" s="450"/>
      <c r="F2530" s="104"/>
      <c r="G2530" s="44"/>
      <c r="H2530" s="475"/>
      <c r="I2530" s="440"/>
      <c r="J2530" s="46"/>
      <c r="K2530" s="47"/>
      <c r="L2530" s="48"/>
    </row>
    <row r="2531" spans="1:12">
      <c r="A2531" s="38"/>
      <c r="B2531" s="441"/>
      <c r="C2531" s="249"/>
      <c r="D2531" s="450"/>
      <c r="E2531" s="450"/>
      <c r="F2531" s="104"/>
      <c r="G2531" s="44"/>
      <c r="H2531" s="475"/>
      <c r="I2531" s="440"/>
      <c r="J2531" s="46"/>
      <c r="K2531" s="47"/>
      <c r="L2531" s="48"/>
    </row>
    <row r="2532" spans="1:12">
      <c r="A2532" s="38"/>
      <c r="B2532" s="441"/>
      <c r="C2532" s="249"/>
      <c r="D2532" s="450"/>
      <c r="E2532" s="450"/>
      <c r="F2532" s="104"/>
      <c r="G2532" s="44"/>
      <c r="H2532" s="475"/>
      <c r="I2532" s="440"/>
      <c r="J2532" s="46"/>
      <c r="K2532" s="47"/>
      <c r="L2532" s="48"/>
    </row>
    <row r="2533" spans="1:12">
      <c r="A2533" s="38"/>
      <c r="B2533" s="441"/>
      <c r="C2533" s="249"/>
      <c r="D2533" s="450"/>
      <c r="E2533" s="450"/>
      <c r="F2533" s="104"/>
      <c r="G2533" s="44"/>
      <c r="H2533" s="475"/>
      <c r="I2533" s="440"/>
      <c r="J2533" s="46"/>
      <c r="K2533" s="47"/>
      <c r="L2533" s="48"/>
    </row>
    <row r="2534" spans="1:12">
      <c r="A2534" s="38"/>
      <c r="B2534" s="441"/>
      <c r="C2534" s="249"/>
      <c r="D2534" s="450"/>
      <c r="E2534" s="450"/>
      <c r="F2534" s="104"/>
      <c r="G2534" s="44"/>
      <c r="H2534" s="475"/>
      <c r="I2534" s="440"/>
      <c r="J2534" s="46"/>
      <c r="K2534" s="47"/>
      <c r="L2534" s="48"/>
    </row>
    <row r="2535" spans="1:12">
      <c r="A2535" s="38"/>
      <c r="B2535" s="441"/>
      <c r="C2535" s="249"/>
      <c r="D2535" s="450"/>
      <c r="E2535" s="450"/>
      <c r="F2535" s="104"/>
      <c r="G2535" s="44"/>
      <c r="H2535" s="475"/>
      <c r="I2535" s="440"/>
      <c r="J2535" s="46"/>
      <c r="K2535" s="47"/>
      <c r="L2535" s="48"/>
    </row>
    <row r="2536" spans="1:12">
      <c r="A2536" s="38"/>
      <c r="B2536" s="441"/>
      <c r="C2536" s="249"/>
      <c r="D2536" s="450"/>
      <c r="E2536" s="450"/>
      <c r="F2536" s="104"/>
      <c r="G2536" s="44"/>
      <c r="H2536" s="475"/>
      <c r="I2536" s="440"/>
      <c r="J2536" s="46"/>
      <c r="K2536" s="47"/>
      <c r="L2536" s="48"/>
    </row>
    <row r="2537" spans="1:12">
      <c r="A2537" s="38"/>
      <c r="B2537" s="441"/>
      <c r="C2537" s="249"/>
      <c r="D2537" s="450"/>
      <c r="E2537" s="450"/>
      <c r="F2537" s="104"/>
      <c r="G2537" s="44"/>
      <c r="H2537" s="475"/>
      <c r="I2537" s="440"/>
      <c r="J2537" s="46"/>
      <c r="K2537" s="47"/>
      <c r="L2537" s="48"/>
    </row>
    <row r="2538" spans="1:12">
      <c r="A2538" s="38"/>
      <c r="B2538" s="441"/>
      <c r="C2538" s="249"/>
      <c r="D2538" s="450"/>
      <c r="E2538" s="450"/>
      <c r="F2538" s="104"/>
      <c r="G2538" s="44"/>
      <c r="H2538" s="475"/>
      <c r="I2538" s="440"/>
      <c r="J2538" s="46"/>
      <c r="K2538" s="47"/>
      <c r="L2538" s="48"/>
    </row>
    <row r="2539" spans="1:12">
      <c r="A2539" s="38"/>
      <c r="B2539" s="441"/>
      <c r="C2539" s="249"/>
      <c r="D2539" s="450"/>
      <c r="E2539" s="450"/>
      <c r="F2539" s="104"/>
      <c r="G2539" s="44"/>
      <c r="H2539" s="475"/>
      <c r="I2539" s="440"/>
      <c r="J2539" s="46"/>
      <c r="K2539" s="47"/>
      <c r="L2539" s="48"/>
    </row>
    <row r="2540" spans="1:12">
      <c r="A2540" s="38"/>
      <c r="B2540" s="441"/>
      <c r="C2540" s="249"/>
      <c r="D2540" s="450"/>
      <c r="E2540" s="450"/>
      <c r="F2540" s="104"/>
      <c r="G2540" s="44"/>
      <c r="H2540" s="475"/>
      <c r="I2540" s="440"/>
      <c r="J2540" s="46"/>
      <c r="K2540" s="47"/>
      <c r="L2540" s="48"/>
    </row>
    <row r="2541" spans="1:12">
      <c r="A2541" s="38"/>
      <c r="B2541" s="441"/>
      <c r="C2541" s="249"/>
      <c r="D2541" s="450"/>
      <c r="E2541" s="450"/>
      <c r="F2541" s="104"/>
      <c r="G2541" s="44"/>
      <c r="H2541" s="475"/>
      <c r="I2541" s="440"/>
      <c r="J2541" s="46"/>
      <c r="K2541" s="47"/>
      <c r="L2541" s="48"/>
    </row>
    <row r="2542" spans="1:12">
      <c r="A2542" s="38"/>
      <c r="B2542" s="441"/>
      <c r="C2542" s="249"/>
      <c r="D2542" s="450"/>
      <c r="E2542" s="450"/>
      <c r="F2542" s="104"/>
      <c r="G2542" s="44"/>
      <c r="H2542" s="475"/>
      <c r="I2542" s="440"/>
      <c r="J2542" s="46"/>
      <c r="K2542" s="47"/>
      <c r="L2542" s="48"/>
    </row>
    <row r="2543" spans="1:12">
      <c r="A2543" s="38"/>
      <c r="B2543" s="441"/>
      <c r="C2543" s="249"/>
      <c r="D2543" s="450"/>
      <c r="E2543" s="450"/>
      <c r="F2543" s="104"/>
      <c r="G2543" s="44"/>
      <c r="H2543" s="475"/>
      <c r="I2543" s="440"/>
      <c r="J2543" s="46"/>
      <c r="K2543" s="47"/>
      <c r="L2543" s="48"/>
    </row>
    <row r="2544" spans="1:12">
      <c r="A2544" s="38"/>
      <c r="B2544" s="441"/>
      <c r="C2544" s="249"/>
      <c r="D2544" s="450"/>
      <c r="E2544" s="450"/>
      <c r="F2544" s="104"/>
      <c r="G2544" s="44"/>
      <c r="H2544" s="475"/>
      <c r="I2544" s="440"/>
      <c r="J2544" s="46"/>
      <c r="K2544" s="47"/>
      <c r="L2544" s="48"/>
    </row>
    <row r="2545" spans="1:12">
      <c r="A2545" s="38"/>
      <c r="B2545" s="441"/>
      <c r="C2545" s="249"/>
      <c r="D2545" s="451"/>
      <c r="E2545" s="451"/>
      <c r="F2545" s="104"/>
      <c r="G2545" s="44"/>
      <c r="H2545" s="475"/>
      <c r="I2545" s="440"/>
      <c r="J2545" s="46"/>
      <c r="K2545" s="46"/>
      <c r="L2545" s="442"/>
    </row>
    <row r="2546" spans="1:12">
      <c r="A2546" s="38"/>
      <c r="B2546" s="441"/>
      <c r="C2546" s="249"/>
      <c r="D2546" s="450"/>
      <c r="E2546" s="450"/>
      <c r="F2546" s="104"/>
      <c r="G2546" s="44"/>
      <c r="H2546" s="475"/>
      <c r="I2546" s="440"/>
      <c r="J2546" s="46"/>
      <c r="K2546" s="47"/>
      <c r="L2546" s="48"/>
    </row>
    <row r="2547" spans="1:12">
      <c r="A2547" s="38"/>
      <c r="B2547" s="441"/>
      <c r="C2547" s="249"/>
      <c r="D2547" s="450"/>
      <c r="E2547" s="450"/>
      <c r="F2547" s="104"/>
      <c r="G2547" s="44"/>
      <c r="H2547" s="475"/>
      <c r="I2547" s="440"/>
      <c r="J2547" s="46"/>
      <c r="K2547" s="47"/>
      <c r="L2547" s="48"/>
    </row>
    <row r="2548" spans="1:12">
      <c r="A2548" s="38"/>
      <c r="B2548" s="441"/>
      <c r="C2548" s="249"/>
      <c r="D2548" s="450"/>
      <c r="E2548" s="450"/>
      <c r="F2548" s="104"/>
      <c r="G2548" s="44"/>
      <c r="H2548" s="475"/>
      <c r="I2548" s="440"/>
      <c r="J2548" s="46"/>
      <c r="K2548" s="47"/>
      <c r="L2548" s="48"/>
    </row>
    <row r="2549" spans="1:12">
      <c r="A2549" s="38"/>
      <c r="B2549" s="441"/>
      <c r="C2549" s="249"/>
      <c r="D2549" s="450"/>
      <c r="E2549" s="450"/>
      <c r="F2549" s="104"/>
      <c r="G2549" s="44"/>
      <c r="H2549" s="475"/>
      <c r="I2549" s="440"/>
      <c r="J2549" s="46"/>
      <c r="K2549" s="47"/>
      <c r="L2549" s="48"/>
    </row>
    <row r="2550" spans="1:12">
      <c r="A2550" s="38"/>
      <c r="B2550" s="441"/>
      <c r="C2550" s="249"/>
      <c r="D2550" s="450"/>
      <c r="E2550" s="450"/>
      <c r="F2550" s="104"/>
      <c r="G2550" s="44"/>
      <c r="H2550" s="475"/>
      <c r="I2550" s="440"/>
      <c r="J2550" s="46"/>
      <c r="K2550" s="47"/>
      <c r="L2550" s="48"/>
    </row>
    <row r="2551" spans="1:12">
      <c r="A2551" s="38"/>
      <c r="B2551" s="441"/>
      <c r="C2551" s="249"/>
      <c r="D2551" s="450"/>
      <c r="E2551" s="450"/>
      <c r="F2551" s="104"/>
      <c r="G2551" s="44"/>
      <c r="H2551" s="475"/>
      <c r="I2551" s="440"/>
      <c r="J2551" s="46"/>
      <c r="K2551" s="47"/>
      <c r="L2551" s="48"/>
    </row>
    <row r="2552" spans="1:12">
      <c r="A2552" s="38"/>
      <c r="B2552" s="441"/>
      <c r="C2552" s="249"/>
      <c r="D2552" s="450"/>
      <c r="E2552" s="450"/>
      <c r="F2552" s="104"/>
      <c r="G2552" s="44"/>
      <c r="H2552" s="475"/>
      <c r="I2552" s="440"/>
      <c r="J2552" s="46"/>
      <c r="K2552" s="47"/>
      <c r="L2552" s="48"/>
    </row>
    <row r="2553" spans="1:12">
      <c r="A2553" s="38"/>
      <c r="B2553" s="441"/>
      <c r="C2553" s="249"/>
      <c r="D2553" s="450"/>
      <c r="E2553" s="450"/>
      <c r="F2553" s="104"/>
      <c r="G2553" s="44"/>
      <c r="H2553" s="475"/>
      <c r="I2553" s="440"/>
      <c r="J2553" s="46"/>
      <c r="K2553" s="47"/>
      <c r="L2553" s="48"/>
    </row>
    <row r="2554" spans="1:12">
      <c r="A2554" s="38"/>
      <c r="B2554" s="441"/>
      <c r="C2554" s="249"/>
      <c r="D2554" s="450"/>
      <c r="E2554" s="450"/>
      <c r="F2554" s="104"/>
      <c r="G2554" s="44"/>
      <c r="H2554" s="475"/>
      <c r="I2554" s="440"/>
      <c r="J2554" s="46"/>
      <c r="K2554" s="47"/>
      <c r="L2554" s="48"/>
    </row>
    <row r="2555" spans="1:12">
      <c r="A2555" s="38"/>
      <c r="B2555" s="441"/>
      <c r="C2555" s="249"/>
      <c r="D2555" s="450"/>
      <c r="E2555" s="450"/>
      <c r="F2555" s="104"/>
      <c r="G2555" s="44"/>
      <c r="H2555" s="475"/>
      <c r="I2555" s="440"/>
      <c r="J2555" s="46"/>
      <c r="K2555" s="47"/>
      <c r="L2555" s="48"/>
    </row>
    <row r="2556" spans="1:12">
      <c r="A2556" s="38"/>
      <c r="B2556" s="441"/>
      <c r="C2556" s="249"/>
      <c r="D2556" s="450"/>
      <c r="E2556" s="450"/>
      <c r="F2556" s="104"/>
      <c r="G2556" s="44"/>
      <c r="H2556" s="475"/>
      <c r="I2556" s="440"/>
      <c r="J2556" s="46"/>
      <c r="K2556" s="47"/>
      <c r="L2556" s="48"/>
    </row>
    <row r="2557" spans="1:12">
      <c r="A2557" s="38"/>
      <c r="B2557" s="441"/>
      <c r="C2557" s="249"/>
      <c r="D2557" s="450"/>
      <c r="E2557" s="450"/>
      <c r="F2557" s="104"/>
      <c r="G2557" s="44"/>
      <c r="H2557" s="475"/>
      <c r="I2557" s="440"/>
      <c r="J2557" s="46"/>
      <c r="K2557" s="47"/>
      <c r="L2557" s="48"/>
    </row>
    <row r="2558" spans="1:12">
      <c r="A2558" s="38"/>
      <c r="B2558" s="441"/>
      <c r="C2558" s="249"/>
      <c r="D2558" s="450"/>
      <c r="E2558" s="450"/>
      <c r="F2558" s="104"/>
      <c r="G2558" s="44"/>
      <c r="H2558" s="475"/>
      <c r="I2558" s="440"/>
      <c r="J2558" s="46"/>
      <c r="K2558" s="47"/>
      <c r="L2558" s="48"/>
    </row>
    <row r="2559" spans="1:12">
      <c r="A2559" s="38"/>
      <c r="B2559" s="441"/>
      <c r="C2559" s="249"/>
      <c r="D2559" s="450"/>
      <c r="E2559" s="450"/>
      <c r="F2559" s="104"/>
      <c r="G2559" s="44"/>
      <c r="H2559" s="475"/>
      <c r="I2559" s="440"/>
      <c r="J2559" s="46"/>
      <c r="K2559" s="47"/>
      <c r="L2559" s="48"/>
    </row>
    <row r="2560" spans="1:12">
      <c r="A2560" s="38"/>
      <c r="B2560" s="441"/>
      <c r="C2560" s="249"/>
      <c r="D2560" s="450"/>
      <c r="E2560" s="450"/>
      <c r="F2560" s="104"/>
      <c r="G2560" s="44"/>
      <c r="H2560" s="475"/>
      <c r="I2560" s="440"/>
      <c r="J2560" s="46"/>
      <c r="K2560" s="47"/>
      <c r="L2560" s="48"/>
    </row>
    <row r="2561" spans="1:12">
      <c r="A2561" s="38"/>
      <c r="B2561" s="441"/>
      <c r="C2561" s="249"/>
      <c r="D2561" s="450"/>
      <c r="E2561" s="450"/>
      <c r="F2561" s="104"/>
      <c r="G2561" s="44"/>
      <c r="H2561" s="475"/>
      <c r="I2561" s="440"/>
      <c r="J2561" s="46"/>
      <c r="K2561" s="47"/>
      <c r="L2561" s="48"/>
    </row>
    <row r="2562" spans="1:12">
      <c r="A2562" s="38"/>
      <c r="B2562" s="441"/>
      <c r="C2562" s="249"/>
      <c r="D2562" s="450"/>
      <c r="E2562" s="450"/>
      <c r="F2562" s="104"/>
      <c r="G2562" s="44"/>
      <c r="H2562" s="475"/>
      <c r="I2562" s="440"/>
      <c r="J2562" s="46"/>
      <c r="K2562" s="47"/>
      <c r="L2562" s="48"/>
    </row>
    <row r="2563" spans="1:12">
      <c r="A2563" s="38"/>
      <c r="B2563" s="441"/>
      <c r="C2563" s="249"/>
      <c r="D2563" s="450"/>
      <c r="E2563" s="450"/>
      <c r="F2563" s="104"/>
      <c r="G2563" s="44"/>
      <c r="H2563" s="475"/>
      <c r="I2563" s="440"/>
      <c r="J2563" s="46"/>
      <c r="K2563" s="47"/>
      <c r="L2563" s="48"/>
    </row>
    <row r="2564" spans="1:12">
      <c r="A2564" s="38"/>
      <c r="B2564" s="441"/>
      <c r="C2564" s="249"/>
      <c r="D2564" s="450"/>
      <c r="E2564" s="450"/>
      <c r="F2564" s="104"/>
      <c r="G2564" s="44"/>
      <c r="H2564" s="475"/>
      <c r="I2564" s="440"/>
      <c r="J2564" s="46"/>
      <c r="K2564" s="47"/>
      <c r="L2564" s="48"/>
    </row>
    <row r="2565" spans="1:12">
      <c r="A2565" s="38"/>
      <c r="B2565" s="441"/>
      <c r="C2565" s="249"/>
      <c r="D2565" s="450"/>
      <c r="E2565" s="450"/>
      <c r="F2565" s="104"/>
      <c r="G2565" s="44"/>
      <c r="H2565" s="475"/>
      <c r="I2565" s="440"/>
      <c r="J2565" s="46"/>
      <c r="K2565" s="47"/>
      <c r="L2565" s="48"/>
    </row>
    <row r="2566" spans="1:12">
      <c r="A2566" s="38"/>
      <c r="B2566" s="441"/>
      <c r="C2566" s="249"/>
      <c r="D2566" s="450"/>
      <c r="E2566" s="450"/>
      <c r="F2566" s="104"/>
      <c r="G2566" s="44"/>
      <c r="H2566" s="475"/>
      <c r="I2566" s="440"/>
      <c r="J2566" s="46"/>
      <c r="K2566" s="47"/>
      <c r="L2566" s="48"/>
    </row>
    <row r="2567" spans="1:12">
      <c r="A2567" s="38"/>
      <c r="B2567" s="441"/>
      <c r="C2567" s="249"/>
      <c r="D2567" s="450"/>
      <c r="E2567" s="450"/>
      <c r="F2567" s="104"/>
      <c r="G2567" s="44"/>
      <c r="H2567" s="475"/>
      <c r="I2567" s="440"/>
      <c r="J2567" s="46"/>
      <c r="K2567" s="47"/>
      <c r="L2567" s="48"/>
    </row>
    <row r="2568" spans="1:12">
      <c r="A2568" s="38"/>
      <c r="B2568" s="441"/>
      <c r="C2568" s="249"/>
      <c r="D2568" s="450"/>
      <c r="E2568" s="450"/>
      <c r="F2568" s="104"/>
      <c r="G2568" s="44"/>
      <c r="H2568" s="475"/>
      <c r="I2568" s="440"/>
      <c r="J2568" s="46"/>
      <c r="K2568" s="47"/>
      <c r="L2568" s="48"/>
    </row>
    <row r="2569" spans="1:12">
      <c r="A2569" s="38"/>
      <c r="B2569" s="441"/>
      <c r="C2569" s="249"/>
      <c r="D2569" s="450"/>
      <c r="E2569" s="450"/>
      <c r="F2569" s="104"/>
      <c r="G2569" s="44"/>
      <c r="H2569" s="475"/>
      <c r="I2569" s="440"/>
      <c r="J2569" s="46"/>
      <c r="K2569" s="47"/>
      <c r="L2569" s="48"/>
    </row>
    <row r="2570" spans="1:12">
      <c r="A2570" s="38"/>
      <c r="B2570" s="441"/>
      <c r="C2570" s="249"/>
      <c r="D2570" s="450"/>
      <c r="E2570" s="450"/>
      <c r="F2570" s="104"/>
      <c r="G2570" s="44"/>
      <c r="H2570" s="475"/>
      <c r="I2570" s="440"/>
      <c r="J2570" s="46"/>
      <c r="K2570" s="47"/>
      <c r="L2570" s="48"/>
    </row>
    <row r="2571" spans="1:12">
      <c r="A2571" s="38"/>
      <c r="B2571" s="441"/>
      <c r="C2571" s="249"/>
      <c r="D2571" s="450"/>
      <c r="E2571" s="450"/>
      <c r="F2571" s="104"/>
      <c r="G2571" s="44"/>
      <c r="H2571" s="475"/>
      <c r="I2571" s="440"/>
      <c r="J2571" s="46"/>
      <c r="K2571" s="47"/>
      <c r="L2571" s="48"/>
    </row>
    <row r="2572" spans="1:12">
      <c r="A2572" s="38"/>
      <c r="B2572" s="441"/>
      <c r="C2572" s="249"/>
      <c r="D2572" s="450"/>
      <c r="E2572" s="450"/>
      <c r="F2572" s="104"/>
      <c r="G2572" s="44"/>
      <c r="H2572" s="475"/>
      <c r="I2572" s="440"/>
      <c r="J2572" s="46"/>
      <c r="K2572" s="47"/>
      <c r="L2572" s="48"/>
    </row>
    <row r="2573" spans="1:12">
      <c r="A2573" s="38"/>
      <c r="B2573" s="441"/>
      <c r="C2573" s="249"/>
      <c r="D2573" s="450"/>
      <c r="E2573" s="450"/>
      <c r="F2573" s="104"/>
      <c r="G2573" s="44"/>
      <c r="H2573" s="475"/>
      <c r="I2573" s="440"/>
      <c r="J2573" s="46"/>
      <c r="K2573" s="47"/>
      <c r="L2573" s="48"/>
    </row>
    <row r="2574" spans="1:12">
      <c r="A2574" s="38"/>
      <c r="B2574" s="441"/>
      <c r="C2574" s="249"/>
      <c r="D2574" s="450"/>
      <c r="E2574" s="450"/>
      <c r="F2574" s="104"/>
      <c r="G2574" s="44"/>
      <c r="H2574" s="475"/>
      <c r="I2574" s="440"/>
      <c r="J2574" s="46"/>
      <c r="K2574" s="47"/>
      <c r="L2574" s="48"/>
    </row>
    <row r="2575" spans="1:12">
      <c r="A2575" s="38"/>
      <c r="B2575" s="441"/>
      <c r="C2575" s="249"/>
      <c r="D2575" s="450"/>
      <c r="E2575" s="450"/>
      <c r="F2575" s="104"/>
      <c r="G2575" s="44"/>
      <c r="H2575" s="475"/>
      <c r="I2575" s="440"/>
      <c r="J2575" s="46"/>
      <c r="K2575" s="47"/>
      <c r="L2575" s="48"/>
    </row>
    <row r="2576" spans="1:12">
      <c r="A2576" s="38"/>
      <c r="B2576" s="441"/>
      <c r="C2576" s="249"/>
      <c r="D2576" s="450"/>
      <c r="E2576" s="450"/>
      <c r="F2576" s="104"/>
      <c r="G2576" s="44"/>
      <c r="H2576" s="475"/>
      <c r="I2576" s="440"/>
      <c r="J2576" s="46"/>
      <c r="K2576" s="47"/>
      <c r="L2576" s="48"/>
    </row>
    <row r="2577" spans="1:12">
      <c r="A2577" s="38"/>
      <c r="B2577" s="441"/>
      <c r="C2577" s="249"/>
      <c r="D2577" s="450"/>
      <c r="E2577" s="450"/>
      <c r="F2577" s="104"/>
      <c r="G2577" s="44"/>
      <c r="H2577" s="475"/>
      <c r="I2577" s="440"/>
      <c r="J2577" s="46"/>
      <c r="K2577" s="47"/>
      <c r="L2577" s="48"/>
    </row>
    <row r="2578" spans="1:12">
      <c r="A2578" s="38"/>
      <c r="B2578" s="441"/>
      <c r="C2578" s="249"/>
      <c r="D2578" s="450"/>
      <c r="E2578" s="450"/>
      <c r="F2578" s="104"/>
      <c r="G2578" s="44"/>
      <c r="H2578" s="475"/>
      <c r="I2578" s="440"/>
      <c r="J2578" s="46"/>
      <c r="K2578" s="47"/>
      <c r="L2578" s="48"/>
    </row>
    <row r="2579" spans="1:12">
      <c r="A2579" s="38"/>
      <c r="B2579" s="441"/>
      <c r="C2579" s="249"/>
      <c r="D2579" s="450"/>
      <c r="E2579" s="450"/>
      <c r="F2579" s="104"/>
      <c r="G2579" s="44"/>
      <c r="H2579" s="475"/>
      <c r="I2579" s="440"/>
      <c r="J2579" s="46"/>
      <c r="K2579" s="47"/>
      <c r="L2579" s="48"/>
    </row>
    <row r="2580" spans="1:12">
      <c r="A2580" s="38"/>
      <c r="B2580" s="441"/>
      <c r="C2580" s="249"/>
      <c r="D2580" s="450"/>
      <c r="E2580" s="450"/>
      <c r="F2580" s="104"/>
      <c r="G2580" s="44"/>
      <c r="H2580" s="475"/>
      <c r="I2580" s="440"/>
      <c r="J2580" s="46"/>
      <c r="K2580" s="47"/>
      <c r="L2580" s="48"/>
    </row>
    <row r="2581" spans="1:12">
      <c r="A2581" s="38"/>
      <c r="B2581" s="441"/>
      <c r="C2581" s="249"/>
      <c r="D2581" s="450"/>
      <c r="E2581" s="450"/>
      <c r="F2581" s="104"/>
      <c r="G2581" s="44"/>
      <c r="H2581" s="475"/>
      <c r="I2581" s="440"/>
      <c r="J2581" s="46"/>
      <c r="K2581" s="47"/>
      <c r="L2581" s="48"/>
    </row>
    <row r="2582" spans="1:12">
      <c r="A2582" s="38"/>
      <c r="B2582" s="441"/>
      <c r="C2582" s="249"/>
      <c r="D2582" s="450"/>
      <c r="E2582" s="450"/>
      <c r="F2582" s="104"/>
      <c r="G2582" s="44"/>
      <c r="H2582" s="475"/>
      <c r="I2582" s="440"/>
      <c r="J2582" s="46"/>
      <c r="K2582" s="47"/>
      <c r="L2582" s="48"/>
    </row>
    <row r="2583" spans="1:12">
      <c r="A2583" s="38"/>
      <c r="B2583" s="441"/>
      <c r="C2583" s="249"/>
      <c r="D2583" s="450"/>
      <c r="E2583" s="450"/>
      <c r="F2583" s="104"/>
      <c r="G2583" s="44"/>
      <c r="H2583" s="475"/>
      <c r="I2583" s="440"/>
      <c r="J2583" s="46"/>
      <c r="K2583" s="47"/>
      <c r="L2583" s="48"/>
    </row>
    <row r="2584" spans="1:12">
      <c r="A2584" s="38"/>
      <c r="B2584" s="441"/>
      <c r="C2584" s="249"/>
      <c r="D2584" s="450"/>
      <c r="E2584" s="450"/>
      <c r="F2584" s="104"/>
      <c r="G2584" s="44"/>
      <c r="H2584" s="475"/>
      <c r="I2584" s="440"/>
      <c r="J2584" s="46"/>
      <c r="K2584" s="47"/>
      <c r="L2584" s="48"/>
    </row>
    <row r="2585" spans="1:12">
      <c r="A2585" s="38"/>
      <c r="B2585" s="441"/>
      <c r="C2585" s="249"/>
      <c r="D2585" s="450"/>
      <c r="E2585" s="450"/>
      <c r="F2585" s="104"/>
      <c r="G2585" s="44"/>
      <c r="H2585" s="475"/>
      <c r="I2585" s="440"/>
      <c r="J2585" s="46"/>
      <c r="K2585" s="47"/>
      <c r="L2585" s="48"/>
    </row>
    <row r="2586" spans="1:12">
      <c r="A2586" s="38"/>
      <c r="B2586" s="441"/>
      <c r="C2586" s="249"/>
      <c r="D2586" s="450"/>
      <c r="E2586" s="450"/>
      <c r="F2586" s="104"/>
      <c r="G2586" s="44"/>
      <c r="H2586" s="475"/>
      <c r="I2586" s="440"/>
      <c r="J2586" s="46"/>
      <c r="K2586" s="47"/>
      <c r="L2586" s="48"/>
    </row>
    <row r="2587" spans="1:12">
      <c r="A2587" s="38"/>
      <c r="B2587" s="441"/>
      <c r="C2587" s="249"/>
      <c r="D2587" s="450"/>
      <c r="E2587" s="450"/>
      <c r="F2587" s="104"/>
      <c r="G2587" s="44"/>
      <c r="H2587" s="475"/>
      <c r="I2587" s="440"/>
      <c r="J2587" s="46"/>
      <c r="K2587" s="47"/>
      <c r="L2587" s="48"/>
    </row>
    <row r="2588" spans="1:12">
      <c r="A2588" s="38"/>
      <c r="B2588" s="441"/>
      <c r="C2588" s="249"/>
      <c r="D2588" s="450"/>
      <c r="E2588" s="450"/>
      <c r="F2588" s="104"/>
      <c r="G2588" s="44"/>
      <c r="H2588" s="475"/>
      <c r="I2588" s="440"/>
      <c r="J2588" s="46"/>
      <c r="K2588" s="47"/>
      <c r="L2588" s="48"/>
    </row>
    <row r="2589" spans="1:12">
      <c r="A2589" s="38"/>
      <c r="B2589" s="441"/>
      <c r="C2589" s="249"/>
      <c r="D2589" s="450"/>
      <c r="E2589" s="450"/>
      <c r="F2589" s="104"/>
      <c r="G2589" s="44"/>
      <c r="H2589" s="475"/>
      <c r="I2589" s="440"/>
      <c r="J2589" s="46"/>
      <c r="K2589" s="47"/>
      <c r="L2589" s="48"/>
    </row>
    <row r="2590" spans="1:12">
      <c r="A2590" s="38"/>
      <c r="B2590" s="441"/>
      <c r="C2590" s="249"/>
      <c r="D2590" s="450"/>
      <c r="E2590" s="450"/>
      <c r="F2590" s="104"/>
      <c r="G2590" s="44"/>
      <c r="H2590" s="475"/>
      <c r="I2590" s="440"/>
      <c r="J2590" s="46"/>
      <c r="K2590" s="47"/>
      <c r="L2590" s="48"/>
    </row>
    <row r="2591" spans="1:12">
      <c r="A2591" s="38"/>
      <c r="B2591" s="441"/>
      <c r="C2591" s="249"/>
      <c r="D2591" s="450"/>
      <c r="E2591" s="450"/>
      <c r="F2591" s="104"/>
      <c r="G2591" s="44"/>
      <c r="H2591" s="475"/>
      <c r="I2591" s="440"/>
      <c r="J2591" s="46"/>
      <c r="K2591" s="47"/>
      <c r="L2591" s="48"/>
    </row>
    <row r="2592" spans="1:12">
      <c r="A2592" s="38"/>
      <c r="B2592" s="441"/>
      <c r="C2592" s="249"/>
      <c r="D2592" s="450"/>
      <c r="E2592" s="450"/>
      <c r="F2592" s="104"/>
      <c r="G2592" s="44"/>
      <c r="H2592" s="475"/>
      <c r="I2592" s="440"/>
      <c r="J2592" s="46"/>
      <c r="K2592" s="47"/>
      <c r="L2592" s="48"/>
    </row>
    <row r="2593" spans="1:12">
      <c r="A2593" s="38"/>
      <c r="B2593" s="441"/>
      <c r="C2593" s="249"/>
      <c r="D2593" s="450"/>
      <c r="E2593" s="450"/>
      <c r="F2593" s="104"/>
      <c r="G2593" s="44"/>
      <c r="H2593" s="475"/>
      <c r="I2593" s="440"/>
      <c r="J2593" s="46"/>
      <c r="K2593" s="47"/>
      <c r="L2593" s="48"/>
    </row>
    <row r="2594" spans="1:12">
      <c r="A2594" s="38"/>
      <c r="B2594" s="441"/>
      <c r="C2594" s="249"/>
      <c r="D2594" s="450"/>
      <c r="E2594" s="450"/>
      <c r="F2594" s="104"/>
      <c r="G2594" s="44"/>
      <c r="H2594" s="475"/>
      <c r="I2594" s="440"/>
      <c r="J2594" s="46"/>
      <c r="K2594" s="47"/>
      <c r="L2594" s="48"/>
    </row>
    <row r="2595" spans="1:12">
      <c r="A2595" s="38"/>
      <c r="B2595" s="441"/>
      <c r="C2595" s="249"/>
      <c r="D2595" s="450"/>
      <c r="E2595" s="450"/>
      <c r="F2595" s="104"/>
      <c r="G2595" s="44"/>
      <c r="H2595" s="475"/>
      <c r="I2595" s="440"/>
      <c r="J2595" s="46"/>
      <c r="K2595" s="47"/>
      <c r="L2595" s="48"/>
    </row>
    <row r="2596" spans="1:12">
      <c r="A2596" s="38"/>
      <c r="B2596" s="441"/>
      <c r="C2596" s="249"/>
      <c r="D2596" s="450"/>
      <c r="E2596" s="450"/>
      <c r="F2596" s="104"/>
      <c r="G2596" s="44"/>
      <c r="H2596" s="475"/>
      <c r="I2596" s="440"/>
      <c r="J2596" s="46"/>
      <c r="K2596" s="47"/>
      <c r="L2596" s="48"/>
    </row>
    <row r="2597" spans="1:12">
      <c r="A2597" s="38"/>
      <c r="B2597" s="441"/>
      <c r="C2597" s="249"/>
      <c r="D2597" s="450"/>
      <c r="E2597" s="450"/>
      <c r="F2597" s="104"/>
      <c r="G2597" s="44"/>
      <c r="H2597" s="475"/>
      <c r="I2597" s="440"/>
      <c r="J2597" s="46"/>
      <c r="K2597" s="47"/>
      <c r="L2597" s="48"/>
    </row>
    <row r="2598" spans="1:12">
      <c r="A2598" s="38"/>
      <c r="B2598" s="441"/>
      <c r="C2598" s="249"/>
      <c r="D2598" s="450"/>
      <c r="E2598" s="450"/>
      <c r="F2598" s="104"/>
      <c r="G2598" s="44"/>
      <c r="H2598" s="475"/>
      <c r="I2598" s="440"/>
      <c r="J2598" s="46"/>
      <c r="K2598" s="47"/>
      <c r="L2598" s="48"/>
    </row>
    <row r="2599" spans="1:12">
      <c r="A2599" s="38"/>
      <c r="B2599" s="441"/>
      <c r="C2599" s="249"/>
      <c r="D2599" s="450"/>
      <c r="E2599" s="450"/>
      <c r="F2599" s="104"/>
      <c r="G2599" s="44"/>
      <c r="H2599" s="475"/>
      <c r="I2599" s="440"/>
      <c r="J2599" s="46"/>
      <c r="K2599" s="47"/>
      <c r="L2599" s="48"/>
    </row>
    <row r="2600" spans="1:12">
      <c r="A2600" s="38"/>
      <c r="B2600" s="441"/>
      <c r="C2600" s="249"/>
      <c r="D2600" s="450"/>
      <c r="E2600" s="450"/>
      <c r="F2600" s="104"/>
      <c r="G2600" s="44"/>
      <c r="H2600" s="475"/>
      <c r="I2600" s="440"/>
      <c r="J2600" s="46"/>
      <c r="K2600" s="47"/>
      <c r="L2600" s="48"/>
    </row>
    <row r="2601" spans="1:12">
      <c r="A2601" s="38"/>
      <c r="B2601" s="441"/>
      <c r="C2601" s="249"/>
      <c r="D2601" s="450"/>
      <c r="E2601" s="450"/>
      <c r="F2601" s="104"/>
      <c r="G2601" s="44"/>
      <c r="H2601" s="475"/>
      <c r="I2601" s="440"/>
      <c r="J2601" s="46"/>
      <c r="K2601" s="47"/>
      <c r="L2601" s="48"/>
    </row>
    <row r="2602" spans="1:12">
      <c r="A2602" s="38"/>
      <c r="B2602" s="441"/>
      <c r="C2602" s="249"/>
      <c r="D2602" s="450"/>
      <c r="E2602" s="450"/>
      <c r="F2602" s="104"/>
      <c r="G2602" s="44"/>
      <c r="H2602" s="475"/>
      <c r="I2602" s="440"/>
      <c r="J2602" s="46"/>
      <c r="K2602" s="47"/>
      <c r="L2602" s="48"/>
    </row>
    <row r="2603" spans="1:12">
      <c r="A2603" s="38"/>
      <c r="B2603" s="441"/>
      <c r="C2603" s="249"/>
      <c r="D2603" s="450"/>
      <c r="E2603" s="450"/>
      <c r="F2603" s="104"/>
      <c r="G2603" s="44"/>
      <c r="H2603" s="475"/>
      <c r="I2603" s="440"/>
      <c r="J2603" s="46"/>
      <c r="K2603" s="47"/>
      <c r="L2603" s="48"/>
    </row>
    <row r="2604" spans="1:12">
      <c r="A2604" s="38"/>
      <c r="B2604" s="441"/>
      <c r="C2604" s="249"/>
      <c r="D2604" s="450"/>
      <c r="E2604" s="450"/>
      <c r="F2604" s="104"/>
      <c r="G2604" s="44"/>
      <c r="H2604" s="475"/>
      <c r="I2604" s="440"/>
      <c r="J2604" s="46"/>
      <c r="K2604" s="47"/>
      <c r="L2604" s="48"/>
    </row>
    <row r="2605" spans="1:12">
      <c r="A2605" s="38"/>
      <c r="B2605" s="441"/>
      <c r="C2605" s="249"/>
      <c r="D2605" s="450"/>
      <c r="E2605" s="450"/>
      <c r="F2605" s="104"/>
      <c r="G2605" s="44"/>
      <c r="H2605" s="475"/>
      <c r="I2605" s="440"/>
      <c r="J2605" s="46"/>
      <c r="K2605" s="47"/>
      <c r="L2605" s="48"/>
    </row>
    <row r="2606" spans="1:12">
      <c r="A2606" s="38"/>
      <c r="B2606" s="441"/>
      <c r="C2606" s="249"/>
      <c r="D2606" s="450"/>
      <c r="E2606" s="450"/>
      <c r="F2606" s="104"/>
      <c r="G2606" s="44"/>
      <c r="H2606" s="475"/>
      <c r="I2606" s="440"/>
      <c r="J2606" s="46"/>
      <c r="K2606" s="47"/>
      <c r="L2606" s="48"/>
    </row>
    <row r="2607" spans="1:12">
      <c r="A2607" s="38"/>
      <c r="B2607" s="441"/>
      <c r="C2607" s="249"/>
      <c r="D2607" s="450"/>
      <c r="E2607" s="450"/>
      <c r="F2607" s="104"/>
      <c r="G2607" s="44"/>
      <c r="H2607" s="475"/>
      <c r="I2607" s="440"/>
      <c r="J2607" s="46"/>
      <c r="K2607" s="47"/>
      <c r="L2607" s="48"/>
    </row>
    <row r="2608" spans="1:12">
      <c r="A2608" s="38"/>
      <c r="B2608" s="441"/>
      <c r="C2608" s="249"/>
      <c r="D2608" s="450"/>
      <c r="E2608" s="450"/>
      <c r="F2608" s="104"/>
      <c r="G2608" s="44"/>
      <c r="H2608" s="475"/>
      <c r="I2608" s="440"/>
      <c r="J2608" s="46"/>
      <c r="K2608" s="47"/>
      <c r="L2608" s="48"/>
    </row>
    <row r="2609" spans="1:12">
      <c r="A2609" s="38"/>
      <c r="B2609" s="441"/>
      <c r="C2609" s="249"/>
      <c r="D2609" s="450"/>
      <c r="E2609" s="450"/>
      <c r="F2609" s="104"/>
      <c r="G2609" s="44"/>
      <c r="H2609" s="475"/>
      <c r="I2609" s="440"/>
      <c r="J2609" s="46"/>
      <c r="K2609" s="47"/>
      <c r="L2609" s="48"/>
    </row>
    <row r="2610" spans="1:12">
      <c r="A2610" s="38"/>
      <c r="B2610" s="441"/>
      <c r="C2610" s="249"/>
      <c r="D2610" s="450"/>
      <c r="E2610" s="450"/>
      <c r="F2610" s="104"/>
      <c r="G2610" s="44"/>
      <c r="H2610" s="475"/>
      <c r="I2610" s="440"/>
      <c r="J2610" s="46"/>
      <c r="K2610" s="47"/>
      <c r="L2610" s="48"/>
    </row>
    <row r="2611" spans="1:12">
      <c r="A2611" s="38"/>
      <c r="B2611" s="441"/>
      <c r="C2611" s="249"/>
      <c r="D2611" s="450"/>
      <c r="E2611" s="450"/>
      <c r="F2611" s="104"/>
      <c r="G2611" s="44"/>
      <c r="H2611" s="475"/>
      <c r="I2611" s="440"/>
      <c r="J2611" s="46"/>
      <c r="K2611" s="47"/>
      <c r="L2611" s="48"/>
    </row>
    <row r="2612" spans="1:12">
      <c r="A2612" s="38"/>
      <c r="B2612" s="441"/>
      <c r="C2612" s="249"/>
      <c r="D2612" s="450"/>
      <c r="E2612" s="450"/>
      <c r="F2612" s="104"/>
      <c r="G2612" s="44"/>
      <c r="H2612" s="475"/>
      <c r="I2612" s="440"/>
      <c r="J2612" s="46"/>
      <c r="K2612" s="47"/>
      <c r="L2612" s="48"/>
    </row>
    <row r="2613" spans="1:12">
      <c r="A2613" s="38"/>
      <c r="B2613" s="441"/>
      <c r="C2613" s="249"/>
      <c r="D2613" s="451"/>
      <c r="E2613" s="451"/>
      <c r="F2613" s="104"/>
      <c r="G2613" s="44"/>
      <c r="H2613" s="475"/>
      <c r="I2613" s="440"/>
      <c r="J2613" s="46"/>
      <c r="K2613" s="46"/>
      <c r="L2613" s="442"/>
    </row>
    <row r="2614" spans="1:12">
      <c r="A2614" s="38"/>
      <c r="B2614" s="441"/>
      <c r="C2614" s="249"/>
      <c r="D2614" s="450"/>
      <c r="E2614" s="450"/>
      <c r="F2614" s="104"/>
      <c r="G2614" s="44"/>
      <c r="H2614" s="475"/>
      <c r="I2614" s="440"/>
      <c r="J2614" s="46"/>
      <c r="K2614" s="47"/>
      <c r="L2614" s="48"/>
    </row>
    <row r="2615" spans="1:12">
      <c r="A2615" s="38"/>
      <c r="B2615" s="441"/>
      <c r="C2615" s="249"/>
      <c r="D2615" s="450"/>
      <c r="E2615" s="450"/>
      <c r="F2615" s="104"/>
      <c r="G2615" s="44"/>
      <c r="H2615" s="475"/>
      <c r="I2615" s="440"/>
      <c r="J2615" s="46"/>
      <c r="K2615" s="47"/>
      <c r="L2615" s="48"/>
    </row>
    <row r="2616" spans="1:12">
      <c r="A2616" s="38"/>
      <c r="B2616" s="441"/>
      <c r="C2616" s="249"/>
      <c r="D2616" s="450"/>
      <c r="E2616" s="450"/>
      <c r="F2616" s="104"/>
      <c r="G2616" s="44"/>
      <c r="H2616" s="475"/>
      <c r="I2616" s="440"/>
      <c r="J2616" s="46"/>
      <c r="K2616" s="47"/>
      <c r="L2616" s="48"/>
    </row>
    <row r="2617" spans="1:12">
      <c r="A2617" s="38"/>
      <c r="B2617" s="441"/>
      <c r="C2617" s="249"/>
      <c r="D2617" s="450"/>
      <c r="E2617" s="450"/>
      <c r="F2617" s="104"/>
      <c r="G2617" s="44"/>
      <c r="H2617" s="475"/>
      <c r="I2617" s="440"/>
      <c r="J2617" s="46"/>
      <c r="K2617" s="47"/>
      <c r="L2617" s="48"/>
    </row>
    <row r="2618" spans="1:12">
      <c r="A2618" s="38"/>
      <c r="B2618" s="441"/>
      <c r="C2618" s="249"/>
      <c r="D2618" s="451"/>
      <c r="E2618" s="451"/>
      <c r="F2618" s="104"/>
      <c r="G2618" s="44"/>
      <c r="H2618" s="475"/>
      <c r="I2618" s="440"/>
      <c r="J2618" s="46"/>
      <c r="K2618" s="46"/>
      <c r="L2618" s="442"/>
    </row>
    <row r="2619" spans="1:12">
      <c r="A2619" s="38"/>
      <c r="B2619" s="441"/>
      <c r="C2619" s="249"/>
      <c r="D2619" s="450"/>
      <c r="E2619" s="450"/>
      <c r="F2619" s="104"/>
      <c r="G2619" s="44"/>
      <c r="H2619" s="475"/>
      <c r="I2619" s="440"/>
      <c r="J2619" s="46"/>
      <c r="K2619" s="47"/>
      <c r="L2619" s="48"/>
    </row>
    <row r="2620" spans="1:12">
      <c r="A2620" s="38"/>
      <c r="B2620" s="441"/>
      <c r="C2620" s="249"/>
      <c r="D2620" s="450"/>
      <c r="E2620" s="450"/>
      <c r="F2620" s="104"/>
      <c r="G2620" s="44"/>
      <c r="H2620" s="475"/>
      <c r="I2620" s="440"/>
      <c r="J2620" s="46"/>
      <c r="K2620" s="47"/>
      <c r="L2620" s="48"/>
    </row>
    <row r="2621" spans="1:12">
      <c r="A2621" s="38"/>
      <c r="B2621" s="441"/>
      <c r="C2621" s="249"/>
      <c r="D2621" s="450"/>
      <c r="E2621" s="450"/>
      <c r="F2621" s="104"/>
      <c r="G2621" s="44"/>
      <c r="H2621" s="475"/>
      <c r="I2621" s="440"/>
      <c r="J2621" s="46"/>
      <c r="K2621" s="47"/>
      <c r="L2621" s="48"/>
    </row>
    <row r="2622" spans="1:12">
      <c r="A2622" s="38"/>
      <c r="B2622" s="441"/>
      <c r="C2622" s="249"/>
      <c r="D2622" s="450"/>
      <c r="E2622" s="450"/>
      <c r="F2622" s="104"/>
      <c r="G2622" s="44"/>
      <c r="H2622" s="475"/>
      <c r="I2622" s="440"/>
      <c r="J2622" s="46"/>
      <c r="K2622" s="47"/>
      <c r="L2622" s="48"/>
    </row>
    <row r="2623" spans="1:12">
      <c r="A2623" s="38"/>
      <c r="B2623" s="441"/>
      <c r="C2623" s="249"/>
      <c r="D2623" s="450"/>
      <c r="E2623" s="450"/>
      <c r="F2623" s="104"/>
      <c r="G2623" s="44"/>
      <c r="H2623" s="475"/>
      <c r="I2623" s="440"/>
      <c r="J2623" s="46"/>
      <c r="K2623" s="47"/>
      <c r="L2623" s="48"/>
    </row>
    <row r="2624" spans="1:12">
      <c r="A2624" s="38"/>
      <c r="B2624" s="441"/>
      <c r="C2624" s="249"/>
      <c r="D2624" s="450"/>
      <c r="E2624" s="450"/>
      <c r="F2624" s="104"/>
      <c r="G2624" s="44"/>
      <c r="H2624" s="475"/>
      <c r="I2624" s="440"/>
      <c r="J2624" s="46"/>
      <c r="K2624" s="47"/>
      <c r="L2624" s="48"/>
    </row>
    <row r="2625" spans="1:12">
      <c r="A2625" s="38"/>
      <c r="B2625" s="441"/>
      <c r="C2625" s="249"/>
      <c r="D2625" s="450"/>
      <c r="E2625" s="450"/>
      <c r="F2625" s="104"/>
      <c r="G2625" s="44"/>
      <c r="H2625" s="475"/>
      <c r="I2625" s="440"/>
      <c r="J2625" s="46"/>
      <c r="K2625" s="47"/>
      <c r="L2625" s="48"/>
    </row>
    <row r="2626" spans="1:12">
      <c r="A2626" s="38"/>
      <c r="B2626" s="441"/>
      <c r="C2626" s="249"/>
      <c r="D2626" s="450"/>
      <c r="E2626" s="450"/>
      <c r="F2626" s="104"/>
      <c r="G2626" s="44"/>
      <c r="H2626" s="475"/>
      <c r="I2626" s="440"/>
      <c r="J2626" s="46"/>
      <c r="K2626" s="47"/>
      <c r="L2626" s="48"/>
    </row>
    <row r="2627" spans="1:12">
      <c r="A2627" s="38"/>
      <c r="B2627" s="441"/>
      <c r="C2627" s="249"/>
      <c r="D2627" s="450"/>
      <c r="E2627" s="450"/>
      <c r="F2627" s="104"/>
      <c r="G2627" s="44"/>
      <c r="H2627" s="475"/>
      <c r="I2627" s="440"/>
      <c r="J2627" s="46"/>
      <c r="K2627" s="47"/>
      <c r="L2627" s="48"/>
    </row>
    <row r="2628" spans="1:12">
      <c r="A2628" s="38"/>
      <c r="B2628" s="441"/>
      <c r="C2628" s="249"/>
      <c r="D2628" s="450"/>
      <c r="E2628" s="450"/>
      <c r="F2628" s="104"/>
      <c r="G2628" s="44"/>
      <c r="H2628" s="475"/>
      <c r="I2628" s="440"/>
      <c r="J2628" s="46"/>
      <c r="K2628" s="47"/>
      <c r="L2628" s="48"/>
    </row>
    <row r="2629" spans="1:12">
      <c r="A2629" s="38"/>
      <c r="B2629" s="441"/>
      <c r="C2629" s="249"/>
      <c r="D2629" s="450"/>
      <c r="E2629" s="450"/>
      <c r="F2629" s="104"/>
      <c r="G2629" s="44"/>
      <c r="H2629" s="475"/>
      <c r="I2629" s="440"/>
      <c r="J2629" s="46"/>
      <c r="K2629" s="47"/>
      <c r="L2629" s="48"/>
    </row>
    <row r="2630" spans="1:12">
      <c r="A2630" s="38"/>
      <c r="B2630" s="441"/>
      <c r="C2630" s="249"/>
      <c r="D2630" s="450"/>
      <c r="E2630" s="450"/>
      <c r="F2630" s="104"/>
      <c r="G2630" s="44"/>
      <c r="H2630" s="475"/>
      <c r="I2630" s="440"/>
      <c r="J2630" s="46"/>
      <c r="K2630" s="47"/>
      <c r="L2630" s="48"/>
    </row>
    <row r="2631" spans="1:12">
      <c r="A2631" s="38"/>
      <c r="B2631" s="441"/>
      <c r="C2631" s="249"/>
      <c r="D2631" s="450"/>
      <c r="E2631" s="450"/>
      <c r="F2631" s="104"/>
      <c r="G2631" s="44"/>
      <c r="H2631" s="475"/>
      <c r="I2631" s="440"/>
      <c r="J2631" s="46"/>
      <c r="K2631" s="47"/>
      <c r="L2631" s="48"/>
    </row>
    <row r="2632" spans="1:12">
      <c r="A2632" s="38"/>
      <c r="B2632" s="441"/>
      <c r="C2632" s="249"/>
      <c r="D2632" s="450"/>
      <c r="E2632" s="450"/>
      <c r="F2632" s="104"/>
      <c r="G2632" s="44"/>
      <c r="H2632" s="475"/>
      <c r="I2632" s="440"/>
      <c r="J2632" s="46"/>
      <c r="K2632" s="47"/>
      <c r="L2632" s="48"/>
    </row>
    <row r="2633" spans="1:12">
      <c r="A2633" s="38"/>
      <c r="B2633" s="441"/>
      <c r="C2633" s="249"/>
      <c r="D2633" s="450"/>
      <c r="E2633" s="450"/>
      <c r="F2633" s="104"/>
      <c r="G2633" s="44"/>
      <c r="H2633" s="475"/>
      <c r="I2633" s="440"/>
      <c r="J2633" s="46"/>
      <c r="K2633" s="47"/>
      <c r="L2633" s="48"/>
    </row>
    <row r="2634" spans="1:12">
      <c r="A2634" s="38"/>
      <c r="B2634" s="441"/>
      <c r="C2634" s="249"/>
      <c r="D2634" s="450"/>
      <c r="E2634" s="450"/>
      <c r="F2634" s="104"/>
      <c r="G2634" s="44"/>
      <c r="H2634" s="475"/>
      <c r="I2634" s="440"/>
      <c r="J2634" s="46"/>
      <c r="K2634" s="47"/>
      <c r="L2634" s="48"/>
    </row>
    <row r="2635" spans="1:12">
      <c r="A2635" s="38"/>
      <c r="B2635" s="441"/>
      <c r="C2635" s="249"/>
      <c r="D2635" s="450"/>
      <c r="E2635" s="450"/>
      <c r="F2635" s="104"/>
      <c r="G2635" s="44"/>
      <c r="H2635" s="475"/>
      <c r="I2635" s="440"/>
      <c r="J2635" s="46"/>
      <c r="K2635" s="47"/>
      <c r="L2635" s="48"/>
    </row>
    <row r="2636" spans="1:12">
      <c r="A2636" s="38"/>
      <c r="B2636" s="441"/>
      <c r="C2636" s="249"/>
      <c r="D2636" s="450"/>
      <c r="E2636" s="450"/>
      <c r="F2636" s="104"/>
      <c r="G2636" s="44"/>
      <c r="H2636" s="475"/>
      <c r="I2636" s="440"/>
      <c r="J2636" s="46"/>
      <c r="K2636" s="47"/>
      <c r="L2636" s="48"/>
    </row>
    <row r="2637" spans="1:12">
      <c r="A2637" s="38"/>
      <c r="B2637" s="441"/>
      <c r="C2637" s="249"/>
      <c r="D2637" s="450"/>
      <c r="E2637" s="450"/>
      <c r="F2637" s="104"/>
      <c r="G2637" s="44"/>
      <c r="H2637" s="475"/>
      <c r="I2637" s="440"/>
      <c r="J2637" s="46"/>
      <c r="K2637" s="47"/>
      <c r="L2637" s="48"/>
    </row>
    <row r="2638" spans="1:12">
      <c r="A2638" s="38"/>
      <c r="B2638" s="441"/>
      <c r="C2638" s="249"/>
      <c r="D2638" s="450"/>
      <c r="E2638" s="450"/>
      <c r="F2638" s="104"/>
      <c r="G2638" s="44"/>
      <c r="H2638" s="475"/>
      <c r="I2638" s="440"/>
      <c r="J2638" s="46"/>
      <c r="K2638" s="47"/>
      <c r="L2638" s="48"/>
    </row>
    <row r="2639" spans="1:12">
      <c r="A2639" s="38"/>
      <c r="B2639" s="441"/>
      <c r="C2639" s="249"/>
      <c r="D2639" s="450"/>
      <c r="E2639" s="450"/>
      <c r="F2639" s="104"/>
      <c r="G2639" s="44"/>
      <c r="H2639" s="475"/>
      <c r="I2639" s="440"/>
      <c r="J2639" s="46"/>
      <c r="K2639" s="47"/>
      <c r="L2639" s="48"/>
    </row>
    <row r="2640" spans="1:12">
      <c r="A2640" s="38"/>
      <c r="B2640" s="441"/>
      <c r="C2640" s="249"/>
      <c r="D2640" s="450"/>
      <c r="E2640" s="450"/>
      <c r="F2640" s="104"/>
      <c r="G2640" s="44"/>
      <c r="H2640" s="475"/>
      <c r="I2640" s="440"/>
      <c r="J2640" s="46"/>
      <c r="K2640" s="47"/>
      <c r="L2640" s="48"/>
    </row>
    <row r="2641" spans="1:12">
      <c r="A2641" s="38"/>
      <c r="B2641" s="441"/>
      <c r="C2641" s="249"/>
      <c r="D2641" s="450"/>
      <c r="E2641" s="450"/>
      <c r="F2641" s="104"/>
      <c r="G2641" s="44"/>
      <c r="H2641" s="475"/>
      <c r="I2641" s="440"/>
      <c r="J2641" s="46"/>
      <c r="K2641" s="47"/>
      <c r="L2641" s="48"/>
    </row>
    <row r="2642" spans="1:12">
      <c r="A2642" s="38"/>
      <c r="B2642" s="441"/>
      <c r="C2642" s="249"/>
      <c r="D2642" s="450"/>
      <c r="E2642" s="450"/>
      <c r="F2642" s="104"/>
      <c r="G2642" s="44"/>
      <c r="H2642" s="475"/>
      <c r="I2642" s="440"/>
      <c r="J2642" s="46"/>
      <c r="K2642" s="47"/>
      <c r="L2642" s="48"/>
    </row>
    <row r="2643" spans="1:12">
      <c r="A2643" s="38"/>
      <c r="B2643" s="441"/>
      <c r="C2643" s="249"/>
      <c r="D2643" s="450"/>
      <c r="E2643" s="450"/>
      <c r="F2643" s="104"/>
      <c r="G2643" s="44"/>
      <c r="H2643" s="475"/>
      <c r="I2643" s="440"/>
      <c r="J2643" s="46"/>
      <c r="K2643" s="47"/>
      <c r="L2643" s="48"/>
    </row>
    <row r="2644" spans="1:12">
      <c r="A2644" s="38"/>
      <c r="B2644" s="441"/>
      <c r="C2644" s="249"/>
      <c r="D2644" s="450"/>
      <c r="E2644" s="450"/>
      <c r="F2644" s="104"/>
      <c r="G2644" s="44"/>
      <c r="H2644" s="475"/>
      <c r="I2644" s="440"/>
      <c r="J2644" s="46"/>
      <c r="K2644" s="47"/>
      <c r="L2644" s="48"/>
    </row>
    <row r="2645" spans="1:12">
      <c r="A2645" s="38"/>
      <c r="B2645" s="441"/>
      <c r="C2645" s="249"/>
      <c r="D2645" s="450"/>
      <c r="E2645" s="450"/>
      <c r="F2645" s="104"/>
      <c r="G2645" s="44"/>
      <c r="H2645" s="475"/>
      <c r="I2645" s="440"/>
      <c r="J2645" s="46"/>
      <c r="K2645" s="47"/>
      <c r="L2645" s="48"/>
    </row>
    <row r="2646" spans="1:12">
      <c r="A2646" s="38"/>
      <c r="B2646" s="441"/>
      <c r="C2646" s="249"/>
      <c r="D2646" s="450"/>
      <c r="E2646" s="450"/>
      <c r="F2646" s="104"/>
      <c r="G2646" s="44"/>
      <c r="H2646" s="475"/>
      <c r="I2646" s="440"/>
      <c r="J2646" s="46"/>
      <c r="K2646" s="47"/>
      <c r="L2646" s="48"/>
    </row>
    <row r="2647" spans="1:12">
      <c r="A2647" s="38"/>
      <c r="B2647" s="441"/>
      <c r="C2647" s="249"/>
      <c r="D2647" s="450"/>
      <c r="E2647" s="450"/>
      <c r="F2647" s="104"/>
      <c r="G2647" s="44"/>
      <c r="H2647" s="475"/>
      <c r="I2647" s="440"/>
      <c r="J2647" s="46"/>
      <c r="K2647" s="47"/>
      <c r="L2647" s="48"/>
    </row>
    <row r="2648" spans="1:12">
      <c r="A2648" s="38"/>
      <c r="B2648" s="441"/>
      <c r="C2648" s="249"/>
      <c r="D2648" s="450"/>
      <c r="E2648" s="450"/>
      <c r="F2648" s="104"/>
      <c r="G2648" s="44"/>
      <c r="H2648" s="475"/>
      <c r="I2648" s="440"/>
      <c r="J2648" s="46"/>
      <c r="K2648" s="47"/>
      <c r="L2648" s="48"/>
    </row>
    <row r="2649" spans="1:12">
      <c r="A2649" s="38"/>
      <c r="B2649" s="441"/>
      <c r="C2649" s="249"/>
      <c r="D2649" s="450"/>
      <c r="E2649" s="450"/>
      <c r="F2649" s="104"/>
      <c r="G2649" s="44"/>
      <c r="H2649" s="475"/>
      <c r="I2649" s="440"/>
      <c r="J2649" s="46"/>
      <c r="K2649" s="47"/>
      <c r="L2649" s="48"/>
    </row>
    <row r="2650" spans="1:12">
      <c r="A2650" s="38"/>
      <c r="B2650" s="441"/>
      <c r="C2650" s="249"/>
      <c r="D2650" s="450"/>
      <c r="E2650" s="450"/>
      <c r="F2650" s="104"/>
      <c r="G2650" s="44"/>
      <c r="H2650" s="475"/>
      <c r="I2650" s="440"/>
      <c r="J2650" s="46"/>
      <c r="K2650" s="47"/>
      <c r="L2650" s="48"/>
    </row>
    <row r="2651" spans="1:12">
      <c r="A2651" s="38"/>
      <c r="B2651" s="441"/>
      <c r="C2651" s="249"/>
      <c r="D2651" s="450"/>
      <c r="E2651" s="450"/>
      <c r="F2651" s="104"/>
      <c r="G2651" s="44"/>
      <c r="H2651" s="475"/>
      <c r="I2651" s="440"/>
      <c r="J2651" s="46"/>
      <c r="K2651" s="47"/>
      <c r="L2651" s="48"/>
    </row>
    <row r="2652" spans="1:12">
      <c r="A2652" s="38"/>
      <c r="B2652" s="441"/>
      <c r="C2652" s="249"/>
      <c r="D2652" s="450"/>
      <c r="E2652" s="450"/>
      <c r="F2652" s="104"/>
      <c r="G2652" s="44"/>
      <c r="H2652" s="475"/>
      <c r="I2652" s="440"/>
      <c r="J2652" s="46"/>
      <c r="K2652" s="47"/>
      <c r="L2652" s="48"/>
    </row>
    <row r="2653" spans="1:12">
      <c r="A2653" s="38"/>
      <c r="B2653" s="441"/>
      <c r="C2653" s="249"/>
      <c r="D2653" s="450"/>
      <c r="E2653" s="450"/>
      <c r="F2653" s="104"/>
      <c r="G2653" s="44"/>
      <c r="H2653" s="475"/>
      <c r="I2653" s="440"/>
      <c r="J2653" s="46"/>
      <c r="K2653" s="47"/>
      <c r="L2653" s="48"/>
    </row>
    <row r="2654" spans="1:12">
      <c r="A2654" s="38"/>
      <c r="B2654" s="441"/>
      <c r="C2654" s="249"/>
      <c r="D2654" s="450"/>
      <c r="E2654" s="450"/>
      <c r="F2654" s="104"/>
      <c r="G2654" s="44"/>
      <c r="H2654" s="475"/>
      <c r="I2654" s="440"/>
      <c r="J2654" s="46"/>
      <c r="K2654" s="47"/>
      <c r="L2654" s="48"/>
    </row>
    <row r="2655" spans="1:12">
      <c r="A2655" s="38"/>
      <c r="B2655" s="441"/>
      <c r="C2655" s="249"/>
      <c r="D2655" s="450"/>
      <c r="E2655" s="450"/>
      <c r="F2655" s="104"/>
      <c r="G2655" s="44"/>
      <c r="H2655" s="475"/>
      <c r="I2655" s="440"/>
      <c r="J2655" s="46"/>
      <c r="K2655" s="47"/>
      <c r="L2655" s="48"/>
    </row>
    <row r="2656" spans="1:12">
      <c r="A2656" s="38"/>
      <c r="B2656" s="441"/>
      <c r="C2656" s="249"/>
      <c r="D2656" s="450"/>
      <c r="E2656" s="450"/>
      <c r="F2656" s="104"/>
      <c r="G2656" s="44"/>
      <c r="H2656" s="475"/>
      <c r="I2656" s="440"/>
      <c r="J2656" s="46"/>
      <c r="K2656" s="47"/>
      <c r="L2656" s="48"/>
    </row>
    <row r="2657" spans="1:12">
      <c r="A2657" s="38"/>
      <c r="B2657" s="441"/>
      <c r="C2657" s="249"/>
      <c r="D2657" s="450"/>
      <c r="E2657" s="450"/>
      <c r="F2657" s="104"/>
      <c r="G2657" s="44"/>
      <c r="H2657" s="475"/>
      <c r="I2657" s="440"/>
      <c r="J2657" s="46"/>
      <c r="K2657" s="47"/>
      <c r="L2657" s="48"/>
    </row>
    <row r="2658" spans="1:12">
      <c r="A2658" s="38"/>
      <c r="B2658" s="441"/>
      <c r="C2658" s="249"/>
      <c r="D2658" s="450"/>
      <c r="E2658" s="450"/>
      <c r="F2658" s="104"/>
      <c r="G2658" s="44"/>
      <c r="H2658" s="475"/>
      <c r="I2658" s="440"/>
      <c r="J2658" s="46"/>
      <c r="K2658" s="47"/>
      <c r="L2658" s="48"/>
    </row>
    <row r="2659" spans="1:12">
      <c r="A2659" s="38"/>
      <c r="B2659" s="441"/>
      <c r="C2659" s="249"/>
      <c r="D2659" s="450"/>
      <c r="E2659" s="450"/>
      <c r="F2659" s="104"/>
      <c r="G2659" s="44"/>
      <c r="H2659" s="475"/>
      <c r="I2659" s="440"/>
      <c r="J2659" s="46"/>
      <c r="K2659" s="47"/>
      <c r="L2659" s="48"/>
    </row>
    <row r="2660" spans="1:12">
      <c r="A2660" s="38"/>
      <c r="B2660" s="441"/>
      <c r="C2660" s="249"/>
      <c r="D2660" s="450"/>
      <c r="E2660" s="450"/>
      <c r="F2660" s="104"/>
      <c r="G2660" s="44"/>
      <c r="H2660" s="475"/>
      <c r="I2660" s="440"/>
      <c r="J2660" s="46"/>
      <c r="K2660" s="47"/>
      <c r="L2660" s="48"/>
    </row>
    <row r="2661" spans="1:12">
      <c r="A2661" s="38"/>
      <c r="B2661" s="441"/>
      <c r="C2661" s="249"/>
      <c r="D2661" s="450"/>
      <c r="E2661" s="450"/>
      <c r="F2661" s="104"/>
      <c r="G2661" s="44"/>
      <c r="H2661" s="475"/>
      <c r="I2661" s="440"/>
      <c r="J2661" s="46"/>
      <c r="K2661" s="47"/>
      <c r="L2661" s="48"/>
    </row>
    <row r="2662" spans="1:12">
      <c r="A2662" s="38"/>
      <c r="B2662" s="441"/>
      <c r="C2662" s="249"/>
      <c r="D2662" s="450"/>
      <c r="E2662" s="450"/>
      <c r="F2662" s="104"/>
      <c r="G2662" s="44"/>
      <c r="H2662" s="475"/>
      <c r="I2662" s="440"/>
      <c r="J2662" s="46"/>
      <c r="K2662" s="47"/>
      <c r="L2662" s="48"/>
    </row>
    <row r="2663" spans="1:12">
      <c r="A2663" s="38"/>
      <c r="B2663" s="441"/>
      <c r="C2663" s="249"/>
      <c r="D2663" s="450"/>
      <c r="E2663" s="450"/>
      <c r="F2663" s="104"/>
      <c r="G2663" s="44"/>
      <c r="H2663" s="475"/>
      <c r="I2663" s="440"/>
      <c r="J2663" s="46"/>
      <c r="K2663" s="47"/>
      <c r="L2663" s="48"/>
    </row>
    <row r="2664" spans="1:12">
      <c r="A2664" s="38"/>
      <c r="B2664" s="441"/>
      <c r="C2664" s="249"/>
      <c r="D2664" s="450"/>
      <c r="E2664" s="450"/>
      <c r="F2664" s="104"/>
      <c r="G2664" s="44"/>
      <c r="H2664" s="475"/>
      <c r="I2664" s="440"/>
      <c r="J2664" s="46"/>
      <c r="K2664" s="47"/>
      <c r="L2664" s="48"/>
    </row>
    <row r="2665" spans="1:12">
      <c r="A2665" s="38"/>
      <c r="B2665" s="441"/>
      <c r="C2665" s="249"/>
      <c r="D2665" s="450"/>
      <c r="E2665" s="450"/>
      <c r="F2665" s="104"/>
      <c r="G2665" s="44"/>
      <c r="H2665" s="475"/>
      <c r="I2665" s="440"/>
      <c r="J2665" s="46"/>
      <c r="K2665" s="47"/>
      <c r="L2665" s="48"/>
    </row>
    <row r="2666" spans="1:12">
      <c r="A2666" s="38"/>
      <c r="B2666" s="441"/>
      <c r="C2666" s="249"/>
      <c r="D2666" s="450"/>
      <c r="E2666" s="450"/>
      <c r="F2666" s="104"/>
      <c r="G2666" s="44"/>
      <c r="H2666" s="475"/>
      <c r="I2666" s="440"/>
      <c r="J2666" s="46"/>
      <c r="K2666" s="47"/>
      <c r="L2666" s="48"/>
    </row>
    <row r="2667" spans="1:12">
      <c r="A2667" s="38"/>
      <c r="B2667" s="441"/>
      <c r="C2667" s="249"/>
      <c r="D2667" s="450"/>
      <c r="E2667" s="450"/>
      <c r="F2667" s="104"/>
      <c r="G2667" s="44"/>
      <c r="H2667" s="475"/>
      <c r="I2667" s="440"/>
      <c r="J2667" s="46"/>
      <c r="K2667" s="47"/>
      <c r="L2667" s="48"/>
    </row>
    <row r="2668" spans="1:12">
      <c r="A2668" s="38"/>
      <c r="B2668" s="441"/>
      <c r="C2668" s="249"/>
      <c r="D2668" s="450"/>
      <c r="E2668" s="450"/>
      <c r="F2668" s="104"/>
      <c r="G2668" s="44"/>
      <c r="H2668" s="475"/>
      <c r="I2668" s="440"/>
      <c r="J2668" s="46"/>
      <c r="K2668" s="47"/>
      <c r="L2668" s="48"/>
    </row>
    <row r="2669" spans="1:12">
      <c r="A2669" s="38"/>
      <c r="B2669" s="441"/>
      <c r="C2669" s="249"/>
      <c r="D2669" s="450"/>
      <c r="E2669" s="450"/>
      <c r="F2669" s="104"/>
      <c r="G2669" s="44"/>
      <c r="H2669" s="475"/>
      <c r="I2669" s="440"/>
      <c r="J2669" s="46"/>
      <c r="K2669" s="47"/>
      <c r="L2669" s="48"/>
    </row>
    <row r="2670" spans="1:12">
      <c r="A2670" s="38"/>
      <c r="B2670" s="441"/>
      <c r="C2670" s="249"/>
      <c r="D2670" s="450"/>
      <c r="E2670" s="450"/>
      <c r="F2670" s="104"/>
      <c r="G2670" s="44"/>
      <c r="H2670" s="475"/>
      <c r="I2670" s="440"/>
      <c r="J2670" s="46"/>
      <c r="K2670" s="47"/>
      <c r="L2670" s="48"/>
    </row>
    <row r="2671" spans="1:12">
      <c r="A2671" s="38"/>
      <c r="B2671" s="441"/>
      <c r="C2671" s="249"/>
      <c r="D2671" s="450"/>
      <c r="E2671" s="450"/>
      <c r="F2671" s="104"/>
      <c r="G2671" s="44"/>
      <c r="H2671" s="475"/>
      <c r="I2671" s="440"/>
      <c r="J2671" s="46"/>
      <c r="K2671" s="47"/>
      <c r="L2671" s="48"/>
    </row>
    <row r="2672" spans="1:12">
      <c r="A2672" s="38"/>
      <c r="B2672" s="441"/>
      <c r="C2672" s="249"/>
      <c r="D2672" s="450"/>
      <c r="E2672" s="450"/>
      <c r="F2672" s="104"/>
      <c r="G2672" s="44"/>
      <c r="H2672" s="475"/>
      <c r="I2672" s="440"/>
      <c r="J2672" s="46"/>
      <c r="K2672" s="47"/>
      <c r="L2672" s="48"/>
    </row>
    <row r="2673" spans="1:12">
      <c r="A2673" s="38"/>
      <c r="B2673" s="441"/>
      <c r="C2673" s="249"/>
      <c r="D2673" s="450"/>
      <c r="E2673" s="450"/>
      <c r="F2673" s="104"/>
      <c r="G2673" s="44"/>
      <c r="H2673" s="475"/>
      <c r="I2673" s="440"/>
      <c r="J2673" s="46"/>
      <c r="K2673" s="47"/>
      <c r="L2673" s="48"/>
    </row>
    <row r="2674" spans="1:12">
      <c r="A2674" s="38"/>
      <c r="B2674" s="441"/>
      <c r="C2674" s="249"/>
      <c r="D2674" s="450"/>
      <c r="E2674" s="450"/>
      <c r="F2674" s="104"/>
      <c r="G2674" s="44"/>
      <c r="H2674" s="475"/>
      <c r="I2674" s="440"/>
      <c r="J2674" s="46"/>
      <c r="K2674" s="47"/>
      <c r="L2674" s="48"/>
    </row>
    <row r="2675" spans="1:12">
      <c r="A2675" s="38"/>
      <c r="B2675" s="441"/>
      <c r="C2675" s="249"/>
      <c r="D2675" s="450"/>
      <c r="E2675" s="450"/>
      <c r="F2675" s="104"/>
      <c r="G2675" s="44"/>
      <c r="H2675" s="475"/>
      <c r="I2675" s="440"/>
      <c r="J2675" s="46"/>
      <c r="K2675" s="47"/>
      <c r="L2675" s="48"/>
    </row>
    <row r="2676" spans="1:12">
      <c r="A2676" s="38"/>
      <c r="B2676" s="441"/>
      <c r="C2676" s="249"/>
      <c r="D2676" s="450"/>
      <c r="E2676" s="450"/>
      <c r="F2676" s="104"/>
      <c r="G2676" s="44"/>
      <c r="H2676" s="475"/>
      <c r="I2676" s="440"/>
      <c r="J2676" s="46"/>
      <c r="K2676" s="47"/>
      <c r="L2676" s="48"/>
    </row>
    <row r="2677" spans="1:12">
      <c r="A2677" s="38"/>
      <c r="B2677" s="441"/>
      <c r="C2677" s="249"/>
      <c r="D2677" s="450"/>
      <c r="E2677" s="450"/>
      <c r="F2677" s="104"/>
      <c r="G2677" s="44"/>
      <c r="H2677" s="475"/>
      <c r="I2677" s="440"/>
      <c r="J2677" s="46"/>
      <c r="K2677" s="47"/>
      <c r="L2677" s="48"/>
    </row>
    <row r="2678" spans="1:12">
      <c r="A2678" s="38"/>
      <c r="B2678" s="441"/>
      <c r="C2678" s="249"/>
      <c r="D2678" s="450"/>
      <c r="E2678" s="450"/>
      <c r="F2678" s="104"/>
      <c r="G2678" s="44"/>
      <c r="H2678" s="475"/>
      <c r="I2678" s="440"/>
      <c r="J2678" s="46"/>
      <c r="K2678" s="47"/>
      <c r="L2678" s="48"/>
    </row>
    <row r="2679" spans="1:12">
      <c r="A2679" s="38"/>
      <c r="B2679" s="441"/>
      <c r="C2679" s="249"/>
      <c r="D2679" s="450"/>
      <c r="E2679" s="450"/>
      <c r="F2679" s="104"/>
      <c r="G2679" s="44"/>
      <c r="H2679" s="475"/>
      <c r="I2679" s="440"/>
      <c r="J2679" s="46"/>
      <c r="K2679" s="47"/>
      <c r="L2679" s="48"/>
    </row>
    <row r="2680" spans="1:12">
      <c r="A2680" s="38"/>
      <c r="B2680" s="441"/>
      <c r="C2680" s="249"/>
      <c r="D2680" s="450"/>
      <c r="E2680" s="450"/>
      <c r="F2680" s="104"/>
      <c r="G2680" s="44"/>
      <c r="H2680" s="475"/>
      <c r="I2680" s="440"/>
      <c r="J2680" s="46"/>
      <c r="K2680" s="47"/>
      <c r="L2680" s="48"/>
    </row>
    <row r="2681" spans="1:12">
      <c r="A2681" s="38"/>
      <c r="B2681" s="441"/>
      <c r="C2681" s="249"/>
      <c r="D2681" s="450"/>
      <c r="E2681" s="450"/>
      <c r="F2681" s="104"/>
      <c r="G2681" s="44"/>
      <c r="H2681" s="475"/>
      <c r="I2681" s="440"/>
      <c r="J2681" s="46"/>
      <c r="K2681" s="47"/>
      <c r="L2681" s="48"/>
    </row>
    <row r="2682" spans="1:12">
      <c r="A2682" s="38"/>
      <c r="B2682" s="441"/>
      <c r="C2682" s="249"/>
      <c r="D2682" s="450"/>
      <c r="E2682" s="450"/>
      <c r="F2682" s="104"/>
      <c r="G2682" s="44"/>
      <c r="H2682" s="475"/>
      <c r="I2682" s="440"/>
      <c r="J2682" s="46"/>
      <c r="K2682" s="47"/>
      <c r="L2682" s="48"/>
    </row>
    <row r="2683" spans="1:12">
      <c r="A2683" s="38"/>
      <c r="B2683" s="441"/>
      <c r="C2683" s="249"/>
      <c r="D2683" s="450"/>
      <c r="E2683" s="450"/>
      <c r="F2683" s="104"/>
      <c r="G2683" s="44"/>
      <c r="H2683" s="475"/>
      <c r="I2683" s="440"/>
      <c r="J2683" s="46"/>
      <c r="K2683" s="47"/>
      <c r="L2683" s="48"/>
    </row>
    <row r="2684" spans="1:12">
      <c r="A2684" s="38"/>
      <c r="B2684" s="441"/>
      <c r="C2684" s="249"/>
      <c r="D2684" s="450"/>
      <c r="E2684" s="450"/>
      <c r="F2684" s="104"/>
      <c r="G2684" s="44"/>
      <c r="H2684" s="475"/>
      <c r="I2684" s="440"/>
      <c r="J2684" s="46"/>
      <c r="K2684" s="47"/>
      <c r="L2684" s="48"/>
    </row>
    <row r="2685" spans="1:12">
      <c r="A2685" s="38"/>
      <c r="B2685" s="441"/>
      <c r="C2685" s="249"/>
      <c r="D2685" s="450"/>
      <c r="E2685" s="450"/>
      <c r="F2685" s="104"/>
      <c r="G2685" s="44"/>
      <c r="H2685" s="475"/>
      <c r="I2685" s="440"/>
      <c r="J2685" s="46"/>
      <c r="K2685" s="47"/>
      <c r="L2685" s="48"/>
    </row>
    <row r="2686" spans="1:12">
      <c r="A2686" s="38"/>
      <c r="B2686" s="441"/>
      <c r="C2686" s="249"/>
      <c r="D2686" s="450"/>
      <c r="E2686" s="450"/>
      <c r="F2686" s="104"/>
      <c r="G2686" s="44"/>
      <c r="H2686" s="475"/>
      <c r="I2686" s="440"/>
      <c r="J2686" s="46"/>
      <c r="K2686" s="47"/>
      <c r="L2686" s="48"/>
    </row>
    <row r="2687" spans="1:12">
      <c r="A2687" s="38"/>
      <c r="B2687" s="441"/>
      <c r="C2687" s="249"/>
      <c r="D2687" s="450"/>
      <c r="E2687" s="450"/>
      <c r="F2687" s="104"/>
      <c r="G2687" s="44"/>
      <c r="H2687" s="475"/>
      <c r="I2687" s="440"/>
      <c r="J2687" s="46"/>
      <c r="K2687" s="47"/>
      <c r="L2687" s="48"/>
    </row>
    <row r="2688" spans="1:12">
      <c r="A2688" s="38"/>
      <c r="B2688" s="441"/>
      <c r="C2688" s="249"/>
      <c r="D2688" s="450"/>
      <c r="E2688" s="450"/>
      <c r="F2688" s="104"/>
      <c r="G2688" s="44"/>
      <c r="H2688" s="475"/>
      <c r="I2688" s="440"/>
      <c r="J2688" s="46"/>
      <c r="K2688" s="47"/>
      <c r="L2688" s="48"/>
    </row>
    <row r="2689" spans="1:12">
      <c r="A2689" s="38"/>
      <c r="B2689" s="441"/>
      <c r="C2689" s="249"/>
      <c r="D2689" s="450"/>
      <c r="E2689" s="450"/>
      <c r="F2689" s="104"/>
      <c r="G2689" s="44"/>
      <c r="H2689" s="475"/>
      <c r="I2689" s="440"/>
      <c r="J2689" s="46"/>
      <c r="K2689" s="47"/>
      <c r="L2689" s="48"/>
    </row>
    <row r="2690" spans="1:12">
      <c r="A2690" s="38"/>
      <c r="B2690" s="441"/>
      <c r="C2690" s="249"/>
      <c r="D2690" s="450"/>
      <c r="E2690" s="450"/>
      <c r="F2690" s="104"/>
      <c r="G2690" s="44"/>
      <c r="H2690" s="475"/>
      <c r="I2690" s="440"/>
      <c r="J2690" s="46"/>
      <c r="K2690" s="47"/>
      <c r="L2690" s="48"/>
    </row>
    <row r="2691" spans="1:12">
      <c r="A2691" s="38"/>
      <c r="B2691" s="441"/>
      <c r="C2691" s="249"/>
      <c r="D2691" s="450"/>
      <c r="E2691" s="450"/>
      <c r="F2691" s="104"/>
      <c r="G2691" s="44"/>
      <c r="H2691" s="475"/>
      <c r="I2691" s="440"/>
      <c r="J2691" s="46"/>
      <c r="K2691" s="47"/>
      <c r="L2691" s="48"/>
    </row>
    <row r="2692" spans="1:12">
      <c r="A2692" s="38"/>
      <c r="B2692" s="441"/>
      <c r="C2692" s="249"/>
      <c r="D2692" s="450"/>
      <c r="E2692" s="450"/>
      <c r="F2692" s="104"/>
      <c r="G2692" s="44"/>
      <c r="H2692" s="475"/>
      <c r="I2692" s="440"/>
      <c r="J2692" s="46"/>
      <c r="K2692" s="47"/>
      <c r="L2692" s="48"/>
    </row>
    <row r="2693" spans="1:12">
      <c r="A2693" s="38"/>
      <c r="B2693" s="441"/>
      <c r="C2693" s="249"/>
      <c r="D2693" s="450"/>
      <c r="E2693" s="450"/>
      <c r="F2693" s="104"/>
      <c r="G2693" s="44"/>
      <c r="H2693" s="475"/>
      <c r="I2693" s="440"/>
      <c r="J2693" s="46"/>
      <c r="K2693" s="47"/>
      <c r="L2693" s="48"/>
    </row>
    <row r="2694" spans="1:12" ht="15.75" thickBot="1">
      <c r="A2694" s="38"/>
      <c r="B2694" s="441"/>
      <c r="C2694" s="249"/>
      <c r="D2694" s="450"/>
      <c r="E2694" s="450"/>
      <c r="F2694" s="104"/>
      <c r="G2694" s="44"/>
      <c r="H2694" s="50"/>
      <c r="I2694" s="440"/>
      <c r="J2694" s="46"/>
      <c r="K2694" s="47"/>
      <c r="L2694" s="48"/>
    </row>
    <row r="2695" spans="1:12" ht="15.75" thickBot="1">
      <c r="A2695" s="38"/>
      <c r="B2695" s="39"/>
      <c r="C2695" s="249"/>
      <c r="D2695" s="450"/>
      <c r="E2695" s="450"/>
      <c r="F2695" s="104"/>
      <c r="G2695" s="44"/>
      <c r="H2695" s="56"/>
      <c r="I2695" s="477"/>
      <c r="J2695" s="200"/>
      <c r="K2695" s="201"/>
      <c r="L2695" s="58"/>
    </row>
    <row r="2696" spans="1:12" ht="15.75" thickBot="1">
      <c r="A2696" s="51"/>
      <c r="B2696" s="52"/>
      <c r="C2696" s="390"/>
      <c r="D2696" s="325"/>
      <c r="E2696" s="325"/>
      <c r="F2696" s="54"/>
      <c r="G2696" s="55"/>
      <c r="H2696" s="221"/>
      <c r="I2696" s="443"/>
      <c r="J2696" s="16"/>
      <c r="K2696" s="57"/>
      <c r="L2696" s="58"/>
    </row>
    <row r="2697" spans="1:12" ht="15.75" thickBot="1">
      <c r="A2697" s="9"/>
      <c r="B2697" s="28"/>
      <c r="C2697" s="433"/>
      <c r="D2697" s="62"/>
      <c r="E2697" s="62"/>
      <c r="F2697" s="31"/>
      <c r="G2697" s="63"/>
      <c r="H2697" s="56"/>
      <c r="I2697" s="459"/>
      <c r="J2697" s="66"/>
      <c r="K2697" s="67"/>
      <c r="L2697" s="460"/>
    </row>
    <row r="2698" spans="1:12">
      <c r="A2698" s="38"/>
      <c r="B2698" s="39"/>
      <c r="C2698" s="249"/>
      <c r="D2698" s="257"/>
      <c r="E2698" s="257"/>
      <c r="F2698" s="104"/>
      <c r="G2698" s="44"/>
      <c r="H2698" s="50"/>
      <c r="I2698" s="440"/>
      <c r="J2698" s="46"/>
      <c r="K2698" s="47"/>
      <c r="L2698" s="48"/>
    </row>
    <row r="2699" spans="1:12">
      <c r="A2699" s="38"/>
      <c r="B2699" s="39"/>
      <c r="C2699" s="249"/>
      <c r="D2699" s="257"/>
      <c r="E2699" s="257"/>
      <c r="F2699" s="104"/>
      <c r="G2699" s="44"/>
      <c r="H2699" s="50"/>
      <c r="I2699" s="440"/>
      <c r="J2699" s="46"/>
      <c r="K2699" s="47"/>
      <c r="L2699" s="48"/>
    </row>
    <row r="2700" spans="1:12">
      <c r="A2700" s="38"/>
      <c r="B2700" s="39"/>
      <c r="C2700" s="249"/>
      <c r="D2700" s="257"/>
      <c r="E2700" s="257"/>
      <c r="F2700" s="104"/>
      <c r="G2700" s="44"/>
      <c r="H2700" s="50"/>
      <c r="I2700" s="440"/>
      <c r="J2700" s="46"/>
      <c r="K2700" s="47"/>
      <c r="L2700" s="48"/>
    </row>
    <row r="2701" spans="1:12">
      <c r="A2701" s="38"/>
      <c r="B2701" s="39"/>
      <c r="C2701" s="249"/>
      <c r="D2701" s="108"/>
      <c r="E2701" s="257"/>
      <c r="F2701" s="104"/>
      <c r="G2701" s="44"/>
      <c r="H2701" s="50"/>
      <c r="I2701" s="440"/>
      <c r="J2701" s="46"/>
      <c r="K2701" s="47"/>
      <c r="L2701" s="48"/>
    </row>
    <row r="2702" spans="1:12">
      <c r="A2702" s="38"/>
      <c r="B2702" s="39"/>
      <c r="C2702" s="249"/>
      <c r="D2702" s="108"/>
      <c r="E2702" s="257"/>
      <c r="F2702" s="104"/>
      <c r="G2702" s="44"/>
      <c r="H2702" s="50"/>
      <c r="I2702" s="440"/>
      <c r="J2702" s="46"/>
      <c r="K2702" s="47"/>
      <c r="L2702" s="48"/>
    </row>
    <row r="2703" spans="1:12">
      <c r="A2703" s="38"/>
      <c r="B2703" s="39"/>
      <c r="C2703" s="249"/>
      <c r="D2703" s="108"/>
      <c r="E2703" s="257"/>
      <c r="F2703" s="104"/>
      <c r="G2703" s="44"/>
      <c r="H2703" s="50"/>
      <c r="I2703" s="440"/>
      <c r="J2703" s="46"/>
      <c r="K2703" s="47"/>
      <c r="L2703" s="48"/>
    </row>
    <row r="2704" spans="1:12">
      <c r="A2704" s="38"/>
      <c r="B2704" s="39"/>
      <c r="C2704" s="249"/>
      <c r="D2704" s="108"/>
      <c r="E2704" s="257"/>
      <c r="F2704" s="104"/>
      <c r="G2704" s="44"/>
      <c r="H2704" s="50"/>
      <c r="I2704" s="440"/>
      <c r="J2704" s="46"/>
      <c r="K2704" s="47"/>
      <c r="L2704" s="48"/>
    </row>
    <row r="2705" spans="1:12">
      <c r="A2705" s="38"/>
      <c r="B2705" s="39"/>
      <c r="C2705" s="249"/>
      <c r="D2705" s="108"/>
      <c r="E2705" s="257"/>
      <c r="F2705" s="104"/>
      <c r="G2705" s="44"/>
      <c r="H2705" s="50"/>
      <c r="I2705" s="440"/>
      <c r="J2705" s="46"/>
      <c r="K2705" s="47"/>
      <c r="L2705" s="48"/>
    </row>
    <row r="2706" spans="1:12">
      <c r="A2706" s="38"/>
      <c r="B2706" s="39"/>
      <c r="C2706" s="249"/>
      <c r="D2706" s="108"/>
      <c r="E2706" s="257"/>
      <c r="F2706" s="104"/>
      <c r="G2706" s="44"/>
      <c r="H2706" s="50"/>
      <c r="I2706" s="440"/>
      <c r="J2706" s="46"/>
      <c r="K2706" s="47"/>
      <c r="L2706" s="48"/>
    </row>
    <row r="2707" spans="1:12">
      <c r="A2707" s="38"/>
      <c r="B2707" s="39"/>
      <c r="C2707" s="249"/>
      <c r="D2707" s="108"/>
      <c r="E2707" s="257"/>
      <c r="F2707" s="104"/>
      <c r="G2707" s="44"/>
      <c r="H2707" s="50"/>
      <c r="I2707" s="440"/>
      <c r="J2707" s="46"/>
      <c r="K2707" s="47"/>
      <c r="L2707" s="48"/>
    </row>
    <row r="2708" spans="1:12">
      <c r="A2708" s="38"/>
      <c r="B2708" s="39"/>
      <c r="C2708" s="249"/>
      <c r="D2708" s="108"/>
      <c r="E2708" s="257"/>
      <c r="F2708" s="104"/>
      <c r="G2708" s="44"/>
      <c r="H2708" s="50"/>
      <c r="I2708" s="440"/>
      <c r="J2708" s="46"/>
      <c r="K2708" s="47"/>
      <c r="L2708" s="48"/>
    </row>
    <row r="2709" spans="1:12">
      <c r="A2709" s="38"/>
      <c r="B2709" s="39"/>
      <c r="C2709" s="249"/>
      <c r="D2709" s="108"/>
      <c r="E2709" s="257"/>
      <c r="F2709" s="104"/>
      <c r="G2709" s="44"/>
      <c r="H2709" s="50"/>
      <c r="I2709" s="440"/>
      <c r="J2709" s="46"/>
      <c r="K2709" s="47"/>
      <c r="L2709" s="48"/>
    </row>
    <row r="2710" spans="1:12">
      <c r="A2710" s="38"/>
      <c r="B2710" s="39"/>
      <c r="C2710" s="249"/>
      <c r="D2710" s="108"/>
      <c r="E2710" s="257"/>
      <c r="F2710" s="104"/>
      <c r="G2710" s="44"/>
      <c r="H2710" s="50"/>
      <c r="I2710" s="440"/>
      <c r="J2710" s="46"/>
      <c r="K2710" s="47"/>
      <c r="L2710" s="48"/>
    </row>
    <row r="2711" spans="1:12">
      <c r="A2711" s="38"/>
      <c r="B2711" s="39"/>
      <c r="C2711" s="249"/>
      <c r="D2711" s="108"/>
      <c r="E2711" s="257"/>
      <c r="F2711" s="104"/>
      <c r="G2711" s="44"/>
      <c r="H2711" s="50"/>
      <c r="I2711" s="440"/>
      <c r="J2711" s="46"/>
      <c r="K2711" s="47"/>
      <c r="L2711" s="48"/>
    </row>
    <row r="2712" spans="1:12">
      <c r="A2712" s="38"/>
      <c r="B2712" s="39"/>
      <c r="C2712" s="249"/>
      <c r="D2712" s="108"/>
      <c r="E2712" s="257"/>
      <c r="F2712" s="104"/>
      <c r="G2712" s="44"/>
      <c r="H2712" s="50"/>
      <c r="I2712" s="440"/>
      <c r="J2712" s="46"/>
      <c r="K2712" s="47"/>
      <c r="L2712" s="48"/>
    </row>
    <row r="2713" spans="1:12">
      <c r="A2713" s="38"/>
      <c r="B2713" s="39"/>
      <c r="C2713" s="249"/>
      <c r="D2713" s="108"/>
      <c r="E2713" s="257"/>
      <c r="F2713" s="104"/>
      <c r="G2713" s="44"/>
      <c r="H2713" s="50"/>
      <c r="I2713" s="440"/>
      <c r="J2713" s="46"/>
      <c r="K2713" s="47"/>
      <c r="L2713" s="48"/>
    </row>
    <row r="2714" spans="1:12">
      <c r="A2714" s="38"/>
      <c r="B2714" s="39"/>
      <c r="C2714" s="249"/>
      <c r="D2714" s="108"/>
      <c r="E2714" s="257"/>
      <c r="F2714" s="104"/>
      <c r="G2714" s="44"/>
      <c r="H2714" s="50"/>
      <c r="I2714" s="440"/>
      <c r="J2714" s="46"/>
      <c r="K2714" s="47"/>
      <c r="L2714" s="48"/>
    </row>
    <row r="2715" spans="1:12" ht="15.75" thickBot="1">
      <c r="A2715" s="38"/>
      <c r="B2715" s="39"/>
      <c r="C2715" s="249"/>
      <c r="D2715" s="108"/>
      <c r="E2715" s="257"/>
      <c r="F2715" s="104"/>
      <c r="G2715" s="44"/>
      <c r="H2715" s="50"/>
      <c r="I2715" s="440"/>
      <c r="J2715" s="46"/>
      <c r="K2715" s="47"/>
      <c r="L2715" s="48"/>
    </row>
    <row r="2716" spans="1:12" ht="15.75" thickBot="1">
      <c r="A2716" s="51"/>
      <c r="B2716" s="52"/>
      <c r="C2716" s="390"/>
      <c r="D2716" s="325"/>
      <c r="E2716" s="325"/>
      <c r="F2716" s="54"/>
      <c r="G2716" s="55"/>
      <c r="H2716" s="56"/>
      <c r="I2716" s="443"/>
      <c r="J2716" s="16"/>
      <c r="K2716" s="57"/>
      <c r="L2716" s="58"/>
    </row>
    <row r="2717" spans="1:12" ht="15.75" thickBot="1">
      <c r="A2717" s="9"/>
      <c r="B2717" s="28"/>
      <c r="C2717" s="315"/>
      <c r="D2717" s="62"/>
      <c r="E2717" s="62"/>
      <c r="F2717" s="31"/>
      <c r="G2717" s="63"/>
      <c r="H2717" s="56"/>
      <c r="I2717" s="434"/>
      <c r="J2717" s="435"/>
      <c r="K2717" s="436"/>
      <c r="L2717" s="437"/>
    </row>
    <row r="2718" spans="1:12">
      <c r="A2718" s="478"/>
      <c r="B2718" s="479"/>
      <c r="C2718" s="249"/>
      <c r="D2718" s="323"/>
      <c r="E2718" s="323"/>
      <c r="F2718" s="104"/>
      <c r="G2718" s="44"/>
      <c r="H2718" s="50"/>
      <c r="I2718" s="440"/>
      <c r="J2718" s="46"/>
      <c r="K2718" s="46"/>
      <c r="L2718" s="442"/>
    </row>
    <row r="2719" spans="1:12">
      <c r="A2719" s="478"/>
      <c r="B2719" s="480"/>
      <c r="C2719" s="249"/>
      <c r="D2719" s="88"/>
      <c r="E2719" s="88"/>
      <c r="F2719" s="104"/>
      <c r="G2719" s="44"/>
      <c r="H2719" s="50"/>
      <c r="I2719" s="440"/>
      <c r="J2719" s="46"/>
      <c r="K2719" s="46"/>
      <c r="L2719" s="442"/>
    </row>
    <row r="2720" spans="1:12">
      <c r="A2720" s="478"/>
      <c r="B2720" s="480"/>
      <c r="C2720" s="249"/>
      <c r="D2720" s="323"/>
      <c r="E2720" s="323"/>
      <c r="F2720" s="104"/>
      <c r="G2720" s="44"/>
      <c r="H2720" s="50"/>
      <c r="I2720" s="440"/>
      <c r="J2720" s="46"/>
      <c r="K2720" s="46"/>
      <c r="L2720" s="442"/>
    </row>
    <row r="2721" spans="1:12">
      <c r="A2721" s="478"/>
      <c r="B2721" s="480"/>
      <c r="C2721" s="249"/>
      <c r="D2721" s="312"/>
      <c r="E2721" s="312"/>
      <c r="F2721" s="104"/>
      <c r="G2721" s="44"/>
      <c r="H2721" s="50"/>
      <c r="I2721" s="440"/>
      <c r="J2721" s="46"/>
      <c r="K2721" s="46"/>
      <c r="L2721" s="442"/>
    </row>
    <row r="2722" spans="1:12">
      <c r="A2722" s="478"/>
      <c r="B2722" s="480"/>
      <c r="C2722" s="249"/>
      <c r="D2722" s="41"/>
      <c r="E2722" s="41"/>
      <c r="F2722" s="104"/>
      <c r="G2722" s="44"/>
      <c r="H2722" s="50"/>
      <c r="I2722" s="440"/>
      <c r="J2722" s="46"/>
      <c r="K2722" s="46"/>
      <c r="L2722" s="442"/>
    </row>
    <row r="2723" spans="1:12">
      <c r="A2723" s="478"/>
      <c r="B2723" s="480"/>
      <c r="C2723" s="249"/>
      <c r="D2723" s="41"/>
      <c r="E2723" s="41"/>
      <c r="F2723" s="104"/>
      <c r="G2723" s="44"/>
      <c r="H2723" s="50"/>
      <c r="I2723" s="440"/>
      <c r="J2723" s="46"/>
      <c r="K2723" s="46"/>
      <c r="L2723" s="442"/>
    </row>
    <row r="2724" spans="1:12">
      <c r="A2724" s="478"/>
      <c r="B2724" s="480"/>
      <c r="C2724" s="249"/>
      <c r="D2724" s="41"/>
      <c r="E2724" s="41"/>
      <c r="F2724" s="104"/>
      <c r="G2724" s="44"/>
      <c r="H2724" s="50"/>
      <c r="I2724" s="440"/>
      <c r="J2724" s="46"/>
      <c r="K2724" s="46"/>
      <c r="L2724" s="442"/>
    </row>
    <row r="2725" spans="1:12">
      <c r="A2725" s="478"/>
      <c r="B2725" s="480"/>
      <c r="C2725" s="249"/>
      <c r="D2725" s="312"/>
      <c r="E2725" s="312"/>
      <c r="F2725" s="104"/>
      <c r="G2725" s="44"/>
      <c r="H2725" s="50"/>
      <c r="I2725" s="440"/>
      <c r="J2725" s="46"/>
      <c r="K2725" s="46"/>
      <c r="L2725" s="442"/>
    </row>
    <row r="2726" spans="1:12">
      <c r="A2726" s="478"/>
      <c r="B2726" s="480"/>
      <c r="C2726" s="249"/>
      <c r="D2726" s="41"/>
      <c r="E2726" s="41"/>
      <c r="F2726" s="104"/>
      <c r="G2726" s="44"/>
      <c r="H2726" s="50"/>
      <c r="I2726" s="440"/>
      <c r="J2726" s="46"/>
      <c r="K2726" s="46"/>
      <c r="L2726" s="442"/>
    </row>
    <row r="2727" spans="1:12">
      <c r="A2727" s="478"/>
      <c r="B2727" s="480"/>
      <c r="C2727" s="249"/>
      <c r="D2727" s="41"/>
      <c r="E2727" s="41"/>
      <c r="F2727" s="104"/>
      <c r="G2727" s="44"/>
      <c r="H2727" s="50"/>
      <c r="I2727" s="440"/>
      <c r="J2727" s="46"/>
      <c r="K2727" s="46"/>
      <c r="L2727" s="442"/>
    </row>
    <row r="2728" spans="1:12">
      <c r="A2728" s="478"/>
      <c r="B2728" s="480"/>
      <c r="C2728" s="249"/>
      <c r="D2728" s="41"/>
      <c r="E2728" s="41"/>
      <c r="F2728" s="104"/>
      <c r="G2728" s="44"/>
      <c r="H2728" s="50"/>
      <c r="I2728" s="440"/>
      <c r="J2728" s="46"/>
      <c r="K2728" s="46"/>
      <c r="L2728" s="442"/>
    </row>
    <row r="2729" spans="1:12">
      <c r="A2729" s="478"/>
      <c r="B2729" s="480"/>
      <c r="C2729" s="249"/>
      <c r="D2729" s="41"/>
      <c r="E2729" s="41"/>
      <c r="F2729" s="104"/>
      <c r="G2729" s="44"/>
      <c r="H2729" s="50"/>
      <c r="I2729" s="440"/>
      <c r="J2729" s="46"/>
      <c r="K2729" s="46"/>
      <c r="L2729" s="442"/>
    </row>
    <row r="2730" spans="1:12">
      <c r="A2730" s="478"/>
      <c r="B2730" s="480"/>
      <c r="C2730" s="249"/>
      <c r="D2730" s="41"/>
      <c r="E2730" s="41"/>
      <c r="F2730" s="104"/>
      <c r="G2730" s="44"/>
      <c r="H2730" s="50"/>
      <c r="I2730" s="440"/>
      <c r="J2730" s="46"/>
      <c r="K2730" s="46"/>
      <c r="L2730" s="442"/>
    </row>
    <row r="2731" spans="1:12">
      <c r="A2731" s="478"/>
      <c r="B2731" s="480"/>
      <c r="C2731" s="249"/>
      <c r="D2731" s="41"/>
      <c r="E2731" s="41"/>
      <c r="F2731" s="104"/>
      <c r="G2731" s="44"/>
      <c r="H2731" s="50"/>
      <c r="I2731" s="440"/>
      <c r="J2731" s="46"/>
      <c r="K2731" s="46"/>
      <c r="L2731" s="442"/>
    </row>
    <row r="2732" spans="1:12">
      <c r="A2732" s="478"/>
      <c r="B2732" s="480"/>
      <c r="C2732" s="249"/>
      <c r="D2732" s="41"/>
      <c r="E2732" s="41"/>
      <c r="F2732" s="104"/>
      <c r="G2732" s="44"/>
      <c r="H2732" s="50"/>
      <c r="I2732" s="440"/>
      <c r="J2732" s="46"/>
      <c r="K2732" s="46"/>
      <c r="L2732" s="442"/>
    </row>
    <row r="2733" spans="1:12">
      <c r="A2733" s="478"/>
      <c r="B2733" s="480"/>
      <c r="C2733" s="249"/>
      <c r="D2733" s="41"/>
      <c r="E2733" s="41"/>
      <c r="F2733" s="104"/>
      <c r="G2733" s="44"/>
      <c r="H2733" s="50"/>
      <c r="I2733" s="440"/>
      <c r="J2733" s="46"/>
      <c r="K2733" s="46"/>
      <c r="L2733" s="442"/>
    </row>
    <row r="2734" spans="1:12">
      <c r="A2734" s="478"/>
      <c r="B2734" s="480"/>
      <c r="C2734" s="249"/>
      <c r="D2734" s="41"/>
      <c r="E2734" s="41"/>
      <c r="F2734" s="104"/>
      <c r="G2734" s="44"/>
      <c r="H2734" s="50"/>
      <c r="I2734" s="440"/>
      <c r="J2734" s="46"/>
      <c r="K2734" s="46"/>
      <c r="L2734" s="442"/>
    </row>
    <row r="2735" spans="1:12">
      <c r="A2735" s="478"/>
      <c r="B2735" s="480"/>
      <c r="C2735" s="249"/>
      <c r="D2735" s="41"/>
      <c r="E2735" s="41"/>
      <c r="F2735" s="104"/>
      <c r="G2735" s="44"/>
      <c r="H2735" s="50"/>
      <c r="I2735" s="440"/>
      <c r="J2735" s="46"/>
      <c r="K2735" s="46"/>
      <c r="L2735" s="442"/>
    </row>
    <row r="2736" spans="1:12">
      <c r="A2736" s="478"/>
      <c r="B2736" s="480"/>
      <c r="C2736" s="249"/>
      <c r="D2736" s="41"/>
      <c r="E2736" s="41"/>
      <c r="F2736" s="104"/>
      <c r="G2736" s="44"/>
      <c r="H2736" s="50"/>
      <c r="I2736" s="440"/>
      <c r="J2736" s="46"/>
      <c r="K2736" s="46"/>
      <c r="L2736" s="442"/>
    </row>
    <row r="2737" spans="1:12">
      <c r="A2737" s="478"/>
      <c r="B2737" s="480"/>
      <c r="C2737" s="249"/>
      <c r="D2737" s="41"/>
      <c r="E2737" s="41"/>
      <c r="F2737" s="104"/>
      <c r="G2737" s="44"/>
      <c r="H2737" s="50"/>
      <c r="I2737" s="440"/>
      <c r="J2737" s="46"/>
      <c r="K2737" s="46"/>
      <c r="L2737" s="442"/>
    </row>
    <row r="2738" spans="1:12">
      <c r="A2738" s="478"/>
      <c r="B2738" s="480"/>
      <c r="C2738" s="249"/>
      <c r="D2738" s="41"/>
      <c r="E2738" s="41"/>
      <c r="F2738" s="104"/>
      <c r="G2738" s="44"/>
      <c r="H2738" s="50"/>
      <c r="I2738" s="440"/>
      <c r="J2738" s="46"/>
      <c r="K2738" s="46"/>
      <c r="L2738" s="442"/>
    </row>
    <row r="2739" spans="1:12">
      <c r="A2739" s="478"/>
      <c r="B2739" s="480"/>
      <c r="C2739" s="249"/>
      <c r="D2739" s="41"/>
      <c r="E2739" s="41"/>
      <c r="F2739" s="104"/>
      <c r="G2739" s="44"/>
      <c r="H2739" s="50"/>
      <c r="I2739" s="440"/>
      <c r="J2739" s="46"/>
      <c r="K2739" s="46"/>
      <c r="L2739" s="442"/>
    </row>
    <row r="2740" spans="1:12">
      <c r="A2740" s="478"/>
      <c r="B2740" s="480"/>
      <c r="C2740" s="249"/>
      <c r="D2740" s="41"/>
      <c r="E2740" s="41"/>
      <c r="F2740" s="96"/>
      <c r="G2740" s="44"/>
      <c r="H2740" s="50"/>
      <c r="I2740" s="440"/>
      <c r="J2740" s="46"/>
      <c r="K2740" s="46"/>
      <c r="L2740" s="442"/>
    </row>
    <row r="2741" spans="1:12">
      <c r="A2741" s="478"/>
      <c r="B2741" s="480"/>
      <c r="C2741" s="249"/>
      <c r="D2741" s="41"/>
      <c r="E2741" s="41"/>
      <c r="F2741" s="96"/>
      <c r="G2741" s="44"/>
      <c r="H2741" s="50"/>
      <c r="I2741" s="440"/>
      <c r="J2741" s="46"/>
      <c r="K2741" s="46"/>
      <c r="L2741" s="442"/>
    </row>
    <row r="2742" spans="1:12">
      <c r="A2742" s="478"/>
      <c r="B2742" s="480"/>
      <c r="C2742" s="249"/>
      <c r="D2742" s="41"/>
      <c r="E2742" s="41"/>
      <c r="F2742" s="96"/>
      <c r="G2742" s="44"/>
      <c r="H2742" s="50"/>
      <c r="I2742" s="440"/>
      <c r="J2742" s="46"/>
      <c r="K2742" s="46"/>
      <c r="L2742" s="442"/>
    </row>
    <row r="2743" spans="1:12">
      <c r="A2743" s="478"/>
      <c r="B2743" s="480"/>
      <c r="C2743" s="249"/>
      <c r="D2743" s="41"/>
      <c r="E2743" s="41"/>
      <c r="F2743" s="96"/>
      <c r="G2743" s="44"/>
      <c r="H2743" s="77"/>
      <c r="I2743" s="440"/>
      <c r="J2743" s="46"/>
      <c r="K2743" s="46"/>
      <c r="L2743" s="442"/>
    </row>
    <row r="2744" spans="1:12">
      <c r="A2744" s="478"/>
      <c r="B2744" s="480"/>
      <c r="C2744" s="249"/>
      <c r="D2744" s="41"/>
      <c r="E2744" s="41"/>
      <c r="F2744" s="96"/>
      <c r="G2744" s="44"/>
      <c r="H2744" s="70"/>
      <c r="I2744" s="440"/>
      <c r="J2744" s="46"/>
      <c r="K2744" s="46"/>
      <c r="L2744" s="442"/>
    </row>
    <row r="2745" spans="1:12">
      <c r="A2745" s="478"/>
      <c r="B2745" s="480"/>
      <c r="C2745" s="249"/>
      <c r="D2745" s="41"/>
      <c r="E2745" s="41"/>
      <c r="F2745" s="96"/>
      <c r="G2745" s="44"/>
      <c r="H2745" s="70"/>
      <c r="I2745" s="440"/>
      <c r="J2745" s="46"/>
      <c r="K2745" s="46"/>
      <c r="L2745" s="442"/>
    </row>
    <row r="2746" spans="1:12">
      <c r="A2746" s="478"/>
      <c r="B2746" s="480"/>
      <c r="C2746" s="249"/>
      <c r="D2746" s="41"/>
      <c r="E2746" s="41"/>
      <c r="F2746" s="96"/>
      <c r="G2746" s="44"/>
      <c r="H2746" s="70"/>
      <c r="I2746" s="440"/>
      <c r="J2746" s="46"/>
      <c r="K2746" s="46"/>
      <c r="L2746" s="442"/>
    </row>
    <row r="2747" spans="1:12">
      <c r="A2747" s="478"/>
      <c r="B2747" s="480"/>
      <c r="C2747" s="249"/>
      <c r="D2747" s="41"/>
      <c r="E2747" s="41"/>
      <c r="F2747" s="96"/>
      <c r="G2747" s="44"/>
      <c r="H2747" s="70"/>
      <c r="I2747" s="440"/>
      <c r="J2747" s="46"/>
      <c r="K2747" s="46"/>
      <c r="L2747" s="442"/>
    </row>
    <row r="2748" spans="1:12">
      <c r="A2748" s="478"/>
      <c r="B2748" s="480"/>
      <c r="C2748" s="249"/>
      <c r="D2748" s="41"/>
      <c r="E2748" s="41"/>
      <c r="F2748" s="96"/>
      <c r="G2748" s="44"/>
      <c r="H2748" s="70"/>
      <c r="I2748" s="440"/>
      <c r="J2748" s="46"/>
      <c r="K2748" s="46"/>
      <c r="L2748" s="442"/>
    </row>
    <row r="2749" spans="1:12">
      <c r="A2749" s="478"/>
      <c r="B2749" s="480"/>
      <c r="C2749" s="249"/>
      <c r="D2749" s="41"/>
      <c r="E2749" s="41"/>
      <c r="F2749" s="104"/>
      <c r="G2749" s="44"/>
      <c r="H2749" s="70"/>
      <c r="I2749" s="440"/>
      <c r="J2749" s="46"/>
      <c r="K2749" s="46"/>
      <c r="L2749" s="442"/>
    </row>
    <row r="2750" spans="1:12">
      <c r="A2750" s="478"/>
      <c r="B2750" s="480"/>
      <c r="C2750" s="249"/>
      <c r="D2750" s="41"/>
      <c r="E2750" s="41"/>
      <c r="F2750" s="104"/>
      <c r="G2750" s="44"/>
      <c r="H2750" s="70"/>
      <c r="I2750" s="440"/>
      <c r="J2750" s="46"/>
      <c r="K2750" s="46"/>
      <c r="L2750" s="442"/>
    </row>
    <row r="2751" spans="1:12">
      <c r="A2751" s="478"/>
      <c r="B2751" s="480"/>
      <c r="C2751" s="249"/>
      <c r="D2751" s="41"/>
      <c r="E2751" s="41"/>
      <c r="F2751" s="104"/>
      <c r="G2751" s="44"/>
      <c r="H2751" s="70"/>
      <c r="I2751" s="440"/>
      <c r="J2751" s="46"/>
      <c r="K2751" s="46"/>
      <c r="L2751" s="442"/>
    </row>
    <row r="2752" spans="1:12">
      <c r="A2752" s="478"/>
      <c r="B2752" s="480"/>
      <c r="C2752" s="249"/>
      <c r="D2752" s="41"/>
      <c r="E2752" s="41"/>
      <c r="F2752" s="104"/>
      <c r="G2752" s="44"/>
      <c r="H2752" s="70"/>
      <c r="I2752" s="440"/>
      <c r="J2752" s="46"/>
      <c r="K2752" s="46"/>
      <c r="L2752" s="442"/>
    </row>
    <row r="2753" spans="1:12">
      <c r="A2753" s="478"/>
      <c r="B2753" s="480"/>
      <c r="C2753" s="249"/>
      <c r="D2753" s="41"/>
      <c r="E2753" s="41"/>
      <c r="F2753" s="104"/>
      <c r="G2753" s="44"/>
      <c r="H2753" s="70"/>
      <c r="I2753" s="440"/>
      <c r="J2753" s="46"/>
      <c r="K2753" s="46"/>
      <c r="L2753" s="442"/>
    </row>
    <row r="2754" spans="1:12">
      <c r="A2754" s="478"/>
      <c r="B2754" s="480"/>
      <c r="C2754" s="249"/>
      <c r="D2754" s="41"/>
      <c r="E2754" s="41"/>
      <c r="F2754" s="104"/>
      <c r="G2754" s="44"/>
      <c r="H2754" s="70"/>
      <c r="I2754" s="440"/>
      <c r="J2754" s="46"/>
      <c r="K2754" s="46"/>
      <c r="L2754" s="442"/>
    </row>
    <row r="2755" spans="1:12">
      <c r="A2755" s="478"/>
      <c r="B2755" s="480"/>
      <c r="C2755" s="249"/>
      <c r="D2755" s="41"/>
      <c r="E2755" s="41"/>
      <c r="F2755" s="104"/>
      <c r="G2755" s="44"/>
      <c r="H2755" s="70"/>
      <c r="I2755" s="440"/>
      <c r="J2755" s="46"/>
      <c r="K2755" s="46"/>
      <c r="L2755" s="442"/>
    </row>
    <row r="2756" spans="1:12">
      <c r="A2756" s="478"/>
      <c r="B2756" s="480"/>
      <c r="C2756" s="249"/>
      <c r="D2756" s="41"/>
      <c r="E2756" s="41"/>
      <c r="F2756" s="104"/>
      <c r="G2756" s="44"/>
      <c r="H2756" s="70"/>
      <c r="I2756" s="440"/>
      <c r="J2756" s="46"/>
      <c r="K2756" s="46"/>
      <c r="L2756" s="442"/>
    </row>
    <row r="2757" spans="1:12">
      <c r="A2757" s="478"/>
      <c r="B2757" s="480"/>
      <c r="C2757" s="249"/>
      <c r="D2757" s="41"/>
      <c r="E2757" s="41"/>
      <c r="F2757" s="104"/>
      <c r="G2757" s="44"/>
      <c r="H2757" s="70"/>
      <c r="I2757" s="440"/>
      <c r="J2757" s="46"/>
      <c r="K2757" s="46"/>
      <c r="L2757" s="442"/>
    </row>
    <row r="2758" spans="1:12">
      <c r="A2758" s="478"/>
      <c r="B2758" s="480"/>
      <c r="C2758" s="249"/>
      <c r="D2758" s="41"/>
      <c r="E2758" s="41"/>
      <c r="F2758" s="104"/>
      <c r="G2758" s="44"/>
      <c r="H2758" s="70"/>
      <c r="I2758" s="440"/>
      <c r="J2758" s="46"/>
      <c r="K2758" s="46"/>
      <c r="L2758" s="442"/>
    </row>
    <row r="2759" spans="1:12">
      <c r="A2759" s="478"/>
      <c r="B2759" s="480"/>
      <c r="C2759" s="249"/>
      <c r="D2759" s="41"/>
      <c r="E2759" s="41"/>
      <c r="F2759" s="104"/>
      <c r="G2759" s="44"/>
      <c r="H2759" s="70"/>
      <c r="I2759" s="440"/>
      <c r="J2759" s="46"/>
      <c r="K2759" s="46"/>
      <c r="L2759" s="442"/>
    </row>
    <row r="2760" spans="1:12">
      <c r="A2760" s="478"/>
      <c r="B2760" s="480"/>
      <c r="C2760" s="249"/>
      <c r="D2760" s="323"/>
      <c r="E2760" s="323"/>
      <c r="F2760" s="104"/>
      <c r="G2760" s="44"/>
      <c r="H2760" s="70"/>
      <c r="I2760" s="440"/>
      <c r="J2760" s="46"/>
      <c r="K2760" s="46"/>
      <c r="L2760" s="442"/>
    </row>
    <row r="2761" spans="1:12" ht="15.75" thickBot="1">
      <c r="A2761" s="478"/>
      <c r="B2761" s="480"/>
      <c r="C2761" s="249"/>
      <c r="D2761" s="41"/>
      <c r="E2761" s="41"/>
      <c r="F2761" s="104"/>
      <c r="G2761" s="44"/>
      <c r="H2761" s="70"/>
      <c r="I2761" s="440"/>
      <c r="J2761" s="46"/>
      <c r="K2761" s="46"/>
      <c r="L2761" s="442"/>
    </row>
    <row r="2762" spans="1:12" ht="15.75" thickBot="1">
      <c r="A2762" s="51"/>
      <c r="B2762" s="52"/>
      <c r="C2762" s="314"/>
      <c r="D2762" s="325"/>
      <c r="E2762" s="325"/>
      <c r="F2762" s="54"/>
      <c r="G2762" s="55"/>
      <c r="H2762" s="64"/>
      <c r="I2762" s="443"/>
      <c r="J2762" s="16"/>
      <c r="K2762" s="16"/>
      <c r="L2762" s="58"/>
    </row>
    <row r="2763" spans="1:12" ht="17.25" thickBot="1">
      <c r="A2763" s="9"/>
      <c r="B2763" s="10"/>
      <c r="C2763" s="11"/>
      <c r="D2763" s="12"/>
      <c r="E2763" s="12"/>
      <c r="F2763" s="13"/>
      <c r="G2763" s="14"/>
      <c r="H2763" s="15"/>
      <c r="I2763" s="16"/>
      <c r="J2763" s="16"/>
      <c r="K2763" s="16"/>
      <c r="L2763" s="17"/>
    </row>
    <row r="2764" spans="1:12" ht="16.5" thickBot="1">
      <c r="A2764" s="9"/>
      <c r="B2764" s="10"/>
      <c r="C2764" s="61"/>
      <c r="D2764" s="62"/>
      <c r="E2764" s="62"/>
      <c r="F2764" s="481"/>
      <c r="G2764" s="482"/>
      <c r="H2764" s="483"/>
      <c r="I2764" s="65"/>
      <c r="J2764" s="66"/>
      <c r="K2764" s="72"/>
      <c r="L2764" s="68"/>
    </row>
    <row r="2765" spans="1:12" ht="15.75">
      <c r="A2765" s="73"/>
      <c r="B2765" s="124"/>
      <c r="C2765" s="75"/>
      <c r="D2765" s="484"/>
      <c r="E2765" s="484"/>
      <c r="F2765" s="485"/>
      <c r="G2765" s="486"/>
      <c r="H2765" s="487"/>
      <c r="I2765" s="78"/>
      <c r="J2765" s="79"/>
      <c r="K2765" s="80"/>
      <c r="L2765" s="81"/>
    </row>
    <row r="2766" spans="1:12">
      <c r="A2766" s="38"/>
      <c r="B2766" s="87"/>
      <c r="C2766" s="40"/>
      <c r="D2766" s="108"/>
      <c r="E2766" s="108"/>
      <c r="F2766" s="104"/>
      <c r="G2766" s="488"/>
      <c r="H2766" s="489"/>
      <c r="I2766" s="46"/>
      <c r="J2766" s="46"/>
      <c r="K2766" s="47"/>
      <c r="L2766" s="48"/>
    </row>
    <row r="2767" spans="1:12">
      <c r="A2767" s="38"/>
      <c r="B2767" s="87"/>
      <c r="C2767" s="40"/>
      <c r="D2767" s="108"/>
      <c r="E2767" s="108"/>
      <c r="F2767" s="104"/>
      <c r="G2767" s="488"/>
      <c r="H2767" s="489"/>
      <c r="I2767" s="46"/>
      <c r="J2767" s="46"/>
      <c r="K2767" s="47"/>
      <c r="L2767" s="48"/>
    </row>
    <row r="2768" spans="1:12">
      <c r="A2768" s="38"/>
      <c r="B2768" s="87"/>
      <c r="C2768" s="40"/>
      <c r="D2768" s="108"/>
      <c r="E2768" s="108"/>
      <c r="F2768" s="104"/>
      <c r="G2768" s="488"/>
      <c r="H2768" s="489"/>
      <c r="I2768" s="46"/>
      <c r="J2768" s="46"/>
      <c r="K2768" s="47"/>
      <c r="L2768" s="48"/>
    </row>
    <row r="2769" spans="1:12">
      <c r="A2769" s="38"/>
      <c r="B2769" s="87"/>
      <c r="C2769" s="40"/>
      <c r="D2769" s="41"/>
      <c r="E2769" s="41"/>
      <c r="F2769" s="104"/>
      <c r="G2769" s="488"/>
      <c r="H2769" s="489"/>
      <c r="I2769" s="46"/>
      <c r="J2769" s="46"/>
      <c r="K2769" s="47"/>
      <c r="L2769" s="48"/>
    </row>
    <row r="2770" spans="1:12">
      <c r="A2770" s="38"/>
      <c r="B2770" s="87"/>
      <c r="C2770" s="40"/>
      <c r="D2770" s="108"/>
      <c r="E2770" s="41"/>
      <c r="F2770" s="104"/>
      <c r="G2770" s="488"/>
      <c r="H2770" s="489"/>
      <c r="I2770" s="46"/>
      <c r="J2770" s="46"/>
      <c r="K2770" s="47"/>
      <c r="L2770" s="48"/>
    </row>
    <row r="2771" spans="1:12">
      <c r="A2771" s="38"/>
      <c r="B2771" s="87"/>
      <c r="C2771" s="40"/>
      <c r="D2771" s="108"/>
      <c r="E2771" s="41"/>
      <c r="F2771" s="104"/>
      <c r="G2771" s="488"/>
      <c r="H2771" s="489"/>
      <c r="I2771" s="46"/>
      <c r="J2771" s="46"/>
      <c r="K2771" s="47"/>
      <c r="L2771" s="48"/>
    </row>
    <row r="2772" spans="1:12">
      <c r="A2772" s="38"/>
      <c r="B2772" s="87"/>
      <c r="C2772" s="40"/>
      <c r="D2772" s="41"/>
      <c r="E2772" s="41"/>
      <c r="F2772" s="104"/>
      <c r="G2772" s="488"/>
      <c r="H2772" s="489"/>
      <c r="I2772" s="46"/>
      <c r="J2772" s="46"/>
      <c r="K2772" s="47"/>
      <c r="L2772" s="48"/>
    </row>
    <row r="2773" spans="1:12">
      <c r="A2773" s="38"/>
      <c r="B2773" s="87"/>
      <c r="C2773" s="40"/>
      <c r="D2773" s="41"/>
      <c r="E2773" s="41"/>
      <c r="F2773" s="104"/>
      <c r="G2773" s="488"/>
      <c r="H2773" s="489"/>
      <c r="I2773" s="46"/>
      <c r="J2773" s="46"/>
      <c r="K2773" s="47"/>
      <c r="L2773" s="48"/>
    </row>
    <row r="2774" spans="1:12">
      <c r="A2774" s="38"/>
      <c r="B2774" s="87"/>
      <c r="C2774" s="40"/>
      <c r="D2774" s="41"/>
      <c r="E2774" s="41"/>
      <c r="F2774" s="104"/>
      <c r="G2774" s="488"/>
      <c r="H2774" s="489"/>
      <c r="I2774" s="46"/>
      <c r="J2774" s="46"/>
      <c r="K2774" s="47"/>
      <c r="L2774" s="48"/>
    </row>
    <row r="2775" spans="1:12">
      <c r="A2775" s="38"/>
      <c r="B2775" s="87"/>
      <c r="C2775" s="40"/>
      <c r="D2775" s="41"/>
      <c r="E2775" s="41"/>
      <c r="F2775" s="104"/>
      <c r="G2775" s="488"/>
      <c r="H2775" s="489"/>
      <c r="I2775" s="46"/>
      <c r="J2775" s="46"/>
      <c r="K2775" s="47"/>
      <c r="L2775" s="48"/>
    </row>
    <row r="2776" spans="1:12">
      <c r="A2776" s="38"/>
      <c r="B2776" s="87"/>
      <c r="C2776" s="40"/>
      <c r="D2776" s="41"/>
      <c r="E2776" s="41"/>
      <c r="F2776" s="104"/>
      <c r="G2776" s="488"/>
      <c r="H2776" s="489"/>
      <c r="I2776" s="46"/>
      <c r="J2776" s="46"/>
      <c r="K2776" s="47"/>
      <c r="L2776" s="48"/>
    </row>
    <row r="2777" spans="1:12" ht="15.75" thickBot="1">
      <c r="A2777" s="490"/>
      <c r="B2777" s="491"/>
      <c r="C2777" s="492"/>
      <c r="D2777" s="136"/>
      <c r="E2777" s="136"/>
      <c r="F2777" s="137"/>
      <c r="G2777" s="493"/>
      <c r="H2777" s="494"/>
      <c r="I2777" s="46"/>
      <c r="J2777" s="46"/>
      <c r="K2777" s="47"/>
      <c r="L2777" s="48"/>
    </row>
    <row r="2778" spans="1:12" ht="15.75" thickBot="1">
      <c r="A2778" s="51"/>
      <c r="B2778" s="197"/>
      <c r="C2778" s="11"/>
      <c r="D2778" s="53"/>
      <c r="E2778" s="53"/>
      <c r="F2778" s="54"/>
      <c r="G2778" s="495"/>
      <c r="H2778" s="496"/>
      <c r="I2778" s="200"/>
      <c r="J2778" s="200"/>
      <c r="K2778" s="201"/>
      <c r="L2778" s="497"/>
    </row>
    <row r="2779" spans="1:12" ht="15.75" thickBot="1">
      <c r="A2779" s="9"/>
      <c r="B2779" s="202"/>
      <c r="C2779" s="61"/>
      <c r="D2779" s="62"/>
      <c r="E2779" s="62"/>
      <c r="F2779" s="31"/>
      <c r="G2779" s="482"/>
      <c r="H2779" s="483"/>
      <c r="I2779" s="65"/>
      <c r="J2779" s="66"/>
      <c r="K2779" s="72"/>
      <c r="L2779" s="68"/>
    </row>
    <row r="2780" spans="1:12">
      <c r="A2780" s="498"/>
      <c r="B2780" s="87"/>
      <c r="C2780" s="499"/>
      <c r="D2780" s="500"/>
      <c r="E2780" s="500"/>
      <c r="F2780" s="468"/>
      <c r="G2780" s="501"/>
      <c r="H2780" s="502"/>
      <c r="I2780" s="46"/>
      <c r="J2780" s="46"/>
      <c r="K2780" s="47"/>
      <c r="L2780" s="48"/>
    </row>
    <row r="2781" spans="1:12">
      <c r="A2781" s="38"/>
      <c r="B2781" s="87"/>
      <c r="C2781" s="40"/>
      <c r="D2781" s="158"/>
      <c r="E2781" s="158"/>
      <c r="F2781" s="104"/>
      <c r="G2781" s="503"/>
      <c r="H2781" s="489"/>
      <c r="I2781" s="46"/>
      <c r="J2781" s="46"/>
      <c r="K2781" s="47"/>
      <c r="L2781" s="48"/>
    </row>
    <row r="2782" spans="1:12">
      <c r="A2782" s="38"/>
      <c r="B2782" s="87"/>
      <c r="C2782" s="40"/>
      <c r="D2782" s="158"/>
      <c r="E2782" s="158"/>
      <c r="F2782" s="104"/>
      <c r="G2782" s="503"/>
      <c r="H2782" s="489"/>
      <c r="I2782" s="46"/>
      <c r="J2782" s="46"/>
      <c r="K2782" s="47"/>
      <c r="L2782" s="48"/>
    </row>
    <row r="2783" spans="1:12">
      <c r="A2783" s="38"/>
      <c r="B2783" s="87"/>
      <c r="C2783" s="40"/>
      <c r="D2783" s="158"/>
      <c r="E2783" s="158"/>
      <c r="F2783" s="104"/>
      <c r="G2783" s="503"/>
      <c r="H2783" s="489"/>
      <c r="I2783" s="46"/>
      <c r="J2783" s="46"/>
      <c r="K2783" s="47"/>
      <c r="L2783" s="48"/>
    </row>
    <row r="2784" spans="1:12">
      <c r="A2784" s="38"/>
      <c r="B2784" s="87"/>
      <c r="C2784" s="40"/>
      <c r="D2784" s="158"/>
      <c r="E2784" s="158"/>
      <c r="F2784" s="104"/>
      <c r="G2784" s="503"/>
      <c r="H2784" s="489"/>
      <c r="I2784" s="46"/>
      <c r="J2784" s="46"/>
      <c r="K2784" s="47"/>
      <c r="L2784" s="48"/>
    </row>
    <row r="2785" spans="1:12">
      <c r="A2785" s="38"/>
      <c r="B2785" s="87"/>
      <c r="C2785" s="40"/>
      <c r="D2785" s="158"/>
      <c r="E2785" s="158"/>
      <c r="F2785" s="104"/>
      <c r="G2785" s="503"/>
      <c r="H2785" s="489"/>
      <c r="I2785" s="46"/>
      <c r="J2785" s="46"/>
      <c r="K2785" s="47"/>
      <c r="L2785" s="48"/>
    </row>
    <row r="2786" spans="1:12">
      <c r="A2786" s="38"/>
      <c r="B2786" s="87"/>
      <c r="C2786" s="40"/>
      <c r="D2786" s="158"/>
      <c r="E2786" s="158"/>
      <c r="F2786" s="104"/>
      <c r="G2786" s="503"/>
      <c r="H2786" s="489"/>
      <c r="I2786" s="46"/>
      <c r="J2786" s="46"/>
      <c r="K2786" s="47"/>
      <c r="L2786" s="48"/>
    </row>
    <row r="2787" spans="1:12">
      <c r="A2787" s="38"/>
      <c r="B2787" s="87"/>
      <c r="C2787" s="40"/>
      <c r="D2787" s="158"/>
      <c r="E2787" s="158"/>
      <c r="F2787" s="104"/>
      <c r="G2787" s="503"/>
      <c r="H2787" s="489"/>
      <c r="I2787" s="46"/>
      <c r="J2787" s="46"/>
      <c r="K2787" s="47"/>
      <c r="L2787" s="48"/>
    </row>
    <row r="2788" spans="1:12">
      <c r="A2788" s="38"/>
      <c r="B2788" s="87"/>
      <c r="C2788" s="40"/>
      <c r="D2788" s="158"/>
      <c r="E2788" s="158"/>
      <c r="F2788" s="104"/>
      <c r="G2788" s="503"/>
      <c r="H2788" s="489"/>
      <c r="I2788" s="46"/>
      <c r="J2788" s="46"/>
      <c r="K2788" s="47"/>
      <c r="L2788" s="48"/>
    </row>
    <row r="2789" spans="1:12">
      <c r="A2789" s="38"/>
      <c r="B2789" s="87"/>
      <c r="C2789" s="40"/>
      <c r="D2789" s="158"/>
      <c r="E2789" s="158"/>
      <c r="F2789" s="104"/>
      <c r="G2789" s="503"/>
      <c r="H2789" s="489"/>
      <c r="I2789" s="46"/>
      <c r="J2789" s="46"/>
      <c r="K2789" s="47"/>
      <c r="L2789" s="48"/>
    </row>
    <row r="2790" spans="1:12">
      <c r="A2790" s="38"/>
      <c r="B2790" s="87"/>
      <c r="C2790" s="40"/>
      <c r="D2790" s="158"/>
      <c r="E2790" s="158"/>
      <c r="F2790" s="104"/>
      <c r="G2790" s="503"/>
      <c r="H2790" s="489"/>
      <c r="I2790" s="46"/>
      <c r="J2790" s="46"/>
      <c r="K2790" s="47"/>
      <c r="L2790" s="48"/>
    </row>
    <row r="2791" spans="1:12">
      <c r="A2791" s="38"/>
      <c r="B2791" s="87"/>
      <c r="C2791" s="40"/>
      <c r="D2791" s="158"/>
      <c r="E2791" s="158"/>
      <c r="F2791" s="104"/>
      <c r="G2791" s="503"/>
      <c r="H2791" s="489"/>
      <c r="I2791" s="46"/>
      <c r="J2791" s="46"/>
      <c r="K2791" s="47"/>
      <c r="L2791" s="48"/>
    </row>
    <row r="2792" spans="1:12">
      <c r="A2792" s="38"/>
      <c r="B2792" s="87"/>
      <c r="C2792" s="40"/>
      <c r="D2792" s="158"/>
      <c r="E2792" s="158"/>
      <c r="F2792" s="104"/>
      <c r="G2792" s="503"/>
      <c r="H2792" s="489"/>
      <c r="I2792" s="46"/>
      <c r="J2792" s="46"/>
      <c r="K2792" s="47"/>
      <c r="L2792" s="48"/>
    </row>
    <row r="2793" spans="1:12">
      <c r="A2793" s="38"/>
      <c r="B2793" s="87"/>
      <c r="C2793" s="40"/>
      <c r="D2793" s="158"/>
      <c r="E2793" s="158"/>
      <c r="F2793" s="104"/>
      <c r="G2793" s="503"/>
      <c r="H2793" s="489"/>
      <c r="I2793" s="46"/>
      <c r="J2793" s="46"/>
      <c r="K2793" s="47"/>
      <c r="L2793" s="48"/>
    </row>
    <row r="2794" spans="1:12">
      <c r="A2794" s="38"/>
      <c r="B2794" s="87"/>
      <c r="C2794" s="40"/>
      <c r="D2794" s="158"/>
      <c r="E2794" s="158"/>
      <c r="F2794" s="104"/>
      <c r="G2794" s="503"/>
      <c r="H2794" s="489"/>
      <c r="I2794" s="46"/>
      <c r="J2794" s="46"/>
      <c r="K2794" s="47"/>
      <c r="L2794" s="48"/>
    </row>
    <row r="2795" spans="1:12">
      <c r="A2795" s="38"/>
      <c r="B2795" s="87"/>
      <c r="C2795" s="40"/>
      <c r="D2795" s="158"/>
      <c r="E2795" s="158"/>
      <c r="F2795" s="104"/>
      <c r="G2795" s="503"/>
      <c r="H2795" s="489"/>
      <c r="I2795" s="46"/>
      <c r="J2795" s="46"/>
      <c r="K2795" s="47"/>
      <c r="L2795" s="48"/>
    </row>
    <row r="2796" spans="1:12">
      <c r="A2796" s="38"/>
      <c r="B2796" s="87"/>
      <c r="C2796" s="40"/>
      <c r="D2796" s="158"/>
      <c r="E2796" s="158"/>
      <c r="F2796" s="104"/>
      <c r="G2796" s="503"/>
      <c r="H2796" s="489"/>
      <c r="I2796" s="46"/>
      <c r="J2796" s="46"/>
      <c r="K2796" s="47"/>
      <c r="L2796" s="48"/>
    </row>
    <row r="2797" spans="1:12">
      <c r="A2797" s="38"/>
      <c r="B2797" s="87"/>
      <c r="C2797" s="40"/>
      <c r="D2797" s="158"/>
      <c r="E2797" s="158"/>
      <c r="F2797" s="104"/>
      <c r="G2797" s="503"/>
      <c r="H2797" s="489"/>
      <c r="I2797" s="46"/>
      <c r="J2797" s="46"/>
      <c r="K2797" s="47"/>
      <c r="L2797" s="48"/>
    </row>
    <row r="2798" spans="1:12">
      <c r="A2798" s="38"/>
      <c r="B2798" s="87"/>
      <c r="C2798" s="40"/>
      <c r="D2798" s="158"/>
      <c r="E2798" s="158"/>
      <c r="F2798" s="104"/>
      <c r="G2798" s="503"/>
      <c r="H2798" s="489"/>
      <c r="I2798" s="46"/>
      <c r="J2798" s="46"/>
      <c r="K2798" s="47"/>
      <c r="L2798" s="48"/>
    </row>
    <row r="2799" spans="1:12">
      <c r="A2799" s="38"/>
      <c r="B2799" s="87"/>
      <c r="C2799" s="40"/>
      <c r="D2799" s="158"/>
      <c r="E2799" s="158"/>
      <c r="F2799" s="104"/>
      <c r="G2799" s="503"/>
      <c r="H2799" s="489"/>
      <c r="I2799" s="46"/>
      <c r="J2799" s="46"/>
      <c r="K2799" s="47"/>
      <c r="L2799" s="48"/>
    </row>
    <row r="2800" spans="1:12">
      <c r="A2800" s="38"/>
      <c r="B2800" s="87"/>
      <c r="C2800" s="40"/>
      <c r="D2800" s="158"/>
      <c r="E2800" s="158"/>
      <c r="F2800" s="104"/>
      <c r="G2800" s="503"/>
      <c r="H2800" s="489"/>
      <c r="I2800" s="46"/>
      <c r="J2800" s="46"/>
      <c r="K2800" s="47"/>
      <c r="L2800" s="48"/>
    </row>
    <row r="2801" spans="1:12">
      <c r="A2801" s="38"/>
      <c r="B2801" s="87"/>
      <c r="C2801" s="40"/>
      <c r="D2801" s="158"/>
      <c r="E2801" s="158"/>
      <c r="F2801" s="104"/>
      <c r="G2801" s="503"/>
      <c r="H2801" s="489"/>
      <c r="I2801" s="46"/>
      <c r="J2801" s="46"/>
      <c r="K2801" s="47"/>
      <c r="L2801" s="48"/>
    </row>
    <row r="2802" spans="1:12">
      <c r="A2802" s="38"/>
      <c r="B2802" s="87"/>
      <c r="C2802" s="40"/>
      <c r="D2802" s="158"/>
      <c r="E2802" s="158"/>
      <c r="F2802" s="104"/>
      <c r="G2802" s="503"/>
      <c r="H2802" s="489"/>
      <c r="I2802" s="46"/>
      <c r="J2802" s="46"/>
      <c r="K2802" s="47"/>
      <c r="L2802" s="48"/>
    </row>
    <row r="2803" spans="1:12">
      <c r="A2803" s="38"/>
      <c r="B2803" s="87"/>
      <c r="C2803" s="40"/>
      <c r="D2803" s="504"/>
      <c r="E2803" s="504"/>
      <c r="F2803" s="104"/>
      <c r="G2803" s="503"/>
      <c r="H2803" s="489"/>
      <c r="I2803" s="46"/>
      <c r="J2803" s="46"/>
      <c r="K2803" s="47"/>
      <c r="L2803" s="48"/>
    </row>
    <row r="2804" spans="1:12">
      <c r="A2804" s="38"/>
      <c r="B2804" s="87"/>
      <c r="C2804" s="40"/>
      <c r="D2804" s="158"/>
      <c r="E2804" s="158"/>
      <c r="F2804" s="104"/>
      <c r="G2804" s="503"/>
      <c r="H2804" s="489"/>
      <c r="I2804" s="46"/>
      <c r="J2804" s="46"/>
      <c r="K2804" s="47"/>
      <c r="L2804" s="48"/>
    </row>
    <row r="2805" spans="1:12">
      <c r="A2805" s="38"/>
      <c r="B2805" s="87"/>
      <c r="C2805" s="40"/>
      <c r="D2805" s="158"/>
      <c r="E2805" s="158"/>
      <c r="F2805" s="104"/>
      <c r="G2805" s="503"/>
      <c r="H2805" s="489"/>
      <c r="I2805" s="46"/>
      <c r="J2805" s="46"/>
      <c r="K2805" s="47"/>
      <c r="L2805" s="48"/>
    </row>
    <row r="2806" spans="1:12">
      <c r="A2806" s="38"/>
      <c r="B2806" s="87"/>
      <c r="C2806" s="40"/>
      <c r="D2806" s="158"/>
      <c r="E2806" s="158"/>
      <c r="F2806" s="104"/>
      <c r="G2806" s="503"/>
      <c r="H2806" s="489"/>
      <c r="I2806" s="46"/>
      <c r="J2806" s="46"/>
      <c r="K2806" s="47"/>
      <c r="L2806" s="48"/>
    </row>
    <row r="2807" spans="1:12">
      <c r="A2807" s="38"/>
      <c r="B2807" s="87"/>
      <c r="C2807" s="40"/>
      <c r="D2807" s="158"/>
      <c r="E2807" s="158"/>
      <c r="F2807" s="104"/>
      <c r="G2807" s="503"/>
      <c r="H2807" s="489"/>
      <c r="I2807" s="46"/>
      <c r="J2807" s="46"/>
      <c r="K2807" s="47"/>
      <c r="L2807" s="48"/>
    </row>
    <row r="2808" spans="1:12">
      <c r="A2808" s="38"/>
      <c r="B2808" s="87"/>
      <c r="C2808" s="40"/>
      <c r="D2808" s="158"/>
      <c r="E2808" s="158"/>
      <c r="F2808" s="104"/>
      <c r="G2808" s="503"/>
      <c r="H2808" s="489"/>
      <c r="I2808" s="46"/>
      <c r="J2808" s="46"/>
      <c r="K2808" s="47"/>
      <c r="L2808" s="48"/>
    </row>
    <row r="2809" spans="1:12">
      <c r="A2809" s="38"/>
      <c r="B2809" s="87"/>
      <c r="C2809" s="492"/>
      <c r="D2809" s="188"/>
      <c r="E2809" s="188"/>
      <c r="F2809" s="137"/>
      <c r="G2809" s="505"/>
      <c r="H2809" s="494"/>
      <c r="I2809" s="46"/>
      <c r="J2809" s="46"/>
      <c r="K2809" s="47"/>
      <c r="L2809" s="48"/>
    </row>
    <row r="2810" spans="1:12">
      <c r="A2810" s="38"/>
      <c r="B2810" s="87"/>
      <c r="C2810" s="492"/>
      <c r="D2810" s="188"/>
      <c r="E2810" s="188"/>
      <c r="F2810" s="137"/>
      <c r="G2810" s="505"/>
      <c r="H2810" s="489"/>
      <c r="I2810" s="46"/>
      <c r="J2810" s="46"/>
      <c r="K2810" s="47"/>
      <c r="L2810" s="48"/>
    </row>
    <row r="2811" spans="1:12">
      <c r="A2811" s="38"/>
      <c r="B2811" s="87"/>
      <c r="C2811" s="492"/>
      <c r="D2811" s="160"/>
      <c r="E2811" s="160"/>
      <c r="F2811" s="137"/>
      <c r="G2811" s="505"/>
      <c r="H2811" s="489"/>
      <c r="I2811" s="46"/>
      <c r="J2811" s="46"/>
      <c r="K2811" s="47"/>
      <c r="L2811" s="48"/>
    </row>
    <row r="2812" spans="1:12">
      <c r="A2812" s="38"/>
      <c r="B2812" s="87"/>
      <c r="C2812" s="40"/>
      <c r="D2812" s="158"/>
      <c r="E2812" s="158"/>
      <c r="F2812" s="104"/>
      <c r="G2812" s="503"/>
      <c r="H2812" s="489"/>
      <c r="I2812" s="46"/>
      <c r="J2812" s="46"/>
      <c r="K2812" s="47"/>
      <c r="L2812" s="48"/>
    </row>
    <row r="2813" spans="1:12">
      <c r="A2813" s="38"/>
      <c r="B2813" s="87"/>
      <c r="C2813" s="40"/>
      <c r="D2813" s="158"/>
      <c r="E2813" s="158"/>
      <c r="F2813" s="104"/>
      <c r="G2813" s="503"/>
      <c r="H2813" s="489"/>
      <c r="I2813" s="46"/>
      <c r="J2813" s="46"/>
      <c r="K2813" s="47"/>
      <c r="L2813" s="48"/>
    </row>
    <row r="2814" spans="1:12">
      <c r="A2814" s="38"/>
      <c r="B2814" s="87"/>
      <c r="C2814" s="40"/>
      <c r="D2814" s="158"/>
      <c r="E2814" s="158"/>
      <c r="F2814" s="104"/>
      <c r="G2814" s="503"/>
      <c r="H2814" s="489"/>
      <c r="I2814" s="46"/>
      <c r="J2814" s="46"/>
      <c r="K2814" s="47"/>
      <c r="L2814" s="48"/>
    </row>
    <row r="2815" spans="1:12">
      <c r="A2815" s="38"/>
      <c r="B2815" s="87"/>
      <c r="C2815" s="40"/>
      <c r="D2815" s="158"/>
      <c r="E2815" s="158"/>
      <c r="F2815" s="104"/>
      <c r="G2815" s="503"/>
      <c r="H2815" s="489"/>
      <c r="I2815" s="46"/>
      <c r="J2815" s="46"/>
      <c r="K2815" s="47"/>
      <c r="L2815" s="48"/>
    </row>
    <row r="2816" spans="1:12">
      <c r="A2816" s="38"/>
      <c r="B2816" s="87"/>
      <c r="C2816" s="40"/>
      <c r="D2816" s="158"/>
      <c r="E2816" s="158"/>
      <c r="F2816" s="104"/>
      <c r="G2816" s="503"/>
      <c r="H2816" s="489"/>
      <c r="I2816" s="46"/>
      <c r="J2816" s="46"/>
      <c r="K2816" s="47"/>
      <c r="L2816" s="48"/>
    </row>
    <row r="2817" spans="1:12">
      <c r="A2817" s="38"/>
      <c r="B2817" s="87"/>
      <c r="C2817" s="40"/>
      <c r="D2817" s="158"/>
      <c r="E2817" s="158"/>
      <c r="F2817" s="104"/>
      <c r="G2817" s="503"/>
      <c r="H2817" s="489"/>
      <c r="I2817" s="46"/>
      <c r="J2817" s="46"/>
      <c r="K2817" s="47"/>
      <c r="L2817" s="48"/>
    </row>
    <row r="2818" spans="1:12">
      <c r="A2818" s="38"/>
      <c r="B2818" s="87"/>
      <c r="C2818" s="40"/>
      <c r="D2818" s="158"/>
      <c r="E2818" s="158"/>
      <c r="F2818" s="104"/>
      <c r="G2818" s="503"/>
      <c r="H2818" s="489"/>
      <c r="I2818" s="46"/>
      <c r="J2818" s="46"/>
      <c r="K2818" s="47"/>
      <c r="L2818" s="48"/>
    </row>
    <row r="2819" spans="1:12">
      <c r="A2819" s="38"/>
      <c r="B2819" s="87"/>
      <c r="C2819" s="40"/>
      <c r="D2819" s="158"/>
      <c r="E2819" s="158"/>
      <c r="F2819" s="104"/>
      <c r="G2819" s="503"/>
      <c r="H2819" s="489"/>
      <c r="I2819" s="46"/>
      <c r="J2819" s="46"/>
      <c r="K2819" s="47"/>
      <c r="L2819" s="48"/>
    </row>
    <row r="2820" spans="1:12">
      <c r="A2820" s="38"/>
      <c r="B2820" s="87"/>
      <c r="C2820" s="40"/>
      <c r="D2820" s="158"/>
      <c r="E2820" s="158"/>
      <c r="F2820" s="104"/>
      <c r="G2820" s="503"/>
      <c r="H2820" s="489"/>
      <c r="I2820" s="46"/>
      <c r="J2820" s="46"/>
      <c r="K2820" s="47"/>
      <c r="L2820" s="48"/>
    </row>
    <row r="2821" spans="1:12">
      <c r="A2821" s="38"/>
      <c r="B2821" s="87"/>
      <c r="C2821" s="40"/>
      <c r="D2821" s="158"/>
      <c r="E2821" s="158"/>
      <c r="F2821" s="104"/>
      <c r="G2821" s="503"/>
      <c r="H2821" s="489"/>
      <c r="I2821" s="46"/>
      <c r="J2821" s="46"/>
      <c r="K2821" s="47"/>
      <c r="L2821" s="48"/>
    </row>
    <row r="2822" spans="1:12">
      <c r="A2822" s="38"/>
      <c r="B2822" s="87"/>
      <c r="C2822" s="40"/>
      <c r="D2822" s="158"/>
      <c r="E2822" s="158"/>
      <c r="F2822" s="104"/>
      <c r="G2822" s="503"/>
      <c r="H2822" s="489"/>
      <c r="I2822" s="46"/>
      <c r="J2822" s="46"/>
      <c r="K2822" s="47"/>
      <c r="L2822" s="48"/>
    </row>
    <row r="2823" spans="1:12">
      <c r="A2823" s="38"/>
      <c r="B2823" s="87"/>
      <c r="C2823" s="40"/>
      <c r="D2823" s="158"/>
      <c r="E2823" s="158"/>
      <c r="F2823" s="104"/>
      <c r="G2823" s="503"/>
      <c r="H2823" s="489"/>
      <c r="I2823" s="46"/>
      <c r="J2823" s="46"/>
      <c r="K2823" s="47"/>
      <c r="L2823" s="48"/>
    </row>
    <row r="2824" spans="1:12">
      <c r="A2824" s="38"/>
      <c r="B2824" s="87"/>
      <c r="C2824" s="40"/>
      <c r="D2824" s="158"/>
      <c r="E2824" s="158"/>
      <c r="F2824" s="104"/>
      <c r="G2824" s="503"/>
      <c r="H2824" s="489"/>
      <c r="I2824" s="46"/>
      <c r="J2824" s="46"/>
      <c r="K2824" s="47"/>
      <c r="L2824" s="48"/>
    </row>
    <row r="2825" spans="1:12">
      <c r="A2825" s="38"/>
      <c r="B2825" s="87"/>
      <c r="C2825" s="40"/>
      <c r="D2825" s="158"/>
      <c r="E2825" s="158"/>
      <c r="F2825" s="104"/>
      <c r="G2825" s="503"/>
      <c r="H2825" s="489"/>
      <c r="I2825" s="46"/>
      <c r="J2825" s="46"/>
      <c r="K2825" s="47"/>
      <c r="L2825" s="48"/>
    </row>
    <row r="2826" spans="1:12">
      <c r="A2826" s="38"/>
      <c r="B2826" s="87"/>
      <c r="C2826" s="40"/>
      <c r="D2826" s="158"/>
      <c r="E2826" s="158"/>
      <c r="F2826" s="104"/>
      <c r="G2826" s="503"/>
      <c r="H2826" s="489"/>
      <c r="I2826" s="46"/>
      <c r="J2826" s="46"/>
      <c r="K2826" s="47"/>
      <c r="L2826" s="48"/>
    </row>
    <row r="2827" spans="1:12">
      <c r="A2827" s="38"/>
      <c r="B2827" s="87"/>
      <c r="C2827" s="40"/>
      <c r="D2827" s="158"/>
      <c r="E2827" s="158"/>
      <c r="F2827" s="104"/>
      <c r="G2827" s="503"/>
      <c r="H2827" s="489"/>
      <c r="I2827" s="46"/>
      <c r="J2827" s="46"/>
      <c r="K2827" s="47"/>
      <c r="L2827" s="48"/>
    </row>
    <row r="2828" spans="1:12">
      <c r="A2828" s="38"/>
      <c r="B2828" s="87"/>
      <c r="C2828" s="40"/>
      <c r="D2828" s="158"/>
      <c r="E2828" s="158"/>
      <c r="F2828" s="104"/>
      <c r="G2828" s="503"/>
      <c r="H2828" s="489"/>
      <c r="I2828" s="46"/>
      <c r="J2828" s="46"/>
      <c r="K2828" s="47"/>
      <c r="L2828" s="48"/>
    </row>
    <row r="2829" spans="1:12" ht="15.75" thickBot="1">
      <c r="A2829" s="38"/>
      <c r="B2829" s="87"/>
      <c r="C2829" s="40"/>
      <c r="D2829" s="158"/>
      <c r="E2829" s="158"/>
      <c r="F2829" s="104"/>
      <c r="G2829" s="503"/>
      <c r="H2829" s="489"/>
      <c r="I2829" s="46"/>
      <c r="J2829" s="46"/>
      <c r="K2829" s="47"/>
      <c r="L2829" s="48"/>
    </row>
    <row r="2830" spans="1:12" ht="15.75" thickBot="1">
      <c r="A2830" s="336"/>
      <c r="B2830" s="197"/>
      <c r="C2830" s="11"/>
      <c r="D2830" s="152"/>
      <c r="E2830" s="152"/>
      <c r="F2830" s="153"/>
      <c r="G2830" s="506"/>
      <c r="H2830" s="507"/>
      <c r="I2830" s="343"/>
      <c r="J2830" s="343"/>
      <c r="K2830" s="344"/>
      <c r="L2830" s="17"/>
    </row>
    <row r="2831" spans="1:12" ht="15.75" thickBot="1">
      <c r="A2831" s="9"/>
      <c r="B2831" s="202"/>
      <c r="C2831" s="61"/>
      <c r="D2831" s="62"/>
      <c r="E2831" s="62"/>
      <c r="F2831" s="31"/>
      <c r="G2831" s="482"/>
      <c r="H2831" s="483"/>
      <c r="I2831" s="65"/>
      <c r="J2831" s="66"/>
      <c r="K2831" s="72"/>
      <c r="L2831" s="68"/>
    </row>
    <row r="2832" spans="1:12">
      <c r="A2832" s="508"/>
      <c r="B2832" s="87"/>
      <c r="C2832" s="499"/>
      <c r="D2832" s="509"/>
      <c r="E2832" s="509"/>
      <c r="F2832" s="468"/>
      <c r="G2832" s="501"/>
      <c r="H2832" s="502"/>
      <c r="I2832" s="46"/>
      <c r="J2832" s="46"/>
      <c r="K2832" s="47"/>
      <c r="L2832" s="48"/>
    </row>
    <row r="2833" spans="1:12">
      <c r="A2833" s="38"/>
      <c r="B2833" s="87"/>
      <c r="C2833" s="40"/>
      <c r="D2833" s="510"/>
      <c r="E2833" s="510"/>
      <c r="F2833" s="104"/>
      <c r="G2833" s="503"/>
      <c r="H2833" s="489"/>
      <c r="I2833" s="46"/>
      <c r="J2833" s="46"/>
      <c r="K2833" s="47"/>
      <c r="L2833" s="48"/>
    </row>
    <row r="2834" spans="1:12">
      <c r="A2834" s="38"/>
      <c r="B2834" s="87"/>
      <c r="C2834" s="40"/>
      <c r="D2834" s="510"/>
      <c r="E2834" s="510"/>
      <c r="F2834" s="104"/>
      <c r="G2834" s="503"/>
      <c r="H2834" s="489"/>
      <c r="I2834" s="46"/>
      <c r="J2834" s="46"/>
      <c r="K2834" s="47"/>
      <c r="L2834" s="48"/>
    </row>
    <row r="2835" spans="1:12">
      <c r="A2835" s="38"/>
      <c r="B2835" s="87"/>
      <c r="C2835" s="40"/>
      <c r="D2835" s="510"/>
      <c r="E2835" s="510"/>
      <c r="F2835" s="104"/>
      <c r="G2835" s="503"/>
      <c r="H2835" s="489"/>
      <c r="I2835" s="46"/>
      <c r="J2835" s="46"/>
      <c r="K2835" s="47"/>
      <c r="L2835" s="48"/>
    </row>
    <row r="2836" spans="1:12">
      <c r="A2836" s="38"/>
      <c r="B2836" s="87"/>
      <c r="C2836" s="40"/>
      <c r="D2836" s="510"/>
      <c r="E2836" s="510"/>
      <c r="F2836" s="104"/>
      <c r="G2836" s="503"/>
      <c r="H2836" s="489"/>
      <c r="I2836" s="46"/>
      <c r="J2836" s="46"/>
      <c r="K2836" s="47"/>
      <c r="L2836" s="48"/>
    </row>
    <row r="2837" spans="1:12">
      <c r="A2837" s="38"/>
      <c r="B2837" s="87"/>
      <c r="C2837" s="40"/>
      <c r="D2837" s="510"/>
      <c r="E2837" s="510"/>
      <c r="F2837" s="104"/>
      <c r="G2837" s="503"/>
      <c r="H2837" s="489"/>
      <c r="I2837" s="46"/>
      <c r="J2837" s="46"/>
      <c r="K2837" s="47"/>
      <c r="L2837" s="48"/>
    </row>
    <row r="2838" spans="1:12">
      <c r="A2838" s="38"/>
      <c r="B2838" s="87"/>
      <c r="C2838" s="40"/>
      <c r="D2838" s="510"/>
      <c r="E2838" s="510"/>
      <c r="F2838" s="104"/>
      <c r="G2838" s="503"/>
      <c r="H2838" s="489"/>
      <c r="I2838" s="46"/>
      <c r="J2838" s="46"/>
      <c r="K2838" s="47"/>
      <c r="L2838" s="48"/>
    </row>
    <row r="2839" spans="1:12">
      <c r="A2839" s="38"/>
      <c r="B2839" s="87"/>
      <c r="C2839" s="40"/>
      <c r="D2839" s="510"/>
      <c r="E2839" s="510"/>
      <c r="F2839" s="104"/>
      <c r="G2839" s="503"/>
      <c r="H2839" s="489"/>
      <c r="I2839" s="46"/>
      <c r="J2839" s="46"/>
      <c r="K2839" s="47"/>
      <c r="L2839" s="48"/>
    </row>
    <row r="2840" spans="1:12">
      <c r="A2840" s="38"/>
      <c r="B2840" s="87"/>
      <c r="C2840" s="40"/>
      <c r="D2840" s="510"/>
      <c r="E2840" s="510"/>
      <c r="F2840" s="104"/>
      <c r="G2840" s="503"/>
      <c r="H2840" s="489"/>
      <c r="I2840" s="46"/>
      <c r="J2840" s="46"/>
      <c r="K2840" s="47"/>
      <c r="L2840" s="48"/>
    </row>
    <row r="2841" spans="1:12">
      <c r="A2841" s="82"/>
      <c r="B2841" s="87"/>
      <c r="C2841" s="40"/>
      <c r="D2841" s="509"/>
      <c r="E2841" s="509"/>
      <c r="F2841" s="104"/>
      <c r="G2841" s="503"/>
      <c r="H2841" s="489"/>
      <c r="I2841" s="46"/>
      <c r="J2841" s="46"/>
      <c r="K2841" s="47"/>
      <c r="L2841" s="48"/>
    </row>
    <row r="2842" spans="1:12">
      <c r="A2842" s="38"/>
      <c r="B2842" s="87"/>
      <c r="C2842" s="40"/>
      <c r="D2842" s="510"/>
      <c r="E2842" s="510"/>
      <c r="F2842" s="104"/>
      <c r="G2842" s="503"/>
      <c r="H2842" s="489"/>
      <c r="I2842" s="46"/>
      <c r="J2842" s="46"/>
      <c r="K2842" s="47"/>
      <c r="L2842" s="48"/>
    </row>
    <row r="2843" spans="1:12">
      <c r="A2843" s="38"/>
      <c r="B2843" s="87"/>
      <c r="C2843" s="40"/>
      <c r="D2843" s="510"/>
      <c r="E2843" s="510"/>
      <c r="F2843" s="104"/>
      <c r="G2843" s="503"/>
      <c r="H2843" s="489"/>
      <c r="I2843" s="46"/>
      <c r="J2843" s="46"/>
      <c r="K2843" s="47"/>
      <c r="L2843" s="48"/>
    </row>
    <row r="2844" spans="1:12">
      <c r="A2844" s="38"/>
      <c r="B2844" s="87"/>
      <c r="C2844" s="40"/>
      <c r="D2844" s="510"/>
      <c r="E2844" s="510"/>
      <c r="F2844" s="104"/>
      <c r="G2844" s="503"/>
      <c r="H2844" s="489"/>
      <c r="I2844" s="46"/>
      <c r="J2844" s="46"/>
      <c r="K2844" s="47"/>
      <c r="L2844" s="48"/>
    </row>
    <row r="2845" spans="1:12">
      <c r="A2845" s="38"/>
      <c r="B2845" s="87"/>
      <c r="C2845" s="40"/>
      <c r="D2845" s="510"/>
      <c r="E2845" s="510"/>
      <c r="F2845" s="104"/>
      <c r="G2845" s="503"/>
      <c r="H2845" s="489"/>
      <c r="I2845" s="46"/>
      <c r="J2845" s="46"/>
      <c r="K2845" s="47"/>
      <c r="L2845" s="48"/>
    </row>
    <row r="2846" spans="1:12">
      <c r="A2846" s="82"/>
      <c r="B2846" s="87"/>
      <c r="C2846" s="40"/>
      <c r="D2846" s="509"/>
      <c r="E2846" s="509"/>
      <c r="F2846" s="104"/>
      <c r="G2846" s="503"/>
      <c r="H2846" s="489"/>
      <c r="I2846" s="46"/>
      <c r="J2846" s="46"/>
      <c r="K2846" s="47"/>
      <c r="L2846" s="48"/>
    </row>
    <row r="2847" spans="1:12">
      <c r="A2847" s="38"/>
      <c r="B2847" s="87"/>
      <c r="C2847" s="40"/>
      <c r="D2847" s="510"/>
      <c r="E2847" s="510"/>
      <c r="F2847" s="104"/>
      <c r="G2847" s="503"/>
      <c r="H2847" s="489"/>
      <c r="I2847" s="46"/>
      <c r="J2847" s="46"/>
      <c r="K2847" s="47"/>
      <c r="L2847" s="48"/>
    </row>
    <row r="2848" spans="1:12">
      <c r="A2848" s="38"/>
      <c r="B2848" s="87"/>
      <c r="C2848" s="40"/>
      <c r="D2848" s="510"/>
      <c r="E2848" s="510"/>
      <c r="F2848" s="104"/>
      <c r="G2848" s="503"/>
      <c r="H2848" s="489"/>
      <c r="I2848" s="46"/>
      <c r="J2848" s="46"/>
      <c r="K2848" s="47"/>
      <c r="L2848" s="48"/>
    </row>
    <row r="2849" spans="1:12">
      <c r="A2849" s="38"/>
      <c r="B2849" s="87"/>
      <c r="C2849" s="40"/>
      <c r="D2849" s="510"/>
      <c r="E2849" s="510"/>
      <c r="F2849" s="104"/>
      <c r="G2849" s="503"/>
      <c r="H2849" s="489"/>
      <c r="I2849" s="46"/>
      <c r="J2849" s="46"/>
      <c r="K2849" s="47"/>
      <c r="L2849" s="48"/>
    </row>
    <row r="2850" spans="1:12">
      <c r="A2850" s="38"/>
      <c r="B2850" s="87"/>
      <c r="C2850" s="40"/>
      <c r="D2850" s="510"/>
      <c r="E2850" s="510"/>
      <c r="F2850" s="104"/>
      <c r="G2850" s="503"/>
      <c r="H2850" s="489"/>
      <c r="I2850" s="46"/>
      <c r="J2850" s="46"/>
      <c r="K2850" s="47"/>
      <c r="L2850" s="48"/>
    </row>
    <row r="2851" spans="1:12">
      <c r="A2851" s="38"/>
      <c r="B2851" s="87"/>
      <c r="C2851" s="40"/>
      <c r="D2851" s="510"/>
      <c r="E2851" s="510"/>
      <c r="F2851" s="104"/>
      <c r="G2851" s="503"/>
      <c r="H2851" s="489"/>
      <c r="I2851" s="46"/>
      <c r="J2851" s="46"/>
      <c r="K2851" s="47"/>
      <c r="L2851" s="48"/>
    </row>
    <row r="2852" spans="1:12">
      <c r="A2852" s="38"/>
      <c r="B2852" s="87"/>
      <c r="C2852" s="40"/>
      <c r="D2852" s="510"/>
      <c r="E2852" s="510"/>
      <c r="F2852" s="104"/>
      <c r="G2852" s="503"/>
      <c r="H2852" s="489"/>
      <c r="I2852" s="46"/>
      <c r="J2852" s="46"/>
      <c r="K2852" s="47"/>
      <c r="L2852" s="48"/>
    </row>
    <row r="2853" spans="1:12">
      <c r="A2853" s="38"/>
      <c r="B2853" s="87"/>
      <c r="C2853" s="40"/>
      <c r="D2853" s="510"/>
      <c r="E2853" s="510"/>
      <c r="F2853" s="104"/>
      <c r="G2853" s="503"/>
      <c r="H2853" s="489"/>
      <c r="I2853" s="46"/>
      <c r="J2853" s="46"/>
      <c r="K2853" s="47"/>
      <c r="L2853" s="48"/>
    </row>
    <row r="2854" spans="1:12">
      <c r="A2854" s="38"/>
      <c r="B2854" s="87"/>
      <c r="C2854" s="40"/>
      <c r="D2854" s="510"/>
      <c r="E2854" s="510"/>
      <c r="F2854" s="104"/>
      <c r="G2854" s="503"/>
      <c r="H2854" s="489"/>
      <c r="I2854" s="46"/>
      <c r="J2854" s="46"/>
      <c r="K2854" s="47"/>
      <c r="L2854" s="48"/>
    </row>
    <row r="2855" spans="1:12">
      <c r="A2855" s="38"/>
      <c r="B2855" s="87"/>
      <c r="C2855" s="40"/>
      <c r="D2855" s="510"/>
      <c r="E2855" s="510"/>
      <c r="F2855" s="104"/>
      <c r="G2855" s="503"/>
      <c r="H2855" s="489"/>
      <c r="I2855" s="46"/>
      <c r="J2855" s="46"/>
      <c r="K2855" s="47"/>
      <c r="L2855" s="48"/>
    </row>
    <row r="2856" spans="1:12">
      <c r="A2856" s="38"/>
      <c r="B2856" s="87"/>
      <c r="C2856" s="40"/>
      <c r="D2856" s="510"/>
      <c r="E2856" s="510"/>
      <c r="F2856" s="104"/>
      <c r="G2856" s="503"/>
      <c r="H2856" s="489"/>
      <c r="I2856" s="46"/>
      <c r="J2856" s="46"/>
      <c r="K2856" s="47"/>
      <c r="L2856" s="48"/>
    </row>
    <row r="2857" spans="1:12">
      <c r="A2857" s="38"/>
      <c r="B2857" s="87"/>
      <c r="C2857" s="40"/>
      <c r="D2857" s="510"/>
      <c r="E2857" s="510"/>
      <c r="F2857" s="104"/>
      <c r="G2857" s="503"/>
      <c r="H2857" s="489"/>
      <c r="I2857" s="46"/>
      <c r="J2857" s="46"/>
      <c r="K2857" s="47"/>
      <c r="L2857" s="48"/>
    </row>
    <row r="2858" spans="1:12">
      <c r="A2858" s="38"/>
      <c r="B2858" s="87"/>
      <c r="C2858" s="40"/>
      <c r="D2858" s="510"/>
      <c r="E2858" s="510"/>
      <c r="F2858" s="104"/>
      <c r="G2858" s="503"/>
      <c r="H2858" s="489"/>
      <c r="I2858" s="46"/>
      <c r="J2858" s="46"/>
      <c r="K2858" s="47"/>
      <c r="L2858" s="48"/>
    </row>
    <row r="2859" spans="1:12">
      <c r="A2859" s="38"/>
      <c r="B2859" s="87"/>
      <c r="C2859" s="40"/>
      <c r="D2859" s="510"/>
      <c r="E2859" s="510"/>
      <c r="F2859" s="104"/>
      <c r="G2859" s="503"/>
      <c r="H2859" s="489"/>
      <c r="I2859" s="46"/>
      <c r="J2859" s="46"/>
      <c r="K2859" s="47"/>
      <c r="L2859" s="48"/>
    </row>
    <row r="2860" spans="1:12">
      <c r="A2860" s="38"/>
      <c r="B2860" s="87"/>
      <c r="C2860" s="40"/>
      <c r="D2860" s="510"/>
      <c r="E2860" s="510"/>
      <c r="F2860" s="104"/>
      <c r="G2860" s="503"/>
      <c r="H2860" s="489"/>
      <c r="I2860" s="46"/>
      <c r="J2860" s="46"/>
      <c r="K2860" s="47"/>
      <c r="L2860" s="48"/>
    </row>
    <row r="2861" spans="1:12">
      <c r="A2861" s="38"/>
      <c r="B2861" s="87"/>
      <c r="C2861" s="40"/>
      <c r="D2861" s="510"/>
      <c r="E2861" s="510"/>
      <c r="F2861" s="104"/>
      <c r="G2861" s="503"/>
      <c r="H2861" s="489"/>
      <c r="I2861" s="46"/>
      <c r="J2861" s="46"/>
      <c r="K2861" s="47"/>
      <c r="L2861" s="48"/>
    </row>
    <row r="2862" spans="1:12">
      <c r="A2862" s="38"/>
      <c r="B2862" s="87"/>
      <c r="C2862" s="40"/>
      <c r="D2862" s="510"/>
      <c r="E2862" s="510"/>
      <c r="F2862" s="104"/>
      <c r="G2862" s="503"/>
      <c r="H2862" s="489"/>
      <c r="I2862" s="46"/>
      <c r="J2862" s="46"/>
      <c r="K2862" s="47"/>
      <c r="L2862" s="48"/>
    </row>
    <row r="2863" spans="1:12">
      <c r="A2863" s="38"/>
      <c r="B2863" s="87"/>
      <c r="C2863" s="40"/>
      <c r="D2863" s="510"/>
      <c r="E2863" s="510"/>
      <c r="F2863" s="104"/>
      <c r="G2863" s="503"/>
      <c r="H2863" s="489"/>
      <c r="I2863" s="46"/>
      <c r="J2863" s="46"/>
      <c r="K2863" s="47"/>
      <c r="L2863" s="48"/>
    </row>
    <row r="2864" spans="1:12">
      <c r="A2864" s="38"/>
      <c r="B2864" s="87"/>
      <c r="C2864" s="40"/>
      <c r="D2864" s="510"/>
      <c r="E2864" s="510"/>
      <c r="F2864" s="104"/>
      <c r="G2864" s="503"/>
      <c r="H2864" s="489"/>
      <c r="I2864" s="46"/>
      <c r="J2864" s="46"/>
      <c r="K2864" s="47"/>
      <c r="L2864" s="48"/>
    </row>
    <row r="2865" spans="1:12">
      <c r="A2865" s="38"/>
      <c r="B2865" s="87"/>
      <c r="C2865" s="40"/>
      <c r="D2865" s="510"/>
      <c r="E2865" s="510"/>
      <c r="F2865" s="104"/>
      <c r="G2865" s="503"/>
      <c r="H2865" s="489"/>
      <c r="I2865" s="46"/>
      <c r="J2865" s="46"/>
      <c r="K2865" s="47"/>
      <c r="L2865" s="48"/>
    </row>
    <row r="2866" spans="1:12">
      <c r="A2866" s="38"/>
      <c r="B2866" s="87"/>
      <c r="C2866" s="40"/>
      <c r="D2866" s="510"/>
      <c r="E2866" s="510"/>
      <c r="F2866" s="104"/>
      <c r="G2866" s="503"/>
      <c r="H2866" s="489"/>
      <c r="I2866" s="46"/>
      <c r="J2866" s="46"/>
      <c r="K2866" s="47"/>
      <c r="L2866" s="48"/>
    </row>
    <row r="2867" spans="1:12">
      <c r="A2867" s="38"/>
      <c r="B2867" s="87"/>
      <c r="C2867" s="40"/>
      <c r="D2867" s="510"/>
      <c r="E2867" s="510"/>
      <c r="F2867" s="104"/>
      <c r="G2867" s="503"/>
      <c r="H2867" s="489"/>
      <c r="I2867" s="46"/>
      <c r="J2867" s="46"/>
      <c r="K2867" s="47"/>
      <c r="L2867" s="48"/>
    </row>
    <row r="2868" spans="1:12">
      <c r="A2868" s="38"/>
      <c r="B2868" s="87"/>
      <c r="C2868" s="40"/>
      <c r="D2868" s="510"/>
      <c r="E2868" s="510"/>
      <c r="F2868" s="104"/>
      <c r="G2868" s="503"/>
      <c r="H2868" s="489"/>
      <c r="I2868" s="46"/>
      <c r="J2868" s="46"/>
      <c r="K2868" s="47"/>
      <c r="L2868" s="48"/>
    </row>
    <row r="2869" spans="1:12">
      <c r="A2869" s="38"/>
      <c r="B2869" s="87"/>
      <c r="C2869" s="40"/>
      <c r="D2869" s="510"/>
      <c r="E2869" s="510"/>
      <c r="F2869" s="104"/>
      <c r="G2869" s="503"/>
      <c r="H2869" s="489"/>
      <c r="I2869" s="46"/>
      <c r="J2869" s="46"/>
      <c r="K2869" s="47"/>
      <c r="L2869" s="48"/>
    </row>
    <row r="2870" spans="1:12">
      <c r="A2870" s="38"/>
      <c r="B2870" s="87"/>
      <c r="C2870" s="40"/>
      <c r="D2870" s="510"/>
      <c r="E2870" s="510"/>
      <c r="F2870" s="104"/>
      <c r="G2870" s="503"/>
      <c r="H2870" s="489"/>
      <c r="I2870" s="46"/>
      <c r="J2870" s="46"/>
      <c r="K2870" s="47"/>
      <c r="L2870" s="48"/>
    </row>
    <row r="2871" spans="1:12">
      <c r="A2871" s="38"/>
      <c r="B2871" s="87"/>
      <c r="C2871" s="40"/>
      <c r="D2871" s="510"/>
      <c r="E2871" s="510"/>
      <c r="F2871" s="104"/>
      <c r="G2871" s="503"/>
      <c r="H2871" s="489"/>
      <c r="I2871" s="46"/>
      <c r="J2871" s="46"/>
      <c r="K2871" s="47"/>
      <c r="L2871" s="48"/>
    </row>
    <row r="2872" spans="1:12">
      <c r="A2872" s="38"/>
      <c r="B2872" s="87"/>
      <c r="C2872" s="40"/>
      <c r="D2872" s="510"/>
      <c r="E2872" s="510"/>
      <c r="F2872" s="104"/>
      <c r="G2872" s="503"/>
      <c r="H2872" s="489"/>
      <c r="I2872" s="46"/>
      <c r="J2872" s="46"/>
      <c r="K2872" s="47"/>
      <c r="L2872" s="48"/>
    </row>
    <row r="2873" spans="1:12">
      <c r="A2873" s="38"/>
      <c r="B2873" s="87"/>
      <c r="C2873" s="40"/>
      <c r="D2873" s="510"/>
      <c r="E2873" s="510"/>
      <c r="F2873" s="104"/>
      <c r="G2873" s="503"/>
      <c r="H2873" s="489"/>
      <c r="I2873" s="46"/>
      <c r="J2873" s="46"/>
      <c r="K2873" s="47"/>
      <c r="L2873" s="48"/>
    </row>
    <row r="2874" spans="1:12">
      <c r="A2874" s="38"/>
      <c r="B2874" s="87"/>
      <c r="C2874" s="40"/>
      <c r="D2874" s="510"/>
      <c r="E2874" s="510"/>
      <c r="F2874" s="104"/>
      <c r="G2874" s="503"/>
      <c r="H2874" s="489"/>
      <c r="I2874" s="46"/>
      <c r="J2874" s="46"/>
      <c r="K2874" s="47"/>
      <c r="L2874" s="48"/>
    </row>
    <row r="2875" spans="1:12">
      <c r="A2875" s="38"/>
      <c r="B2875" s="87"/>
      <c r="C2875" s="40"/>
      <c r="D2875" s="510"/>
      <c r="E2875" s="510"/>
      <c r="F2875" s="104"/>
      <c r="G2875" s="503"/>
      <c r="H2875" s="489"/>
      <c r="I2875" s="46"/>
      <c r="J2875" s="46"/>
      <c r="K2875" s="47"/>
      <c r="L2875" s="48"/>
    </row>
    <row r="2876" spans="1:12">
      <c r="A2876" s="38"/>
      <c r="B2876" s="87"/>
      <c r="C2876" s="40"/>
      <c r="D2876" s="510"/>
      <c r="E2876" s="510"/>
      <c r="F2876" s="104"/>
      <c r="G2876" s="503"/>
      <c r="H2876" s="489"/>
      <c r="I2876" s="46"/>
      <c r="J2876" s="46"/>
      <c r="K2876" s="47"/>
      <c r="L2876" s="48"/>
    </row>
    <row r="2877" spans="1:12">
      <c r="A2877" s="38"/>
      <c r="B2877" s="87"/>
      <c r="C2877" s="40"/>
      <c r="D2877" s="510"/>
      <c r="E2877" s="510"/>
      <c r="F2877" s="104"/>
      <c r="G2877" s="503"/>
      <c r="H2877" s="489"/>
      <c r="I2877" s="46"/>
      <c r="J2877" s="46"/>
      <c r="K2877" s="47"/>
      <c r="L2877" s="48"/>
    </row>
    <row r="2878" spans="1:12">
      <c r="A2878" s="38"/>
      <c r="B2878" s="87"/>
      <c r="C2878" s="40"/>
      <c r="D2878" s="510"/>
      <c r="E2878" s="510"/>
      <c r="F2878" s="104"/>
      <c r="G2878" s="503"/>
      <c r="H2878" s="489"/>
      <c r="I2878" s="46"/>
      <c r="J2878" s="46"/>
      <c r="K2878" s="47"/>
      <c r="L2878" s="48"/>
    </row>
    <row r="2879" spans="1:12">
      <c r="A2879" s="38"/>
      <c r="B2879" s="87"/>
      <c r="C2879" s="40"/>
      <c r="D2879" s="510"/>
      <c r="E2879" s="510"/>
      <c r="F2879" s="104"/>
      <c r="G2879" s="503"/>
      <c r="H2879" s="489"/>
      <c r="I2879" s="46"/>
      <c r="J2879" s="46"/>
      <c r="K2879" s="47"/>
      <c r="L2879" s="48"/>
    </row>
    <row r="2880" spans="1:12">
      <c r="A2880" s="38"/>
      <c r="B2880" s="87"/>
      <c r="C2880" s="40"/>
      <c r="D2880" s="510"/>
      <c r="E2880" s="510"/>
      <c r="F2880" s="104"/>
      <c r="G2880" s="503"/>
      <c r="H2880" s="489"/>
      <c r="I2880" s="46"/>
      <c r="J2880" s="46"/>
      <c r="K2880" s="47"/>
      <c r="L2880" s="48"/>
    </row>
    <row r="2881" spans="1:12">
      <c r="A2881" s="38"/>
      <c r="B2881" s="87"/>
      <c r="C2881" s="40"/>
      <c r="D2881" s="510"/>
      <c r="E2881" s="510"/>
      <c r="F2881" s="104"/>
      <c r="G2881" s="503"/>
      <c r="H2881" s="489"/>
      <c r="I2881" s="46"/>
      <c r="J2881" s="46"/>
      <c r="K2881" s="47"/>
      <c r="L2881" s="48"/>
    </row>
    <row r="2882" spans="1:12">
      <c r="A2882" s="38"/>
      <c r="B2882" s="87"/>
      <c r="C2882" s="40"/>
      <c r="D2882" s="510"/>
      <c r="E2882" s="510"/>
      <c r="F2882" s="104"/>
      <c r="G2882" s="503"/>
      <c r="H2882" s="489"/>
      <c r="I2882" s="46"/>
      <c r="J2882" s="46"/>
      <c r="K2882" s="47"/>
      <c r="L2882" s="48"/>
    </row>
    <row r="2883" spans="1:12">
      <c r="A2883" s="38"/>
      <c r="B2883" s="87"/>
      <c r="C2883" s="40"/>
      <c r="D2883" s="510"/>
      <c r="E2883" s="510"/>
      <c r="F2883" s="104"/>
      <c r="G2883" s="503"/>
      <c r="H2883" s="489"/>
      <c r="I2883" s="46"/>
      <c r="J2883" s="46"/>
      <c r="K2883" s="47"/>
      <c r="L2883" s="48"/>
    </row>
    <row r="2884" spans="1:12">
      <c r="A2884" s="38"/>
      <c r="B2884" s="87"/>
      <c r="C2884" s="40"/>
      <c r="D2884" s="158"/>
      <c r="E2884" s="158"/>
      <c r="F2884" s="104"/>
      <c r="G2884" s="503"/>
      <c r="H2884" s="489"/>
      <c r="I2884" s="46"/>
      <c r="J2884" s="46"/>
      <c r="K2884" s="47"/>
      <c r="L2884" s="48"/>
    </row>
    <row r="2885" spans="1:12">
      <c r="A2885" s="38"/>
      <c r="B2885" s="87"/>
      <c r="C2885" s="40"/>
      <c r="D2885" s="158"/>
      <c r="E2885" s="158"/>
      <c r="F2885" s="104"/>
      <c r="G2885" s="503"/>
      <c r="H2885" s="489"/>
      <c r="I2885" s="46"/>
      <c r="J2885" s="46"/>
      <c r="K2885" s="47"/>
      <c r="L2885" s="48"/>
    </row>
    <row r="2886" spans="1:12">
      <c r="A2886" s="38"/>
      <c r="B2886" s="87"/>
      <c r="C2886" s="40"/>
      <c r="D2886" s="158"/>
      <c r="E2886" s="158"/>
      <c r="F2886" s="104"/>
      <c r="G2886" s="503"/>
      <c r="H2886" s="489"/>
      <c r="I2886" s="46"/>
      <c r="J2886" s="46"/>
      <c r="K2886" s="47"/>
      <c r="L2886" s="48"/>
    </row>
    <row r="2887" spans="1:12">
      <c r="A2887" s="38"/>
      <c r="B2887" s="87"/>
      <c r="C2887" s="40"/>
      <c r="D2887" s="510"/>
      <c r="E2887" s="510"/>
      <c r="F2887" s="104"/>
      <c r="G2887" s="503"/>
      <c r="H2887" s="489"/>
      <c r="I2887" s="46"/>
      <c r="J2887" s="46"/>
      <c r="K2887" s="47"/>
      <c r="L2887" s="48"/>
    </row>
    <row r="2888" spans="1:12">
      <c r="A2888" s="38"/>
      <c r="B2888" s="87"/>
      <c r="C2888" s="40"/>
      <c r="D2888" s="510"/>
      <c r="E2888" s="510"/>
      <c r="F2888" s="104"/>
      <c r="G2888" s="503"/>
      <c r="H2888" s="489"/>
      <c r="I2888" s="46"/>
      <c r="J2888" s="46"/>
      <c r="K2888" s="47"/>
      <c r="L2888" s="48"/>
    </row>
    <row r="2889" spans="1:12">
      <c r="A2889" s="38"/>
      <c r="B2889" s="87"/>
      <c r="C2889" s="40"/>
      <c r="D2889" s="510"/>
      <c r="E2889" s="510"/>
      <c r="F2889" s="104"/>
      <c r="G2889" s="503"/>
      <c r="H2889" s="489"/>
      <c r="I2889" s="46"/>
      <c r="J2889" s="46"/>
      <c r="K2889" s="47"/>
      <c r="L2889" s="48"/>
    </row>
    <row r="2890" spans="1:12">
      <c r="A2890" s="38"/>
      <c r="B2890" s="87"/>
      <c r="C2890" s="40"/>
      <c r="D2890" s="510"/>
      <c r="E2890" s="510"/>
      <c r="F2890" s="104"/>
      <c r="G2890" s="503"/>
      <c r="H2890" s="489"/>
      <c r="I2890" s="46"/>
      <c r="J2890" s="46"/>
      <c r="K2890" s="47"/>
      <c r="L2890" s="48"/>
    </row>
    <row r="2891" spans="1:12">
      <c r="A2891" s="38"/>
      <c r="B2891" s="87"/>
      <c r="C2891" s="40"/>
      <c r="D2891" s="158"/>
      <c r="E2891" s="158"/>
      <c r="F2891" s="104"/>
      <c r="G2891" s="503"/>
      <c r="H2891" s="489"/>
      <c r="I2891" s="46"/>
      <c r="J2891" s="46"/>
      <c r="K2891" s="47"/>
      <c r="L2891" s="48"/>
    </row>
    <row r="2892" spans="1:12">
      <c r="A2892" s="38"/>
      <c r="B2892" s="87"/>
      <c r="C2892" s="40"/>
      <c r="D2892" s="510"/>
      <c r="E2892" s="510"/>
      <c r="F2892" s="104"/>
      <c r="G2892" s="503"/>
      <c r="H2892" s="489"/>
      <c r="I2892" s="46"/>
      <c r="J2892" s="46"/>
      <c r="K2892" s="47"/>
      <c r="L2892" s="48"/>
    </row>
    <row r="2893" spans="1:12">
      <c r="A2893" s="38"/>
      <c r="B2893" s="87"/>
      <c r="C2893" s="40"/>
      <c r="D2893" s="510"/>
      <c r="E2893" s="510"/>
      <c r="F2893" s="104"/>
      <c r="G2893" s="503"/>
      <c r="H2893" s="489"/>
      <c r="I2893" s="46"/>
      <c r="J2893" s="46"/>
      <c r="K2893" s="47"/>
      <c r="L2893" s="48"/>
    </row>
    <row r="2894" spans="1:12">
      <c r="A2894" s="38"/>
      <c r="B2894" s="87"/>
      <c r="C2894" s="40"/>
      <c r="D2894" s="510"/>
      <c r="E2894" s="510"/>
      <c r="F2894" s="104"/>
      <c r="G2894" s="503"/>
      <c r="H2894" s="489"/>
      <c r="I2894" s="46"/>
      <c r="J2894" s="46"/>
      <c r="K2894" s="47"/>
      <c r="L2894" s="48"/>
    </row>
    <row r="2895" spans="1:12">
      <c r="A2895" s="38"/>
      <c r="B2895" s="87"/>
      <c r="C2895" s="40"/>
      <c r="D2895" s="158"/>
      <c r="E2895" s="158"/>
      <c r="F2895" s="104"/>
      <c r="G2895" s="503"/>
      <c r="H2895" s="489"/>
      <c r="I2895" s="46"/>
      <c r="J2895" s="46"/>
      <c r="K2895" s="47"/>
      <c r="L2895" s="48"/>
    </row>
    <row r="2896" spans="1:12">
      <c r="A2896" s="38"/>
      <c r="B2896" s="87"/>
      <c r="C2896" s="40"/>
      <c r="D2896" s="158"/>
      <c r="E2896" s="158"/>
      <c r="F2896" s="104"/>
      <c r="G2896" s="503"/>
      <c r="H2896" s="489"/>
      <c r="I2896" s="46"/>
      <c r="J2896" s="46"/>
      <c r="K2896" s="47"/>
      <c r="L2896" s="48"/>
    </row>
    <row r="2897" spans="1:12">
      <c r="A2897" s="38"/>
      <c r="B2897" s="87"/>
      <c r="C2897" s="40"/>
      <c r="D2897" s="158"/>
      <c r="E2897" s="158"/>
      <c r="F2897" s="104"/>
      <c r="G2897" s="503"/>
      <c r="H2897" s="489"/>
      <c r="I2897" s="46"/>
      <c r="J2897" s="46"/>
      <c r="K2897" s="47"/>
      <c r="L2897" s="48"/>
    </row>
    <row r="2898" spans="1:12">
      <c r="A2898" s="38"/>
      <c r="B2898" s="87"/>
      <c r="C2898" s="40"/>
      <c r="D2898" s="158"/>
      <c r="E2898" s="158"/>
      <c r="F2898" s="104"/>
      <c r="G2898" s="503"/>
      <c r="H2898" s="489"/>
      <c r="I2898" s="46"/>
      <c r="J2898" s="46"/>
      <c r="K2898" s="47"/>
      <c r="L2898" s="48"/>
    </row>
    <row r="2899" spans="1:12">
      <c r="A2899" s="38"/>
      <c r="B2899" s="87"/>
      <c r="C2899" s="40"/>
      <c r="D2899" s="158"/>
      <c r="E2899" s="158"/>
      <c r="F2899" s="104"/>
      <c r="G2899" s="503"/>
      <c r="H2899" s="489"/>
      <c r="I2899" s="46"/>
      <c r="J2899" s="46"/>
      <c r="K2899" s="47"/>
      <c r="L2899" s="48"/>
    </row>
    <row r="2900" spans="1:12">
      <c r="A2900" s="38"/>
      <c r="B2900" s="87"/>
      <c r="C2900" s="40"/>
      <c r="D2900" s="158"/>
      <c r="E2900" s="158"/>
      <c r="F2900" s="104"/>
      <c r="G2900" s="503"/>
      <c r="H2900" s="489"/>
      <c r="I2900" s="46"/>
      <c r="J2900" s="46"/>
      <c r="K2900" s="47"/>
      <c r="L2900" s="48"/>
    </row>
    <row r="2901" spans="1:12">
      <c r="A2901" s="38"/>
      <c r="B2901" s="87"/>
      <c r="C2901" s="40"/>
      <c r="D2901" s="158"/>
      <c r="E2901" s="158"/>
      <c r="F2901" s="104"/>
      <c r="G2901" s="503"/>
      <c r="H2901" s="489"/>
      <c r="I2901" s="46"/>
      <c r="J2901" s="46"/>
      <c r="K2901" s="47"/>
      <c r="L2901" s="48"/>
    </row>
    <row r="2902" spans="1:12">
      <c r="A2902" s="38"/>
      <c r="B2902" s="87"/>
      <c r="C2902" s="40"/>
      <c r="D2902" s="158"/>
      <c r="E2902" s="158"/>
      <c r="F2902" s="104"/>
      <c r="G2902" s="503"/>
      <c r="H2902" s="489"/>
      <c r="I2902" s="46"/>
      <c r="J2902" s="46"/>
      <c r="K2902" s="47"/>
      <c r="L2902" s="48"/>
    </row>
    <row r="2903" spans="1:12">
      <c r="A2903" s="38"/>
      <c r="B2903" s="87"/>
      <c r="C2903" s="40"/>
      <c r="D2903" s="158"/>
      <c r="E2903" s="158"/>
      <c r="F2903" s="104"/>
      <c r="G2903" s="503"/>
      <c r="H2903" s="489"/>
      <c r="I2903" s="46"/>
      <c r="J2903" s="46"/>
      <c r="K2903" s="47"/>
      <c r="L2903" s="48"/>
    </row>
    <row r="2904" spans="1:12">
      <c r="A2904" s="38"/>
      <c r="B2904" s="87"/>
      <c r="C2904" s="40"/>
      <c r="D2904" s="158"/>
      <c r="E2904" s="158"/>
      <c r="F2904" s="104"/>
      <c r="G2904" s="503"/>
      <c r="H2904" s="511"/>
      <c r="I2904" s="46"/>
      <c r="J2904" s="46"/>
      <c r="K2904" s="47"/>
      <c r="L2904" s="48"/>
    </row>
    <row r="2905" spans="1:12">
      <c r="A2905" s="38"/>
      <c r="B2905" s="87"/>
      <c r="C2905" s="40"/>
      <c r="D2905" s="158"/>
      <c r="E2905" s="158"/>
      <c r="F2905" s="104"/>
      <c r="G2905" s="503"/>
      <c r="H2905" s="511"/>
      <c r="I2905" s="46"/>
      <c r="J2905" s="46"/>
      <c r="K2905" s="47"/>
      <c r="L2905" s="48"/>
    </row>
    <row r="2906" spans="1:12">
      <c r="A2906" s="38"/>
      <c r="B2906" s="87"/>
      <c r="C2906" s="40"/>
      <c r="D2906" s="179"/>
      <c r="E2906" s="179"/>
      <c r="F2906" s="512"/>
      <c r="G2906" s="503"/>
      <c r="H2906" s="511"/>
      <c r="I2906" s="46"/>
      <c r="J2906" s="46"/>
      <c r="K2906" s="47"/>
      <c r="L2906" s="48"/>
    </row>
    <row r="2907" spans="1:12">
      <c r="A2907" s="38"/>
      <c r="B2907" s="87"/>
      <c r="C2907" s="40"/>
      <c r="D2907" s="179"/>
      <c r="E2907" s="179"/>
      <c r="F2907" s="512"/>
      <c r="G2907" s="503"/>
      <c r="H2907" s="511"/>
      <c r="I2907" s="46"/>
      <c r="J2907" s="46"/>
      <c r="K2907" s="47"/>
      <c r="L2907" s="48"/>
    </row>
    <row r="2908" spans="1:12">
      <c r="A2908" s="38"/>
      <c r="B2908" s="87"/>
      <c r="C2908" s="40"/>
      <c r="D2908" s="179"/>
      <c r="E2908" s="179"/>
      <c r="F2908" s="512"/>
      <c r="G2908" s="503"/>
      <c r="H2908" s="511"/>
      <c r="I2908" s="46"/>
      <c r="J2908" s="46"/>
      <c r="K2908" s="47"/>
      <c r="L2908" s="48"/>
    </row>
    <row r="2909" spans="1:12">
      <c r="A2909" s="38"/>
      <c r="B2909" s="87"/>
      <c r="C2909" s="40"/>
      <c r="D2909" s="179"/>
      <c r="E2909" s="179"/>
      <c r="F2909" s="512"/>
      <c r="G2909" s="503"/>
      <c r="H2909" s="511"/>
      <c r="I2909" s="46"/>
      <c r="J2909" s="46"/>
      <c r="K2909" s="47"/>
      <c r="L2909" s="48"/>
    </row>
    <row r="2910" spans="1:12">
      <c r="A2910" s="38"/>
      <c r="B2910" s="87"/>
      <c r="C2910" s="40"/>
      <c r="D2910" s="179"/>
      <c r="E2910" s="179"/>
      <c r="F2910" s="512"/>
      <c r="G2910" s="503"/>
      <c r="H2910" s="511"/>
      <c r="I2910" s="46"/>
      <c r="J2910" s="46"/>
      <c r="K2910" s="47"/>
      <c r="L2910" s="48"/>
    </row>
    <row r="2911" spans="1:12">
      <c r="A2911" s="38"/>
      <c r="B2911" s="87"/>
      <c r="C2911" s="40"/>
      <c r="D2911" s="179"/>
      <c r="E2911" s="179"/>
      <c r="F2911" s="512"/>
      <c r="G2911" s="503"/>
      <c r="H2911" s="511"/>
      <c r="I2911" s="46"/>
      <c r="J2911" s="46"/>
      <c r="K2911" s="47"/>
      <c r="L2911" s="48"/>
    </row>
    <row r="2912" spans="1:12">
      <c r="A2912" s="38"/>
      <c r="B2912" s="87"/>
      <c r="C2912" s="40"/>
      <c r="D2912" s="179"/>
      <c r="E2912" s="179"/>
      <c r="F2912" s="512"/>
      <c r="G2912" s="503"/>
      <c r="H2912" s="511"/>
      <c r="I2912" s="46"/>
      <c r="J2912" s="46"/>
      <c r="K2912" s="47"/>
      <c r="L2912" s="48"/>
    </row>
    <row r="2913" spans="1:12">
      <c r="A2913" s="38"/>
      <c r="B2913" s="87"/>
      <c r="C2913" s="40"/>
      <c r="D2913" s="179"/>
      <c r="E2913" s="179"/>
      <c r="F2913" s="512"/>
      <c r="G2913" s="503"/>
      <c r="H2913" s="511"/>
      <c r="I2913" s="46"/>
      <c r="J2913" s="46"/>
      <c r="K2913" s="47"/>
      <c r="L2913" s="48"/>
    </row>
    <row r="2914" spans="1:12">
      <c r="A2914" s="38"/>
      <c r="B2914" s="87"/>
      <c r="C2914" s="40"/>
      <c r="D2914" s="179"/>
      <c r="E2914" s="179"/>
      <c r="F2914" s="512"/>
      <c r="G2914" s="503"/>
      <c r="H2914" s="489"/>
      <c r="I2914" s="46"/>
      <c r="J2914" s="46"/>
      <c r="K2914" s="47"/>
      <c r="L2914" s="48"/>
    </row>
    <row r="2915" spans="1:12">
      <c r="A2915" s="38"/>
      <c r="B2915" s="87"/>
      <c r="C2915" s="40"/>
      <c r="D2915" s="179"/>
      <c r="E2915" s="179"/>
      <c r="F2915" s="512"/>
      <c r="G2915" s="503"/>
      <c r="H2915" s="489"/>
      <c r="I2915" s="46"/>
      <c r="J2915" s="46"/>
      <c r="K2915" s="47"/>
      <c r="L2915" s="48"/>
    </row>
    <row r="2916" spans="1:12">
      <c r="A2916" s="38"/>
      <c r="B2916" s="87"/>
      <c r="C2916" s="40"/>
      <c r="D2916" s="158"/>
      <c r="E2916" s="158"/>
      <c r="F2916" s="104"/>
      <c r="G2916" s="503"/>
      <c r="H2916" s="489"/>
      <c r="I2916" s="46"/>
      <c r="J2916" s="46"/>
      <c r="K2916" s="47"/>
      <c r="L2916" s="48"/>
    </row>
    <row r="2917" spans="1:12">
      <c r="A2917" s="38"/>
      <c r="B2917" s="87"/>
      <c r="C2917" s="40"/>
      <c r="D2917" s="158"/>
      <c r="E2917" s="158"/>
      <c r="F2917" s="104"/>
      <c r="G2917" s="503"/>
      <c r="H2917" s="489"/>
      <c r="I2917" s="46"/>
      <c r="J2917" s="46"/>
      <c r="K2917" s="47"/>
      <c r="L2917" s="48"/>
    </row>
    <row r="2918" spans="1:12">
      <c r="A2918" s="38"/>
      <c r="B2918" s="87"/>
      <c r="C2918" s="40"/>
      <c r="D2918" s="158"/>
      <c r="E2918" s="158"/>
      <c r="F2918" s="104"/>
      <c r="G2918" s="503"/>
      <c r="H2918" s="489"/>
      <c r="I2918" s="46"/>
      <c r="J2918" s="46"/>
      <c r="K2918" s="47"/>
      <c r="L2918" s="48"/>
    </row>
    <row r="2919" spans="1:12">
      <c r="A2919" s="38"/>
      <c r="B2919" s="87"/>
      <c r="C2919" s="40"/>
      <c r="D2919" s="158"/>
      <c r="E2919" s="158"/>
      <c r="F2919" s="104"/>
      <c r="G2919" s="503"/>
      <c r="H2919" s="489"/>
      <c r="I2919" s="46"/>
      <c r="J2919" s="46"/>
      <c r="K2919" s="47"/>
      <c r="L2919" s="48"/>
    </row>
    <row r="2920" spans="1:12">
      <c r="A2920" s="38"/>
      <c r="B2920" s="87"/>
      <c r="C2920" s="40"/>
      <c r="D2920" s="158"/>
      <c r="E2920" s="158"/>
      <c r="F2920" s="104"/>
      <c r="G2920" s="503"/>
      <c r="H2920" s="489"/>
      <c r="I2920" s="46"/>
      <c r="J2920" s="46"/>
      <c r="K2920" s="47"/>
      <c r="L2920" s="48"/>
    </row>
    <row r="2921" spans="1:12">
      <c r="A2921" s="38"/>
      <c r="B2921" s="87"/>
      <c r="C2921" s="40"/>
      <c r="D2921" s="158"/>
      <c r="E2921" s="158"/>
      <c r="F2921" s="104"/>
      <c r="G2921" s="503"/>
      <c r="H2921" s="489"/>
      <c r="I2921" s="46"/>
      <c r="J2921" s="46"/>
      <c r="K2921" s="47"/>
      <c r="L2921" s="48"/>
    </row>
    <row r="2922" spans="1:12">
      <c r="A2922" s="38"/>
      <c r="B2922" s="87"/>
      <c r="C2922" s="40"/>
      <c r="D2922" s="158"/>
      <c r="E2922" s="158"/>
      <c r="F2922" s="104"/>
      <c r="G2922" s="503"/>
      <c r="H2922" s="489"/>
      <c r="I2922" s="46"/>
      <c r="J2922" s="46"/>
      <c r="K2922" s="47"/>
      <c r="L2922" s="48"/>
    </row>
    <row r="2923" spans="1:12">
      <c r="A2923" s="38"/>
      <c r="B2923" s="87"/>
      <c r="C2923" s="40"/>
      <c r="D2923" s="158"/>
      <c r="E2923" s="158"/>
      <c r="F2923" s="104"/>
      <c r="G2923" s="503"/>
      <c r="H2923" s="489"/>
      <c r="I2923" s="46"/>
      <c r="J2923" s="46"/>
      <c r="K2923" s="47"/>
      <c r="L2923" s="48"/>
    </row>
    <row r="2924" spans="1:12">
      <c r="A2924" s="38"/>
      <c r="B2924" s="87"/>
      <c r="C2924" s="40"/>
      <c r="D2924" s="158"/>
      <c r="E2924" s="158"/>
      <c r="F2924" s="104"/>
      <c r="G2924" s="503"/>
      <c r="H2924" s="489"/>
      <c r="I2924" s="46"/>
      <c r="J2924" s="46"/>
      <c r="K2924" s="47"/>
      <c r="L2924" s="48"/>
    </row>
    <row r="2925" spans="1:12">
      <c r="A2925" s="38"/>
      <c r="B2925" s="87"/>
      <c r="C2925" s="40"/>
      <c r="D2925" s="158"/>
      <c r="E2925" s="158"/>
      <c r="F2925" s="104"/>
      <c r="G2925" s="503"/>
      <c r="H2925" s="489"/>
      <c r="I2925" s="46"/>
      <c r="J2925" s="46"/>
      <c r="K2925" s="47"/>
      <c r="L2925" s="48"/>
    </row>
    <row r="2926" spans="1:12">
      <c r="A2926" s="38"/>
      <c r="B2926" s="87"/>
      <c r="C2926" s="40"/>
      <c r="D2926" s="158"/>
      <c r="E2926" s="158"/>
      <c r="F2926" s="104"/>
      <c r="G2926" s="503"/>
      <c r="H2926" s="489"/>
      <c r="I2926" s="46"/>
      <c r="J2926" s="46"/>
      <c r="K2926" s="47"/>
      <c r="L2926" s="48"/>
    </row>
    <row r="2927" spans="1:12">
      <c r="A2927" s="38"/>
      <c r="B2927" s="87"/>
      <c r="C2927" s="40"/>
      <c r="D2927" s="158"/>
      <c r="E2927" s="158"/>
      <c r="F2927" s="104"/>
      <c r="G2927" s="503"/>
      <c r="H2927" s="489"/>
      <c r="I2927" s="46"/>
      <c r="J2927" s="46"/>
      <c r="K2927" s="47"/>
      <c r="L2927" s="48"/>
    </row>
    <row r="2928" spans="1:12">
      <c r="A2928" s="38"/>
      <c r="B2928" s="87"/>
      <c r="C2928" s="40"/>
      <c r="D2928" s="158"/>
      <c r="E2928" s="158"/>
      <c r="F2928" s="104"/>
      <c r="G2928" s="503"/>
      <c r="H2928" s="489"/>
      <c r="I2928" s="46"/>
      <c r="J2928" s="46"/>
      <c r="K2928" s="47"/>
      <c r="L2928" s="48"/>
    </row>
    <row r="2929" spans="1:12">
      <c r="A2929" s="38"/>
      <c r="B2929" s="87"/>
      <c r="C2929" s="40"/>
      <c r="D2929" s="158"/>
      <c r="E2929" s="158"/>
      <c r="F2929" s="104"/>
      <c r="G2929" s="503"/>
      <c r="H2929" s="489"/>
      <c r="I2929" s="46"/>
      <c r="J2929" s="46"/>
      <c r="K2929" s="47"/>
      <c r="L2929" s="48"/>
    </row>
    <row r="2930" spans="1:12">
      <c r="A2930" s="38"/>
      <c r="B2930" s="87"/>
      <c r="C2930" s="40"/>
      <c r="D2930" s="158"/>
      <c r="E2930" s="158"/>
      <c r="F2930" s="104"/>
      <c r="G2930" s="503"/>
      <c r="H2930" s="489"/>
      <c r="I2930" s="46"/>
      <c r="J2930" s="46"/>
      <c r="K2930" s="47"/>
      <c r="L2930" s="48"/>
    </row>
    <row r="2931" spans="1:12">
      <c r="A2931" s="38"/>
      <c r="B2931" s="87"/>
      <c r="C2931" s="40"/>
      <c r="D2931" s="158"/>
      <c r="E2931" s="158"/>
      <c r="F2931" s="104"/>
      <c r="G2931" s="503"/>
      <c r="H2931" s="489"/>
      <c r="I2931" s="46"/>
      <c r="J2931" s="46"/>
      <c r="K2931" s="47"/>
      <c r="L2931" s="48"/>
    </row>
    <row r="2932" spans="1:12">
      <c r="A2932" s="38"/>
      <c r="B2932" s="87"/>
      <c r="C2932" s="40"/>
      <c r="D2932" s="158"/>
      <c r="E2932" s="158"/>
      <c r="F2932" s="104"/>
      <c r="G2932" s="503"/>
      <c r="H2932" s="489"/>
      <c r="I2932" s="46"/>
      <c r="J2932" s="46"/>
      <c r="K2932" s="47"/>
      <c r="L2932" s="48"/>
    </row>
    <row r="2933" spans="1:12">
      <c r="A2933" s="38"/>
      <c r="B2933" s="87"/>
      <c r="C2933" s="40"/>
      <c r="D2933" s="158"/>
      <c r="E2933" s="158"/>
      <c r="F2933" s="104"/>
      <c r="G2933" s="503"/>
      <c r="H2933" s="489"/>
      <c r="I2933" s="46"/>
      <c r="J2933" s="46"/>
      <c r="K2933" s="47"/>
      <c r="L2933" s="48"/>
    </row>
    <row r="2934" spans="1:12">
      <c r="A2934" s="38"/>
      <c r="B2934" s="87"/>
      <c r="C2934" s="40"/>
      <c r="D2934" s="158"/>
      <c r="E2934" s="158"/>
      <c r="F2934" s="104"/>
      <c r="G2934" s="503"/>
      <c r="H2934" s="489"/>
      <c r="I2934" s="46"/>
      <c r="J2934" s="46"/>
      <c r="K2934" s="47"/>
      <c r="L2934" s="48"/>
    </row>
    <row r="2935" spans="1:12">
      <c r="A2935" s="38"/>
      <c r="B2935" s="87"/>
      <c r="C2935" s="40"/>
      <c r="D2935" s="158"/>
      <c r="E2935" s="158"/>
      <c r="F2935" s="104"/>
      <c r="G2935" s="503"/>
      <c r="H2935" s="489"/>
      <c r="I2935" s="46"/>
      <c r="J2935" s="46"/>
      <c r="K2935" s="47"/>
      <c r="L2935" s="48"/>
    </row>
    <row r="2936" spans="1:12">
      <c r="A2936" s="38"/>
      <c r="B2936" s="87"/>
      <c r="C2936" s="40"/>
      <c r="D2936" s="158"/>
      <c r="E2936" s="158"/>
      <c r="F2936" s="104"/>
      <c r="G2936" s="503"/>
      <c r="H2936" s="489"/>
      <c r="I2936" s="46"/>
      <c r="J2936" s="46"/>
      <c r="K2936" s="47"/>
      <c r="L2936" s="48"/>
    </row>
    <row r="2937" spans="1:12">
      <c r="A2937" s="38"/>
      <c r="B2937" s="87"/>
      <c r="C2937" s="40"/>
      <c r="D2937" s="158"/>
      <c r="E2937" s="158"/>
      <c r="F2937" s="104"/>
      <c r="G2937" s="503"/>
      <c r="H2937" s="489"/>
      <c r="I2937" s="46"/>
      <c r="J2937" s="46"/>
      <c r="K2937" s="47"/>
      <c r="L2937" s="48"/>
    </row>
    <row r="2938" spans="1:12">
      <c r="A2938" s="38"/>
      <c r="B2938" s="87"/>
      <c r="C2938" s="40"/>
      <c r="D2938" s="158"/>
      <c r="E2938" s="158"/>
      <c r="F2938" s="104"/>
      <c r="G2938" s="503"/>
      <c r="H2938" s="489"/>
      <c r="I2938" s="46"/>
      <c r="J2938" s="46"/>
      <c r="K2938" s="47"/>
      <c r="L2938" s="48"/>
    </row>
    <row r="2939" spans="1:12">
      <c r="A2939" s="38"/>
      <c r="B2939" s="87"/>
      <c r="C2939" s="40"/>
      <c r="D2939" s="158"/>
      <c r="E2939" s="158"/>
      <c r="F2939" s="104"/>
      <c r="G2939" s="503"/>
      <c r="H2939" s="489"/>
      <c r="I2939" s="46"/>
      <c r="J2939" s="46"/>
      <c r="K2939" s="47"/>
      <c r="L2939" s="48"/>
    </row>
    <row r="2940" spans="1:12">
      <c r="A2940" s="38"/>
      <c r="B2940" s="87"/>
      <c r="C2940" s="40"/>
      <c r="D2940" s="158"/>
      <c r="E2940" s="158"/>
      <c r="F2940" s="104"/>
      <c r="G2940" s="503"/>
      <c r="H2940" s="489"/>
      <c r="I2940" s="46"/>
      <c r="J2940" s="46"/>
      <c r="K2940" s="47"/>
      <c r="L2940" s="48"/>
    </row>
    <row r="2941" spans="1:12">
      <c r="A2941" s="38"/>
      <c r="B2941" s="87"/>
      <c r="C2941" s="40"/>
      <c r="D2941" s="158"/>
      <c r="E2941" s="158"/>
      <c r="F2941" s="104"/>
      <c r="G2941" s="503"/>
      <c r="H2941" s="489"/>
      <c r="I2941" s="46"/>
      <c r="J2941" s="46"/>
      <c r="K2941" s="47"/>
      <c r="L2941" s="48"/>
    </row>
    <row r="2942" spans="1:12" ht="15.75" thickBot="1">
      <c r="A2942" s="38"/>
      <c r="B2942" s="87"/>
      <c r="C2942" s="40"/>
      <c r="D2942" s="158"/>
      <c r="E2942" s="158"/>
      <c r="F2942" s="104"/>
      <c r="G2942" s="503"/>
      <c r="H2942" s="489"/>
      <c r="I2942" s="46"/>
      <c r="J2942" s="46"/>
      <c r="K2942" s="47"/>
      <c r="L2942" s="48"/>
    </row>
    <row r="2943" spans="1:12" ht="15.75" thickBot="1">
      <c r="A2943" s="51"/>
      <c r="B2943" s="197"/>
      <c r="C2943" s="11"/>
      <c r="D2943" s="152"/>
      <c r="E2943" s="152"/>
      <c r="F2943" s="153"/>
      <c r="G2943" s="506"/>
      <c r="H2943" s="507"/>
      <c r="I2943" s="343"/>
      <c r="J2943" s="343"/>
      <c r="K2943" s="344"/>
      <c r="L2943" s="17"/>
    </row>
    <row r="2944" spans="1:12" ht="15.75" thickBot="1">
      <c r="A2944" s="9"/>
      <c r="B2944" s="202"/>
      <c r="C2944" s="61"/>
      <c r="D2944" s="62"/>
      <c r="E2944" s="62"/>
      <c r="F2944" s="31"/>
      <c r="G2944" s="482"/>
      <c r="H2944" s="483"/>
      <c r="I2944" s="65"/>
      <c r="J2944" s="66"/>
      <c r="K2944" s="72"/>
      <c r="L2944" s="68"/>
    </row>
    <row r="2945" spans="1:12">
      <c r="A2945" s="498"/>
      <c r="B2945" s="87"/>
      <c r="C2945" s="499"/>
      <c r="D2945" s="179"/>
      <c r="E2945" s="179"/>
      <c r="F2945" s="512"/>
      <c r="G2945" s="501"/>
      <c r="H2945" s="511"/>
      <c r="I2945" s="46"/>
      <c r="J2945" s="46"/>
      <c r="K2945" s="47"/>
      <c r="L2945" s="48"/>
    </row>
    <row r="2946" spans="1:12">
      <c r="A2946" s="38"/>
      <c r="B2946" s="87"/>
      <c r="C2946" s="40"/>
      <c r="D2946" s="179"/>
      <c r="E2946" s="179"/>
      <c r="F2946" s="512"/>
      <c r="G2946" s="503"/>
      <c r="H2946" s="511"/>
      <c r="I2946" s="46"/>
      <c r="J2946" s="46"/>
      <c r="K2946" s="47"/>
      <c r="L2946" s="48"/>
    </row>
    <row r="2947" spans="1:12">
      <c r="A2947" s="38"/>
      <c r="B2947" s="87"/>
      <c r="C2947" s="40"/>
      <c r="D2947" s="179"/>
      <c r="E2947" s="179"/>
      <c r="F2947" s="512"/>
      <c r="G2947" s="503"/>
      <c r="H2947" s="511"/>
      <c r="I2947" s="46"/>
      <c r="J2947" s="46"/>
      <c r="K2947" s="47"/>
      <c r="L2947" s="48"/>
    </row>
    <row r="2948" spans="1:12">
      <c r="A2948" s="38"/>
      <c r="B2948" s="87"/>
      <c r="C2948" s="40"/>
      <c r="D2948" s="179"/>
      <c r="E2948" s="179"/>
      <c r="F2948" s="512"/>
      <c r="G2948" s="503"/>
      <c r="H2948" s="511"/>
      <c r="I2948" s="46"/>
      <c r="J2948" s="46"/>
      <c r="K2948" s="47"/>
      <c r="L2948" s="48"/>
    </row>
    <row r="2949" spans="1:12">
      <c r="A2949" s="38"/>
      <c r="B2949" s="87"/>
      <c r="C2949" s="40"/>
      <c r="D2949" s="179"/>
      <c r="E2949" s="179"/>
      <c r="F2949" s="512"/>
      <c r="G2949" s="503"/>
      <c r="H2949" s="511"/>
      <c r="I2949" s="46"/>
      <c r="J2949" s="46"/>
      <c r="K2949" s="47"/>
      <c r="L2949" s="48"/>
    </row>
    <row r="2950" spans="1:12">
      <c r="A2950" s="38"/>
      <c r="B2950" s="87"/>
      <c r="C2950" s="40"/>
      <c r="D2950" s="179"/>
      <c r="E2950" s="179"/>
      <c r="F2950" s="512"/>
      <c r="G2950" s="503"/>
      <c r="H2950" s="511"/>
      <c r="I2950" s="46"/>
      <c r="J2950" s="46"/>
      <c r="K2950" s="47"/>
      <c r="L2950" s="48"/>
    </row>
    <row r="2951" spans="1:12">
      <c r="A2951" s="38"/>
      <c r="B2951" s="87"/>
      <c r="C2951" s="40"/>
      <c r="D2951" s="179"/>
      <c r="E2951" s="179"/>
      <c r="F2951" s="512"/>
      <c r="G2951" s="503"/>
      <c r="H2951" s="511"/>
      <c r="I2951" s="46"/>
      <c r="J2951" s="46"/>
      <c r="K2951" s="47"/>
      <c r="L2951" s="48"/>
    </row>
    <row r="2952" spans="1:12">
      <c r="A2952" s="38"/>
      <c r="B2952" s="87"/>
      <c r="C2952" s="40"/>
      <c r="D2952" s="179"/>
      <c r="E2952" s="179"/>
      <c r="F2952" s="512"/>
      <c r="G2952" s="503"/>
      <c r="H2952" s="511"/>
      <c r="I2952" s="46"/>
      <c r="J2952" s="46"/>
      <c r="K2952" s="47"/>
      <c r="L2952" s="48"/>
    </row>
    <row r="2953" spans="1:12">
      <c r="A2953" s="38"/>
      <c r="B2953" s="87"/>
      <c r="C2953" s="40"/>
      <c r="D2953" s="179"/>
      <c r="E2953" s="179"/>
      <c r="F2953" s="512"/>
      <c r="G2953" s="503"/>
      <c r="H2953" s="511"/>
      <c r="I2953" s="46"/>
      <c r="J2953" s="46"/>
      <c r="K2953" s="47"/>
      <c r="L2953" s="48"/>
    </row>
    <row r="2954" spans="1:12">
      <c r="A2954" s="38"/>
      <c r="B2954" s="87"/>
      <c r="C2954" s="40"/>
      <c r="D2954" s="179"/>
      <c r="E2954" s="179"/>
      <c r="F2954" s="512"/>
      <c r="G2954" s="488"/>
      <c r="H2954" s="511"/>
      <c r="I2954" s="46"/>
      <c r="J2954" s="46"/>
      <c r="K2954" s="47"/>
      <c r="L2954" s="48"/>
    </row>
    <row r="2955" spans="1:12">
      <c r="A2955" s="38"/>
      <c r="B2955" s="87"/>
      <c r="C2955" s="40"/>
      <c r="D2955" s="179"/>
      <c r="E2955" s="179"/>
      <c r="F2955" s="512"/>
      <c r="G2955" s="488"/>
      <c r="H2955" s="511"/>
      <c r="I2955" s="46"/>
      <c r="J2955" s="46"/>
      <c r="K2955" s="47"/>
      <c r="L2955" s="48"/>
    </row>
    <row r="2956" spans="1:12">
      <c r="A2956" s="38"/>
      <c r="B2956" s="87"/>
      <c r="C2956" s="40"/>
      <c r="D2956" s="179"/>
      <c r="E2956" s="179"/>
      <c r="F2956" s="512"/>
      <c r="G2956" s="488"/>
      <c r="H2956" s="511"/>
      <c r="I2956" s="46"/>
      <c r="J2956" s="46"/>
      <c r="K2956" s="47"/>
      <c r="L2956" s="48"/>
    </row>
    <row r="2957" spans="1:12">
      <c r="A2957" s="38"/>
      <c r="B2957" s="87"/>
      <c r="C2957" s="40"/>
      <c r="D2957" s="179"/>
      <c r="E2957" s="179"/>
      <c r="F2957" s="512"/>
      <c r="G2957" s="488"/>
      <c r="H2957" s="511"/>
      <c r="I2957" s="46"/>
      <c r="J2957" s="46"/>
      <c r="K2957" s="47"/>
      <c r="L2957" s="48"/>
    </row>
    <row r="2958" spans="1:12">
      <c r="A2958" s="38"/>
      <c r="B2958" s="87"/>
      <c r="C2958" s="40"/>
      <c r="D2958" s="179"/>
      <c r="E2958" s="179"/>
      <c r="F2958" s="512"/>
      <c r="G2958" s="488"/>
      <c r="H2958" s="511"/>
      <c r="I2958" s="46"/>
      <c r="J2958" s="46"/>
      <c r="K2958" s="47"/>
      <c r="L2958" s="48"/>
    </row>
    <row r="2959" spans="1:12">
      <c r="A2959" s="38"/>
      <c r="B2959" s="87"/>
      <c r="C2959" s="40"/>
      <c r="D2959" s="179"/>
      <c r="E2959" s="179"/>
      <c r="F2959" s="512"/>
      <c r="G2959" s="488"/>
      <c r="H2959" s="511"/>
      <c r="I2959" s="46"/>
      <c r="J2959" s="46"/>
      <c r="K2959" s="47"/>
      <c r="L2959" s="48"/>
    </row>
    <row r="2960" spans="1:12">
      <c r="A2960" s="38"/>
      <c r="B2960" s="87"/>
      <c r="C2960" s="40"/>
      <c r="D2960" s="179"/>
      <c r="E2960" s="179"/>
      <c r="F2960" s="512"/>
      <c r="G2960" s="488"/>
      <c r="H2960" s="511"/>
      <c r="I2960" s="46"/>
      <c r="J2960" s="46"/>
      <c r="K2960" s="47"/>
      <c r="L2960" s="48"/>
    </row>
    <row r="2961" spans="1:12">
      <c r="A2961" s="38"/>
      <c r="B2961" s="87"/>
      <c r="C2961" s="40"/>
      <c r="D2961" s="179"/>
      <c r="E2961" s="179"/>
      <c r="F2961" s="512"/>
      <c r="G2961" s="488"/>
      <c r="H2961" s="511"/>
      <c r="I2961" s="46"/>
      <c r="J2961" s="46"/>
      <c r="K2961" s="47"/>
      <c r="L2961" s="48"/>
    </row>
    <row r="2962" spans="1:12">
      <c r="A2962" s="38"/>
      <c r="B2962" s="87"/>
      <c r="C2962" s="40"/>
      <c r="D2962" s="179"/>
      <c r="E2962" s="179"/>
      <c r="F2962" s="512"/>
      <c r="G2962" s="488"/>
      <c r="H2962" s="511"/>
      <c r="I2962" s="46"/>
      <c r="J2962" s="46"/>
      <c r="K2962" s="47"/>
      <c r="L2962" s="48"/>
    </row>
    <row r="2963" spans="1:12">
      <c r="A2963" s="38"/>
      <c r="B2963" s="87"/>
      <c r="C2963" s="40"/>
      <c r="D2963" s="179"/>
      <c r="E2963" s="179"/>
      <c r="F2963" s="512"/>
      <c r="G2963" s="488"/>
      <c r="H2963" s="511"/>
      <c r="I2963" s="46"/>
      <c r="J2963" s="46"/>
      <c r="K2963" s="47"/>
      <c r="L2963" s="48"/>
    </row>
    <row r="2964" spans="1:12">
      <c r="A2964" s="38"/>
      <c r="B2964" s="87"/>
      <c r="C2964" s="40"/>
      <c r="D2964" s="41"/>
      <c r="E2964" s="41"/>
      <c r="F2964" s="104"/>
      <c r="G2964" s="488"/>
      <c r="H2964" s="489"/>
      <c r="I2964" s="46"/>
      <c r="J2964" s="46"/>
      <c r="K2964" s="47"/>
      <c r="L2964" s="48"/>
    </row>
    <row r="2965" spans="1:12">
      <c r="A2965" s="38"/>
      <c r="B2965" s="87"/>
      <c r="C2965" s="40"/>
      <c r="D2965" s="41"/>
      <c r="E2965" s="41"/>
      <c r="F2965" s="104"/>
      <c r="G2965" s="488"/>
      <c r="H2965" s="489"/>
      <c r="I2965" s="46"/>
      <c r="J2965" s="46"/>
      <c r="K2965" s="47"/>
      <c r="L2965" s="48"/>
    </row>
    <row r="2966" spans="1:12">
      <c r="A2966" s="38"/>
      <c r="B2966" s="87"/>
      <c r="C2966" s="40"/>
      <c r="D2966" s="179"/>
      <c r="E2966" s="179"/>
      <c r="F2966" s="512"/>
      <c r="G2966" s="488"/>
      <c r="H2966" s="511"/>
      <c r="I2966" s="46"/>
      <c r="J2966" s="46"/>
      <c r="K2966" s="47"/>
      <c r="L2966" s="48"/>
    </row>
    <row r="2967" spans="1:12">
      <c r="A2967" s="38"/>
      <c r="B2967" s="87"/>
      <c r="C2967" s="40"/>
      <c r="D2967" s="179"/>
      <c r="E2967" s="179"/>
      <c r="F2967" s="512"/>
      <c r="G2967" s="488"/>
      <c r="H2967" s="511"/>
      <c r="I2967" s="46"/>
      <c r="J2967" s="46"/>
      <c r="K2967" s="47"/>
      <c r="L2967" s="48"/>
    </row>
    <row r="2968" spans="1:12">
      <c r="A2968" s="38"/>
      <c r="B2968" s="87"/>
      <c r="C2968" s="40"/>
      <c r="D2968" s="179"/>
      <c r="E2968" s="179"/>
      <c r="F2968" s="512"/>
      <c r="G2968" s="488"/>
      <c r="H2968" s="511"/>
      <c r="I2968" s="46"/>
      <c r="J2968" s="46"/>
      <c r="K2968" s="47"/>
      <c r="L2968" s="48"/>
    </row>
    <row r="2969" spans="1:12">
      <c r="A2969" s="38"/>
      <c r="B2969" s="87"/>
      <c r="C2969" s="40"/>
      <c r="D2969" s="179"/>
      <c r="E2969" s="179"/>
      <c r="F2969" s="512"/>
      <c r="G2969" s="488"/>
      <c r="H2969" s="511"/>
      <c r="I2969" s="46"/>
      <c r="J2969" s="46"/>
      <c r="K2969" s="47"/>
      <c r="L2969" s="48"/>
    </row>
    <row r="2970" spans="1:12">
      <c r="A2970" s="38"/>
      <c r="B2970" s="87"/>
      <c r="C2970" s="40"/>
      <c r="D2970" s="179"/>
      <c r="E2970" s="179"/>
      <c r="F2970" s="512"/>
      <c r="G2970" s="488"/>
      <c r="H2970" s="511"/>
      <c r="I2970" s="46"/>
      <c r="J2970" s="46"/>
      <c r="K2970" s="47"/>
      <c r="L2970" s="48"/>
    </row>
    <row r="2971" spans="1:12">
      <c r="A2971" s="38"/>
      <c r="B2971" s="87"/>
      <c r="C2971" s="40"/>
      <c r="D2971" s="179"/>
      <c r="E2971" s="179"/>
      <c r="F2971" s="512"/>
      <c r="G2971" s="488"/>
      <c r="H2971" s="511"/>
      <c r="I2971" s="46"/>
      <c r="J2971" s="46"/>
      <c r="K2971" s="47"/>
      <c r="L2971" s="48"/>
    </row>
    <row r="2972" spans="1:12">
      <c r="A2972" s="38"/>
      <c r="B2972" s="87"/>
      <c r="C2972" s="40"/>
      <c r="D2972" s="179"/>
      <c r="E2972" s="179"/>
      <c r="F2972" s="512"/>
      <c r="G2972" s="488"/>
      <c r="H2972" s="511"/>
      <c r="I2972" s="46"/>
      <c r="J2972" s="46"/>
      <c r="K2972" s="47"/>
      <c r="L2972" s="48"/>
    </row>
    <row r="2973" spans="1:12">
      <c r="A2973" s="38"/>
      <c r="B2973" s="87"/>
      <c r="C2973" s="40"/>
      <c r="D2973" s="179"/>
      <c r="E2973" s="179"/>
      <c r="F2973" s="512"/>
      <c r="G2973" s="488"/>
      <c r="H2973" s="511"/>
      <c r="I2973" s="46"/>
      <c r="J2973" s="46"/>
      <c r="K2973" s="47"/>
      <c r="L2973" s="48"/>
    </row>
    <row r="2974" spans="1:12">
      <c r="A2974" s="38"/>
      <c r="B2974" s="87"/>
      <c r="C2974" s="40"/>
      <c r="D2974" s="513"/>
      <c r="E2974" s="513"/>
      <c r="F2974" s="512"/>
      <c r="G2974" s="488"/>
      <c r="H2974" s="514"/>
      <c r="I2974" s="46"/>
      <c r="J2974" s="46"/>
      <c r="K2974" s="47"/>
      <c r="L2974" s="48"/>
    </row>
    <row r="2975" spans="1:12">
      <c r="A2975" s="38"/>
      <c r="B2975" s="87"/>
      <c r="C2975" s="40"/>
      <c r="D2975" s="179"/>
      <c r="E2975" s="179"/>
      <c r="F2975" s="512"/>
      <c r="G2975" s="488"/>
      <c r="H2975" s="511"/>
      <c r="I2975" s="46"/>
      <c r="J2975" s="46"/>
      <c r="K2975" s="47"/>
      <c r="L2975" s="48"/>
    </row>
    <row r="2976" spans="1:12">
      <c r="A2976" s="38"/>
      <c r="B2976" s="87"/>
      <c r="C2976" s="40"/>
      <c r="D2976" s="179"/>
      <c r="E2976" s="179"/>
      <c r="F2976" s="512"/>
      <c r="G2976" s="488"/>
      <c r="H2976" s="511"/>
      <c r="I2976" s="46"/>
      <c r="J2976" s="46"/>
      <c r="K2976" s="47"/>
      <c r="L2976" s="48"/>
    </row>
    <row r="2977" spans="1:12">
      <c r="A2977" s="38"/>
      <c r="B2977" s="87"/>
      <c r="C2977" s="40"/>
      <c r="D2977" s="179"/>
      <c r="E2977" s="179"/>
      <c r="F2977" s="512"/>
      <c r="G2977" s="488"/>
      <c r="H2977" s="511"/>
      <c r="I2977" s="46"/>
      <c r="J2977" s="46"/>
      <c r="K2977" s="47"/>
      <c r="L2977" s="48"/>
    </row>
    <row r="2978" spans="1:12">
      <c r="A2978" s="38"/>
      <c r="B2978" s="87"/>
      <c r="C2978" s="40"/>
      <c r="D2978" s="179"/>
      <c r="E2978" s="179"/>
      <c r="F2978" s="512"/>
      <c r="G2978" s="488"/>
      <c r="H2978" s="511"/>
      <c r="I2978" s="46"/>
      <c r="J2978" s="46"/>
      <c r="K2978" s="47"/>
      <c r="L2978" s="48"/>
    </row>
    <row r="2979" spans="1:12">
      <c r="A2979" s="38"/>
      <c r="B2979" s="87"/>
      <c r="C2979" s="40"/>
      <c r="D2979" s="179"/>
      <c r="E2979" s="179"/>
      <c r="F2979" s="512"/>
      <c r="G2979" s="488"/>
      <c r="H2979" s="511"/>
      <c r="I2979" s="46"/>
      <c r="J2979" s="46"/>
      <c r="K2979" s="47"/>
      <c r="L2979" s="48"/>
    </row>
    <row r="2980" spans="1:12" ht="15.75" thickBot="1">
      <c r="A2980" s="82"/>
      <c r="B2980" s="87"/>
      <c r="C2980" s="40"/>
      <c r="D2980" s="41"/>
      <c r="E2980" s="41"/>
      <c r="F2980" s="96"/>
      <c r="G2980" s="488"/>
      <c r="H2980" s="489"/>
      <c r="I2980" s="46"/>
      <c r="J2980" s="46"/>
      <c r="K2980" s="47"/>
      <c r="L2980" s="48"/>
    </row>
    <row r="2981" spans="1:12" ht="15.75" thickBot="1">
      <c r="A2981" s="51"/>
      <c r="B2981" s="197"/>
      <c r="C2981" s="11"/>
      <c r="D2981" s="325"/>
      <c r="E2981" s="325"/>
      <c r="F2981" s="54"/>
      <c r="G2981" s="495"/>
      <c r="H2981" s="496"/>
      <c r="I2981" s="200"/>
      <c r="J2981" s="200"/>
      <c r="K2981" s="201"/>
      <c r="L2981" s="58"/>
    </row>
    <row r="2982" spans="1:12" ht="15.75" thickBot="1">
      <c r="A2982" s="9"/>
      <c r="B2982" s="202"/>
      <c r="C2982" s="61"/>
      <c r="D2982" s="62"/>
      <c r="E2982" s="62"/>
      <c r="F2982" s="31"/>
      <c r="G2982" s="482"/>
      <c r="H2982" s="483"/>
      <c r="I2982" s="65"/>
      <c r="J2982" s="66"/>
      <c r="K2982" s="72"/>
      <c r="L2982" s="68"/>
    </row>
    <row r="2983" spans="1:12">
      <c r="A2983" s="38"/>
      <c r="B2983" s="87"/>
      <c r="C2983" s="40"/>
      <c r="D2983" s="41"/>
      <c r="E2983" s="41"/>
      <c r="F2983" s="104"/>
      <c r="G2983" s="488"/>
      <c r="H2983" s="489"/>
      <c r="I2983" s="46"/>
      <c r="J2983" s="46"/>
      <c r="K2983" s="47"/>
      <c r="L2983" s="48"/>
    </row>
    <row r="2984" spans="1:12">
      <c r="A2984" s="38"/>
      <c r="B2984" s="87"/>
      <c r="C2984" s="40"/>
      <c r="D2984" s="41"/>
      <c r="E2984" s="41"/>
      <c r="F2984" s="104"/>
      <c r="G2984" s="488"/>
      <c r="H2984" s="489"/>
      <c r="I2984" s="46"/>
      <c r="J2984" s="46"/>
      <c r="K2984" s="47"/>
      <c r="L2984" s="48"/>
    </row>
    <row r="2985" spans="1:12">
      <c r="A2985" s="38"/>
      <c r="B2985" s="87"/>
      <c r="C2985" s="40"/>
      <c r="D2985" s="41"/>
      <c r="E2985" s="41"/>
      <c r="F2985" s="104"/>
      <c r="G2985" s="488"/>
      <c r="H2985" s="489"/>
      <c r="I2985" s="46"/>
      <c r="J2985" s="46"/>
      <c r="K2985" s="47"/>
      <c r="L2985" s="48"/>
    </row>
    <row r="2986" spans="1:12">
      <c r="A2986" s="38"/>
      <c r="B2986" s="87"/>
      <c r="C2986" s="40"/>
      <c r="D2986" s="41"/>
      <c r="E2986" s="41"/>
      <c r="F2986" s="104"/>
      <c r="G2986" s="488"/>
      <c r="H2986" s="489"/>
      <c r="I2986" s="46"/>
      <c r="J2986" s="46"/>
      <c r="K2986" s="47"/>
      <c r="L2986" s="48"/>
    </row>
    <row r="2987" spans="1:12">
      <c r="A2987" s="38"/>
      <c r="B2987" s="87"/>
      <c r="C2987" s="40"/>
      <c r="D2987" s="41"/>
      <c r="E2987" s="41"/>
      <c r="F2987" s="104"/>
      <c r="G2987" s="488"/>
      <c r="H2987" s="489"/>
      <c r="I2987" s="46"/>
      <c r="J2987" s="46"/>
      <c r="K2987" s="47"/>
      <c r="L2987" s="48"/>
    </row>
    <row r="2988" spans="1:12">
      <c r="A2988" s="38"/>
      <c r="B2988" s="87"/>
      <c r="C2988" s="40"/>
      <c r="D2988" s="41"/>
      <c r="E2988" s="41"/>
      <c r="F2988" s="104"/>
      <c r="G2988" s="488"/>
      <c r="H2988" s="489"/>
      <c r="I2988" s="46"/>
      <c r="J2988" s="46"/>
      <c r="K2988" s="47"/>
      <c r="L2988" s="48"/>
    </row>
    <row r="2989" spans="1:12">
      <c r="A2989" s="38"/>
      <c r="B2989" s="87"/>
      <c r="C2989" s="40"/>
      <c r="D2989" s="41"/>
      <c r="E2989" s="41"/>
      <c r="F2989" s="104"/>
      <c r="G2989" s="488"/>
      <c r="H2989" s="489"/>
      <c r="I2989" s="46"/>
      <c r="J2989" s="46"/>
      <c r="K2989" s="47"/>
      <c r="L2989" s="48"/>
    </row>
    <row r="2990" spans="1:12">
      <c r="A2990" s="38"/>
      <c r="B2990" s="87"/>
      <c r="C2990" s="40"/>
      <c r="D2990" s="41"/>
      <c r="E2990" s="41"/>
      <c r="F2990" s="104"/>
      <c r="G2990" s="488"/>
      <c r="H2990" s="489"/>
      <c r="I2990" s="46"/>
      <c r="J2990" s="46"/>
      <c r="K2990" s="47"/>
      <c r="L2990" s="48"/>
    </row>
    <row r="2991" spans="1:12">
      <c r="A2991" s="38"/>
      <c r="B2991" s="87"/>
      <c r="C2991" s="40"/>
      <c r="D2991" s="41"/>
      <c r="E2991" s="41"/>
      <c r="F2991" s="104"/>
      <c r="G2991" s="488"/>
      <c r="H2991" s="489"/>
      <c r="I2991" s="46"/>
      <c r="J2991" s="46"/>
      <c r="K2991" s="47"/>
      <c r="L2991" s="48"/>
    </row>
    <row r="2992" spans="1:12">
      <c r="A2992" s="38"/>
      <c r="B2992" s="87"/>
      <c r="C2992" s="40"/>
      <c r="D2992" s="41"/>
      <c r="E2992" s="41"/>
      <c r="F2992" s="104"/>
      <c r="G2992" s="488"/>
      <c r="H2992" s="489"/>
      <c r="I2992" s="46"/>
      <c r="J2992" s="46"/>
      <c r="K2992" s="47"/>
      <c r="L2992" s="48"/>
    </row>
    <row r="2993" spans="1:12">
      <c r="A2993" s="38"/>
      <c r="B2993" s="87"/>
      <c r="C2993" s="40"/>
      <c r="D2993" s="41"/>
      <c r="E2993" s="41"/>
      <c r="F2993" s="104"/>
      <c r="G2993" s="488"/>
      <c r="H2993" s="489"/>
      <c r="I2993" s="46"/>
      <c r="J2993" s="46"/>
      <c r="K2993" s="47"/>
      <c r="L2993" s="48"/>
    </row>
    <row r="2994" spans="1:12">
      <c r="A2994" s="38"/>
      <c r="B2994" s="87"/>
      <c r="C2994" s="40"/>
      <c r="D2994" s="41"/>
      <c r="E2994" s="41"/>
      <c r="F2994" s="104"/>
      <c r="G2994" s="488"/>
      <c r="H2994" s="489"/>
      <c r="I2994" s="46"/>
      <c r="J2994" s="46"/>
      <c r="K2994" s="47"/>
      <c r="L2994" s="48"/>
    </row>
    <row r="2995" spans="1:12">
      <c r="A2995" s="38"/>
      <c r="B2995" s="87"/>
      <c r="C2995" s="40"/>
      <c r="D2995" s="41"/>
      <c r="E2995" s="41"/>
      <c r="F2995" s="104"/>
      <c r="G2995" s="488"/>
      <c r="H2995" s="489"/>
      <c r="I2995" s="46"/>
      <c r="J2995" s="46"/>
      <c r="K2995" s="47"/>
      <c r="L2995" s="48"/>
    </row>
    <row r="2996" spans="1:12">
      <c r="A2996" s="38"/>
      <c r="B2996" s="87"/>
      <c r="C2996" s="40"/>
      <c r="D2996" s="41"/>
      <c r="E2996" s="41"/>
      <c r="F2996" s="104"/>
      <c r="G2996" s="488"/>
      <c r="H2996" s="489"/>
      <c r="I2996" s="46"/>
      <c r="J2996" s="46"/>
      <c r="K2996" s="47"/>
      <c r="L2996" s="48"/>
    </row>
    <row r="2997" spans="1:12">
      <c r="A2997" s="38"/>
      <c r="B2997" s="87"/>
      <c r="C2997" s="40"/>
      <c r="D2997" s="41"/>
      <c r="E2997" s="41"/>
      <c r="F2997" s="104"/>
      <c r="G2997" s="488"/>
      <c r="H2997" s="489"/>
      <c r="I2997" s="46"/>
      <c r="J2997" s="46"/>
      <c r="K2997" s="47"/>
      <c r="L2997" s="48"/>
    </row>
    <row r="2998" spans="1:12">
      <c r="A2998" s="38"/>
      <c r="B2998" s="87"/>
      <c r="C2998" s="40"/>
      <c r="D2998" s="41"/>
      <c r="E2998" s="41"/>
      <c r="F2998" s="104"/>
      <c r="G2998" s="488"/>
      <c r="H2998" s="489"/>
      <c r="I2998" s="46"/>
      <c r="J2998" s="46"/>
      <c r="K2998" s="47"/>
      <c r="L2998" s="48"/>
    </row>
    <row r="2999" spans="1:12">
      <c r="A2999" s="38"/>
      <c r="B2999" s="87"/>
      <c r="C2999" s="40"/>
      <c r="D2999" s="41"/>
      <c r="E2999" s="41"/>
      <c r="F2999" s="104"/>
      <c r="G2999" s="488"/>
      <c r="H2999" s="489"/>
      <c r="I2999" s="46"/>
      <c r="J2999" s="46"/>
      <c r="K2999" s="47"/>
      <c r="L2999" s="48"/>
    </row>
    <row r="3000" spans="1:12">
      <c r="A3000" s="38"/>
      <c r="B3000" s="87"/>
      <c r="C3000" s="40"/>
      <c r="D3000" s="41"/>
      <c r="E3000" s="41"/>
      <c r="F3000" s="104"/>
      <c r="G3000" s="488"/>
      <c r="H3000" s="489"/>
      <c r="I3000" s="46"/>
      <c r="J3000" s="46"/>
      <c r="K3000" s="47"/>
      <c r="L3000" s="48"/>
    </row>
    <row r="3001" spans="1:12">
      <c r="A3001" s="38"/>
      <c r="B3001" s="87"/>
      <c r="C3001" s="40"/>
      <c r="D3001" s="41"/>
      <c r="E3001" s="41"/>
      <c r="F3001" s="104"/>
      <c r="G3001" s="488"/>
      <c r="H3001" s="489"/>
      <c r="I3001" s="46"/>
      <c r="J3001" s="46"/>
      <c r="K3001" s="47"/>
      <c r="L3001" s="48"/>
    </row>
    <row r="3002" spans="1:12">
      <c r="A3002" s="38"/>
      <c r="B3002" s="87"/>
      <c r="C3002" s="40"/>
      <c r="D3002" s="179"/>
      <c r="E3002" s="179"/>
      <c r="F3002" s="512"/>
      <c r="G3002" s="515"/>
      <c r="H3002" s="511"/>
      <c r="I3002" s="46"/>
      <c r="J3002" s="46"/>
      <c r="K3002" s="47"/>
      <c r="L3002" s="48"/>
    </row>
    <row r="3003" spans="1:12">
      <c r="A3003" s="38"/>
      <c r="B3003" s="87"/>
      <c r="C3003" s="40"/>
      <c r="D3003" s="179"/>
      <c r="E3003" s="179"/>
      <c r="F3003" s="512"/>
      <c r="G3003" s="515"/>
      <c r="H3003" s="511"/>
      <c r="I3003" s="46"/>
      <c r="J3003" s="46"/>
      <c r="K3003" s="47"/>
      <c r="L3003" s="48"/>
    </row>
    <row r="3004" spans="1:12">
      <c r="A3004" s="38"/>
      <c r="B3004" s="87"/>
      <c r="C3004" s="40"/>
      <c r="D3004" s="41"/>
      <c r="E3004" s="41"/>
      <c r="F3004" s="104"/>
      <c r="G3004" s="488"/>
      <c r="H3004" s="489"/>
      <c r="I3004" s="46"/>
      <c r="J3004" s="46"/>
      <c r="K3004" s="47"/>
      <c r="L3004" s="48"/>
    </row>
    <row r="3005" spans="1:12">
      <c r="A3005" s="38"/>
      <c r="B3005" s="87"/>
      <c r="C3005" s="40"/>
      <c r="D3005" s="41"/>
      <c r="E3005" s="41"/>
      <c r="F3005" s="104"/>
      <c r="G3005" s="488"/>
      <c r="H3005" s="489"/>
      <c r="I3005" s="46"/>
      <c r="J3005" s="46"/>
      <c r="K3005" s="47"/>
      <c r="L3005" s="48"/>
    </row>
    <row r="3006" spans="1:12">
      <c r="A3006" s="38"/>
      <c r="B3006" s="87"/>
      <c r="C3006" s="40"/>
      <c r="D3006" s="41"/>
      <c r="E3006" s="41"/>
      <c r="F3006" s="104"/>
      <c r="G3006" s="488"/>
      <c r="H3006" s="489"/>
      <c r="I3006" s="46"/>
      <c r="J3006" s="46"/>
      <c r="K3006" s="47"/>
      <c r="L3006" s="48"/>
    </row>
    <row r="3007" spans="1:12">
      <c r="A3007" s="38"/>
      <c r="B3007" s="87"/>
      <c r="C3007" s="40"/>
      <c r="D3007" s="41"/>
      <c r="E3007" s="41"/>
      <c r="F3007" s="104"/>
      <c r="G3007" s="488"/>
      <c r="H3007" s="489"/>
      <c r="I3007" s="46"/>
      <c r="J3007" s="46"/>
      <c r="K3007" s="47"/>
      <c r="L3007" s="48"/>
    </row>
    <row r="3008" spans="1:12" ht="15.75" thickBot="1">
      <c r="A3008" s="82"/>
      <c r="B3008" s="87"/>
      <c r="C3008" s="40"/>
      <c r="D3008" s="41"/>
      <c r="E3008" s="41"/>
      <c r="F3008" s="96"/>
      <c r="G3008" s="488"/>
      <c r="H3008" s="489"/>
      <c r="I3008" s="46"/>
      <c r="J3008" s="46"/>
      <c r="K3008" s="47"/>
      <c r="L3008" s="48"/>
    </row>
    <row r="3009" spans="1:12" ht="15.75" thickBot="1">
      <c r="A3009" s="51"/>
      <c r="B3009" s="197"/>
      <c r="C3009" s="11"/>
      <c r="D3009" s="325"/>
      <c r="E3009" s="325"/>
      <c r="F3009" s="54"/>
      <c r="G3009" s="495"/>
      <c r="H3009" s="496"/>
      <c r="I3009" s="200"/>
      <c r="J3009" s="200"/>
      <c r="K3009" s="201"/>
      <c r="L3009" s="58"/>
    </row>
    <row r="3010" spans="1:12" ht="15.75" thickBot="1">
      <c r="A3010" s="9"/>
      <c r="B3010" s="202"/>
      <c r="C3010" s="61"/>
      <c r="D3010" s="62"/>
      <c r="E3010" s="62"/>
      <c r="F3010" s="31"/>
      <c r="G3010" s="482"/>
      <c r="H3010" s="483"/>
      <c r="I3010" s="65"/>
      <c r="J3010" s="66"/>
      <c r="K3010" s="72"/>
      <c r="L3010" s="68"/>
    </row>
    <row r="3011" spans="1:12">
      <c r="A3011" s="82"/>
      <c r="B3011" s="87"/>
      <c r="C3011" s="40"/>
      <c r="D3011" s="118"/>
      <c r="E3011" s="118"/>
      <c r="F3011" s="104"/>
      <c r="G3011" s="516"/>
      <c r="H3011" s="517"/>
      <c r="I3011" s="46"/>
      <c r="J3011" s="46"/>
      <c r="K3011" s="47"/>
      <c r="L3011" s="48"/>
    </row>
    <row r="3012" spans="1:12">
      <c r="A3012" s="38"/>
      <c r="B3012" s="87"/>
      <c r="C3012" s="40"/>
      <c r="D3012" s="518"/>
      <c r="E3012" s="518"/>
      <c r="F3012" s="519"/>
      <c r="G3012" s="515"/>
      <c r="H3012" s="520"/>
      <c r="I3012" s="46"/>
      <c r="J3012" s="46"/>
      <c r="K3012" s="47"/>
      <c r="L3012" s="48"/>
    </row>
    <row r="3013" spans="1:12">
      <c r="A3013" s="38"/>
      <c r="B3013" s="87"/>
      <c r="C3013" s="40"/>
      <c r="D3013" s="518"/>
      <c r="E3013" s="518"/>
      <c r="F3013" s="519"/>
      <c r="G3013" s="515"/>
      <c r="H3013" s="520"/>
      <c r="I3013" s="46"/>
      <c r="J3013" s="46"/>
      <c r="K3013" s="47"/>
      <c r="L3013" s="48"/>
    </row>
    <row r="3014" spans="1:12">
      <c r="A3014" s="38"/>
      <c r="B3014" s="87"/>
      <c r="C3014" s="40"/>
      <c r="D3014" s="518"/>
      <c r="E3014" s="518"/>
      <c r="F3014" s="519"/>
      <c r="G3014" s="515"/>
      <c r="H3014" s="520"/>
      <c r="I3014" s="46"/>
      <c r="J3014" s="46"/>
      <c r="K3014" s="47"/>
      <c r="L3014" s="48"/>
    </row>
    <row r="3015" spans="1:12">
      <c r="A3015" s="38"/>
      <c r="B3015" s="87"/>
      <c r="C3015" s="40"/>
      <c r="D3015" s="518"/>
      <c r="E3015" s="518"/>
      <c r="F3015" s="519"/>
      <c r="G3015" s="521"/>
      <c r="H3015" s="520"/>
      <c r="I3015" s="46"/>
      <c r="J3015" s="46"/>
      <c r="K3015" s="47"/>
      <c r="L3015" s="48"/>
    </row>
    <row r="3016" spans="1:12">
      <c r="A3016" s="38"/>
      <c r="B3016" s="87"/>
      <c r="C3016" s="40"/>
      <c r="D3016" s="518"/>
      <c r="E3016" s="518"/>
      <c r="F3016" s="519"/>
      <c r="G3016" s="521"/>
      <c r="H3016" s="520"/>
      <c r="I3016" s="46"/>
      <c r="J3016" s="46"/>
      <c r="K3016" s="47"/>
      <c r="L3016" s="48"/>
    </row>
    <row r="3017" spans="1:12">
      <c r="A3017" s="38"/>
      <c r="B3017" s="87"/>
      <c r="C3017" s="40"/>
      <c r="D3017" s="522"/>
      <c r="E3017" s="522"/>
      <c r="F3017" s="519"/>
      <c r="G3017" s="521"/>
      <c r="H3017" s="520"/>
      <c r="I3017" s="46"/>
      <c r="J3017" s="46"/>
      <c r="K3017" s="47"/>
      <c r="L3017" s="48"/>
    </row>
    <row r="3018" spans="1:12">
      <c r="A3018" s="38"/>
      <c r="B3018" s="87"/>
      <c r="C3018" s="40"/>
      <c r="D3018" s="522"/>
      <c r="E3018" s="522"/>
      <c r="F3018" s="519"/>
      <c r="G3018" s="515"/>
      <c r="H3018" s="520"/>
      <c r="I3018" s="46"/>
      <c r="J3018" s="46"/>
      <c r="K3018" s="47"/>
      <c r="L3018" s="48"/>
    </row>
    <row r="3019" spans="1:12">
      <c r="A3019" s="38"/>
      <c r="B3019" s="87"/>
      <c r="C3019" s="40"/>
      <c r="D3019" s="522"/>
      <c r="E3019" s="522"/>
      <c r="F3019" s="519"/>
      <c r="G3019" s="515"/>
      <c r="H3019" s="520"/>
      <c r="I3019" s="46"/>
      <c r="J3019" s="46"/>
      <c r="K3019" s="47"/>
      <c r="L3019" s="48"/>
    </row>
    <row r="3020" spans="1:12">
      <c r="A3020" s="38"/>
      <c r="B3020" s="87"/>
      <c r="C3020" s="40"/>
      <c r="D3020" s="522"/>
      <c r="E3020" s="522"/>
      <c r="F3020" s="519"/>
      <c r="G3020" s="515"/>
      <c r="H3020" s="520"/>
      <c r="I3020" s="46"/>
      <c r="J3020" s="46"/>
      <c r="K3020" s="47"/>
      <c r="L3020" s="48"/>
    </row>
    <row r="3021" spans="1:12">
      <c r="A3021" s="38"/>
      <c r="B3021" s="87"/>
      <c r="C3021" s="40"/>
      <c r="D3021" s="518"/>
      <c r="E3021" s="522"/>
      <c r="F3021" s="519"/>
      <c r="G3021" s="515"/>
      <c r="H3021" s="520"/>
      <c r="I3021" s="46"/>
      <c r="J3021" s="46"/>
      <c r="K3021" s="47"/>
      <c r="L3021" s="48"/>
    </row>
    <row r="3022" spans="1:12">
      <c r="A3022" s="38"/>
      <c r="B3022" s="87"/>
      <c r="C3022" s="40"/>
      <c r="D3022" s="522"/>
      <c r="E3022" s="522"/>
      <c r="F3022" s="519"/>
      <c r="G3022" s="515"/>
      <c r="H3022" s="520"/>
      <c r="I3022" s="46"/>
      <c r="J3022" s="46"/>
      <c r="K3022" s="47"/>
      <c r="L3022" s="48"/>
    </row>
    <row r="3023" spans="1:12">
      <c r="A3023" s="38"/>
      <c r="B3023" s="87"/>
      <c r="C3023" s="40"/>
      <c r="D3023" s="522"/>
      <c r="E3023" s="522"/>
      <c r="F3023" s="519"/>
      <c r="G3023" s="515"/>
      <c r="H3023" s="520"/>
      <c r="I3023" s="46"/>
      <c r="J3023" s="46"/>
      <c r="K3023" s="47"/>
      <c r="L3023" s="48"/>
    </row>
    <row r="3024" spans="1:12">
      <c r="A3024" s="38"/>
      <c r="B3024" s="87"/>
      <c r="C3024" s="40"/>
      <c r="D3024" s="522"/>
      <c r="E3024" s="522"/>
      <c r="F3024" s="519"/>
      <c r="G3024" s="515"/>
      <c r="H3024" s="520"/>
      <c r="I3024" s="46"/>
      <c r="J3024" s="46"/>
      <c r="K3024" s="47"/>
      <c r="L3024" s="48"/>
    </row>
    <row r="3025" spans="1:12">
      <c r="A3025" s="38"/>
      <c r="B3025" s="87"/>
      <c r="C3025" s="40"/>
      <c r="D3025" s="518"/>
      <c r="E3025" s="522"/>
      <c r="F3025" s="519"/>
      <c r="G3025" s="515"/>
      <c r="H3025" s="520"/>
      <c r="I3025" s="46"/>
      <c r="J3025" s="46"/>
      <c r="K3025" s="47"/>
      <c r="L3025" s="48"/>
    </row>
    <row r="3026" spans="1:12">
      <c r="A3026" s="38"/>
      <c r="B3026" s="87"/>
      <c r="C3026" s="40"/>
      <c r="D3026" s="522"/>
      <c r="E3026" s="522"/>
      <c r="F3026" s="519"/>
      <c r="G3026" s="515"/>
      <c r="H3026" s="520"/>
      <c r="I3026" s="46"/>
      <c r="J3026" s="46"/>
      <c r="K3026" s="47"/>
      <c r="L3026" s="48"/>
    </row>
    <row r="3027" spans="1:12">
      <c r="A3027" s="82"/>
      <c r="B3027" s="87"/>
      <c r="C3027" s="40"/>
      <c r="D3027" s="523"/>
      <c r="E3027" s="523"/>
      <c r="F3027" s="117"/>
      <c r="G3027" s="515"/>
      <c r="H3027" s="520"/>
      <c r="I3027" s="524"/>
      <c r="J3027" s="524"/>
      <c r="K3027" s="525"/>
      <c r="L3027" s="526"/>
    </row>
    <row r="3028" spans="1:12">
      <c r="A3028" s="38"/>
      <c r="B3028" s="87"/>
      <c r="C3028" s="40"/>
      <c r="D3028" s="510"/>
      <c r="E3028" s="510"/>
      <c r="F3028" s="519"/>
      <c r="G3028" s="515"/>
      <c r="H3028" s="520"/>
      <c r="I3028" s="46"/>
      <c r="J3028" s="46"/>
      <c r="K3028" s="47"/>
      <c r="L3028" s="48"/>
    </row>
    <row r="3029" spans="1:12">
      <c r="A3029" s="38"/>
      <c r="B3029" s="87"/>
      <c r="C3029" s="40"/>
      <c r="D3029" s="510"/>
      <c r="E3029" s="510"/>
      <c r="F3029" s="519"/>
      <c r="G3029" s="515"/>
      <c r="H3029" s="520"/>
      <c r="I3029" s="46"/>
      <c r="J3029" s="46"/>
      <c r="K3029" s="47"/>
      <c r="L3029" s="48"/>
    </row>
    <row r="3030" spans="1:12">
      <c r="A3030" s="38"/>
      <c r="B3030" s="87"/>
      <c r="C3030" s="40"/>
      <c r="D3030" s="510"/>
      <c r="E3030" s="510"/>
      <c r="F3030" s="519"/>
      <c r="G3030" s="515"/>
      <c r="H3030" s="520"/>
      <c r="I3030" s="46"/>
      <c r="J3030" s="46"/>
      <c r="K3030" s="47"/>
      <c r="L3030" s="48"/>
    </row>
    <row r="3031" spans="1:12">
      <c r="A3031" s="38"/>
      <c r="B3031" s="87"/>
      <c r="C3031" s="40"/>
      <c r="D3031" s="510"/>
      <c r="E3031" s="510"/>
      <c r="F3031" s="519"/>
      <c r="G3031" s="515"/>
      <c r="H3031" s="520"/>
      <c r="I3031" s="46"/>
      <c r="J3031" s="46"/>
      <c r="K3031" s="47"/>
      <c r="L3031" s="48"/>
    </row>
    <row r="3032" spans="1:12">
      <c r="A3032" s="38"/>
      <c r="B3032" s="87"/>
      <c r="C3032" s="40"/>
      <c r="D3032" s="510"/>
      <c r="E3032" s="510"/>
      <c r="F3032" s="519"/>
      <c r="G3032" s="515"/>
      <c r="H3032" s="520"/>
      <c r="I3032" s="46"/>
      <c r="J3032" s="46"/>
      <c r="K3032" s="47"/>
      <c r="L3032" s="48"/>
    </row>
    <row r="3033" spans="1:12">
      <c r="A3033" s="38"/>
      <c r="B3033" s="87"/>
      <c r="C3033" s="40"/>
      <c r="D3033" s="510"/>
      <c r="E3033" s="510"/>
      <c r="F3033" s="519"/>
      <c r="G3033" s="515"/>
      <c r="H3033" s="520"/>
      <c r="I3033" s="46"/>
      <c r="J3033" s="46"/>
      <c r="K3033" s="47"/>
      <c r="L3033" s="48"/>
    </row>
    <row r="3034" spans="1:12">
      <c r="A3034" s="38"/>
      <c r="B3034" s="87"/>
      <c r="C3034" s="40"/>
      <c r="D3034" s="510"/>
      <c r="E3034" s="510"/>
      <c r="F3034" s="519"/>
      <c r="G3034" s="515"/>
      <c r="H3034" s="520"/>
      <c r="I3034" s="46"/>
      <c r="J3034" s="46"/>
      <c r="K3034" s="47"/>
      <c r="L3034" s="48"/>
    </row>
    <row r="3035" spans="1:12">
      <c r="A3035" s="38"/>
      <c r="B3035" s="87"/>
      <c r="C3035" s="40"/>
      <c r="D3035" s="527"/>
      <c r="E3035" s="510"/>
      <c r="F3035" s="519"/>
      <c r="G3035" s="515"/>
      <c r="H3035" s="520"/>
      <c r="I3035" s="46"/>
      <c r="J3035" s="46"/>
      <c r="K3035" s="47"/>
      <c r="L3035" s="48"/>
    </row>
    <row r="3036" spans="1:12">
      <c r="A3036" s="38"/>
      <c r="B3036" s="87"/>
      <c r="C3036" s="40"/>
      <c r="D3036" s="527"/>
      <c r="E3036" s="510"/>
      <c r="F3036" s="519"/>
      <c r="G3036" s="515"/>
      <c r="H3036" s="520"/>
      <c r="I3036" s="46"/>
      <c r="J3036" s="46"/>
      <c r="K3036" s="47"/>
      <c r="L3036" s="48"/>
    </row>
    <row r="3037" spans="1:12" ht="15.75" thickBot="1">
      <c r="A3037" s="82"/>
      <c r="B3037" s="87"/>
      <c r="C3037" s="40"/>
      <c r="D3037" s="41"/>
      <c r="E3037" s="41"/>
      <c r="F3037" s="96"/>
      <c r="G3037" s="488"/>
      <c r="H3037" s="489"/>
      <c r="I3037" s="46"/>
      <c r="J3037" s="46"/>
      <c r="K3037" s="47"/>
      <c r="L3037" s="48"/>
    </row>
    <row r="3038" spans="1:12" ht="15.75" thickBot="1">
      <c r="A3038" s="51"/>
      <c r="B3038" s="197"/>
      <c r="C3038" s="11"/>
      <c r="D3038" s="325"/>
      <c r="E3038" s="325"/>
      <c r="F3038" s="54"/>
      <c r="G3038" s="495"/>
      <c r="H3038" s="496"/>
      <c r="I3038" s="200"/>
      <c r="J3038" s="200"/>
      <c r="K3038" s="201"/>
      <c r="L3038" s="58"/>
    </row>
    <row r="3039" spans="1:12" ht="17.25" thickBot="1">
      <c r="A3039" s="9"/>
      <c r="B3039" s="10"/>
      <c r="C3039" s="11"/>
      <c r="D3039" s="12"/>
      <c r="E3039" s="12"/>
      <c r="F3039" s="13"/>
      <c r="G3039" s="14"/>
      <c r="H3039" s="15"/>
      <c r="I3039" s="16"/>
      <c r="J3039" s="16"/>
      <c r="K3039" s="16"/>
      <c r="L3039" s="17"/>
    </row>
    <row r="3040" spans="1:12" ht="16.5" thickBot="1">
      <c r="A3040" s="18"/>
      <c r="B3040" s="19"/>
      <c r="C3040" s="20"/>
      <c r="D3040" s="22"/>
      <c r="E3040" s="22"/>
      <c r="F3040" s="220"/>
      <c r="G3040" s="24"/>
      <c r="H3040" s="25"/>
      <c r="I3040" s="26"/>
      <c r="J3040" s="26"/>
      <c r="K3040" s="106"/>
      <c r="L3040" s="27"/>
    </row>
    <row r="3041" spans="1:12" ht="15.75" thickBot="1">
      <c r="A3041" s="9"/>
      <c r="B3041" s="10"/>
      <c r="C3041" s="61"/>
      <c r="D3041" s="62"/>
      <c r="E3041" s="62"/>
      <c r="F3041" s="31"/>
      <c r="G3041" s="63"/>
      <c r="H3041" s="221"/>
      <c r="I3041" s="65"/>
      <c r="J3041" s="66"/>
      <c r="K3041" s="72"/>
      <c r="L3041" s="68"/>
    </row>
    <row r="3042" spans="1:12">
      <c r="A3042" s="73"/>
      <c r="B3042" s="124"/>
      <c r="C3042" s="75"/>
      <c r="D3042" s="528"/>
      <c r="E3042" s="528"/>
      <c r="F3042" s="107"/>
      <c r="G3042" s="76"/>
      <c r="H3042" s="223"/>
      <c r="I3042" s="78"/>
      <c r="J3042" s="79"/>
      <c r="K3042" s="80"/>
      <c r="L3042" s="81"/>
    </row>
    <row r="3043" spans="1:12">
      <c r="A3043" s="38"/>
      <c r="B3043" s="87"/>
      <c r="C3043" s="40"/>
      <c r="D3043" s="529"/>
      <c r="E3043" s="529"/>
      <c r="F3043" s="104"/>
      <c r="G3043" s="44"/>
      <c r="H3043" s="530"/>
      <c r="I3043" s="46"/>
      <c r="J3043" s="46"/>
      <c r="K3043" s="47"/>
      <c r="L3043" s="48"/>
    </row>
    <row r="3044" spans="1:12">
      <c r="A3044" s="38"/>
      <c r="B3044" s="87"/>
      <c r="C3044" s="40"/>
      <c r="D3044" s="529"/>
      <c r="E3044" s="529"/>
      <c r="F3044" s="104"/>
      <c r="G3044" s="44"/>
      <c r="H3044" s="530"/>
      <c r="I3044" s="46"/>
      <c r="J3044" s="46"/>
      <c r="K3044" s="47"/>
      <c r="L3044" s="48"/>
    </row>
    <row r="3045" spans="1:12">
      <c r="A3045" s="38"/>
      <c r="B3045" s="87"/>
      <c r="C3045" s="40"/>
      <c r="D3045" s="41"/>
      <c r="E3045" s="41"/>
      <c r="F3045" s="104"/>
      <c r="G3045" s="44"/>
      <c r="H3045" s="530"/>
      <c r="I3045" s="46"/>
      <c r="J3045" s="46"/>
      <c r="K3045" s="47"/>
      <c r="L3045" s="48"/>
    </row>
    <row r="3046" spans="1:12">
      <c r="A3046" s="38"/>
      <c r="B3046" s="87"/>
      <c r="C3046" s="40"/>
      <c r="D3046" s="41"/>
      <c r="E3046" s="41"/>
      <c r="F3046" s="104"/>
      <c r="G3046" s="44"/>
      <c r="H3046" s="530"/>
      <c r="I3046" s="46"/>
      <c r="J3046" s="46"/>
      <c r="K3046" s="47"/>
      <c r="L3046" s="48"/>
    </row>
    <row r="3047" spans="1:12">
      <c r="A3047" s="38"/>
      <c r="B3047" s="87"/>
      <c r="C3047" s="40"/>
      <c r="D3047" s="41"/>
      <c r="E3047" s="529"/>
      <c r="F3047" s="104"/>
      <c r="G3047" s="44"/>
      <c r="H3047" s="530"/>
      <c r="I3047" s="46"/>
      <c r="J3047" s="46"/>
      <c r="K3047" s="47"/>
      <c r="L3047" s="48"/>
    </row>
    <row r="3048" spans="1:12">
      <c r="A3048" s="38"/>
      <c r="B3048" s="87"/>
      <c r="C3048" s="40"/>
      <c r="D3048" s="41"/>
      <c r="E3048" s="529"/>
      <c r="F3048" s="104"/>
      <c r="G3048" s="44"/>
      <c r="H3048" s="530"/>
      <c r="I3048" s="46"/>
      <c r="J3048" s="46"/>
      <c r="K3048" s="47"/>
      <c r="L3048" s="48"/>
    </row>
    <row r="3049" spans="1:12">
      <c r="A3049" s="38"/>
      <c r="B3049" s="87"/>
      <c r="C3049" s="40"/>
      <c r="D3049" s="41"/>
      <c r="E3049" s="529"/>
      <c r="F3049" s="104"/>
      <c r="G3049" s="44"/>
      <c r="H3049" s="530"/>
      <c r="I3049" s="46"/>
      <c r="J3049" s="46"/>
      <c r="K3049" s="47"/>
      <c r="L3049" s="48"/>
    </row>
    <row r="3050" spans="1:12">
      <c r="A3050" s="38"/>
      <c r="B3050" s="87"/>
      <c r="C3050" s="40"/>
      <c r="D3050" s="41"/>
      <c r="E3050" s="41"/>
      <c r="F3050" s="104"/>
      <c r="G3050" s="44"/>
      <c r="H3050" s="530"/>
      <c r="I3050" s="46"/>
      <c r="J3050" s="46"/>
      <c r="K3050" s="47"/>
      <c r="L3050" s="48"/>
    </row>
    <row r="3051" spans="1:12">
      <c r="A3051" s="38"/>
      <c r="B3051" s="87"/>
      <c r="C3051" s="40"/>
      <c r="D3051" s="41"/>
      <c r="E3051" s="41"/>
      <c r="F3051" s="104"/>
      <c r="G3051" s="44"/>
      <c r="H3051" s="530"/>
      <c r="I3051" s="46"/>
      <c r="J3051" s="46"/>
      <c r="K3051" s="47"/>
      <c r="L3051" s="48"/>
    </row>
    <row r="3052" spans="1:12">
      <c r="A3052" s="38"/>
      <c r="B3052" s="87"/>
      <c r="C3052" s="40"/>
      <c r="D3052" s="41"/>
      <c r="E3052" s="41"/>
      <c r="F3052" s="104"/>
      <c r="G3052" s="44"/>
      <c r="H3052" s="530"/>
      <c r="I3052" s="46"/>
      <c r="J3052" s="46"/>
      <c r="K3052" s="47"/>
      <c r="L3052" s="48"/>
    </row>
    <row r="3053" spans="1:12">
      <c r="A3053" s="38"/>
      <c r="B3053" s="87"/>
      <c r="C3053" s="40"/>
      <c r="D3053" s="41"/>
      <c r="E3053" s="41"/>
      <c r="F3053" s="104"/>
      <c r="G3053" s="44"/>
      <c r="H3053" s="530"/>
      <c r="I3053" s="46"/>
      <c r="J3053" s="46"/>
      <c r="K3053" s="47"/>
      <c r="L3053" s="48"/>
    </row>
    <row r="3054" spans="1:12">
      <c r="A3054" s="38"/>
      <c r="B3054" s="87"/>
      <c r="C3054" s="40"/>
      <c r="D3054" s="41"/>
      <c r="E3054" s="41"/>
      <c r="F3054" s="104"/>
      <c r="G3054" s="44"/>
      <c r="H3054" s="530"/>
      <c r="I3054" s="46"/>
      <c r="J3054" s="46"/>
      <c r="K3054" s="47"/>
      <c r="L3054" s="48"/>
    </row>
    <row r="3055" spans="1:12">
      <c r="A3055" s="38"/>
      <c r="B3055" s="87"/>
      <c r="C3055" s="40"/>
      <c r="D3055" s="41"/>
      <c r="E3055" s="41"/>
      <c r="F3055" s="104"/>
      <c r="G3055" s="44"/>
      <c r="H3055" s="530"/>
      <c r="I3055" s="46"/>
      <c r="J3055" s="46"/>
      <c r="K3055" s="47"/>
      <c r="L3055" s="48"/>
    </row>
    <row r="3056" spans="1:12">
      <c r="A3056" s="38"/>
      <c r="B3056" s="87"/>
      <c r="C3056" s="40"/>
      <c r="D3056" s="41"/>
      <c r="E3056" s="41"/>
      <c r="F3056" s="104"/>
      <c r="G3056" s="44"/>
      <c r="H3056" s="530"/>
      <c r="I3056" s="46"/>
      <c r="J3056" s="46"/>
      <c r="K3056" s="47"/>
      <c r="L3056" s="48"/>
    </row>
    <row r="3057" spans="1:12">
      <c r="A3057" s="38"/>
      <c r="B3057" s="87"/>
      <c r="C3057" s="40"/>
      <c r="D3057" s="41"/>
      <c r="E3057" s="41"/>
      <c r="F3057" s="104"/>
      <c r="G3057" s="44"/>
      <c r="H3057" s="530"/>
      <c r="I3057" s="46"/>
      <c r="J3057" s="46"/>
      <c r="K3057" s="47"/>
      <c r="L3057" s="48"/>
    </row>
    <row r="3058" spans="1:12">
      <c r="A3058" s="38"/>
      <c r="B3058" s="87"/>
      <c r="C3058" s="40"/>
      <c r="D3058" s="41"/>
      <c r="E3058" s="41"/>
      <c r="F3058" s="104"/>
      <c r="G3058" s="44"/>
      <c r="H3058" s="530"/>
      <c r="I3058" s="46"/>
      <c r="J3058" s="46"/>
      <c r="K3058" s="47"/>
      <c r="L3058" s="48"/>
    </row>
    <row r="3059" spans="1:12">
      <c r="A3059" s="38"/>
      <c r="B3059" s="87"/>
      <c r="C3059" s="40"/>
      <c r="D3059" s="41"/>
      <c r="E3059" s="41"/>
      <c r="F3059" s="104"/>
      <c r="G3059" s="44"/>
      <c r="H3059" s="530"/>
      <c r="I3059" s="46"/>
      <c r="J3059" s="46"/>
      <c r="K3059" s="47"/>
      <c r="L3059" s="48"/>
    </row>
    <row r="3060" spans="1:12">
      <c r="A3060" s="38"/>
      <c r="B3060" s="87"/>
      <c r="C3060" s="40"/>
      <c r="D3060" s="41"/>
      <c r="E3060" s="41"/>
      <c r="F3060" s="104"/>
      <c r="G3060" s="44"/>
      <c r="H3060" s="530"/>
      <c r="I3060" s="46"/>
      <c r="J3060" s="46"/>
      <c r="K3060" s="47"/>
      <c r="L3060" s="48"/>
    </row>
    <row r="3061" spans="1:12">
      <c r="A3061" s="38"/>
      <c r="B3061" s="87"/>
      <c r="C3061" s="40"/>
      <c r="D3061" s="41"/>
      <c r="E3061" s="41"/>
      <c r="F3061" s="104"/>
      <c r="G3061" s="44"/>
      <c r="H3061" s="530"/>
      <c r="I3061" s="46"/>
      <c r="J3061" s="46"/>
      <c r="K3061" s="47"/>
      <c r="L3061" s="48"/>
    </row>
    <row r="3062" spans="1:12">
      <c r="A3062" s="38"/>
      <c r="B3062" s="87"/>
      <c r="C3062" s="40"/>
      <c r="D3062" s="41"/>
      <c r="E3062" s="41"/>
      <c r="F3062" s="104"/>
      <c r="G3062" s="44"/>
      <c r="H3062" s="530"/>
      <c r="I3062" s="46"/>
      <c r="J3062" s="46"/>
      <c r="K3062" s="47"/>
      <c r="L3062" s="48"/>
    </row>
    <row r="3063" spans="1:12">
      <c r="A3063" s="38"/>
      <c r="B3063" s="87"/>
      <c r="C3063" s="40"/>
      <c r="D3063" s="41"/>
      <c r="E3063" s="41"/>
      <c r="F3063" s="104"/>
      <c r="G3063" s="44"/>
      <c r="H3063" s="530"/>
      <c r="I3063" s="46"/>
      <c r="J3063" s="46"/>
      <c r="K3063" s="47"/>
      <c r="L3063" s="48"/>
    </row>
    <row r="3064" spans="1:12">
      <c r="A3064" s="38"/>
      <c r="B3064" s="87"/>
      <c r="C3064" s="40"/>
      <c r="D3064" s="41"/>
      <c r="E3064" s="41"/>
      <c r="F3064" s="104"/>
      <c r="G3064" s="44"/>
      <c r="H3064" s="530"/>
      <c r="I3064" s="46"/>
      <c r="J3064" s="46"/>
      <c r="K3064" s="47"/>
      <c r="L3064" s="48"/>
    </row>
    <row r="3065" spans="1:12">
      <c r="A3065" s="38"/>
      <c r="B3065" s="87"/>
      <c r="C3065" s="40"/>
      <c r="D3065" s="41"/>
      <c r="E3065" s="41"/>
      <c r="F3065" s="104"/>
      <c r="G3065" s="44"/>
      <c r="H3065" s="530"/>
      <c r="I3065" s="46"/>
      <c r="J3065" s="46"/>
      <c r="K3065" s="47"/>
      <c r="L3065" s="48"/>
    </row>
    <row r="3066" spans="1:12">
      <c r="A3066" s="38"/>
      <c r="B3066" s="87"/>
      <c r="C3066" s="40"/>
      <c r="D3066" s="41"/>
      <c r="E3066" s="41"/>
      <c r="F3066" s="104"/>
      <c r="G3066" s="44"/>
      <c r="H3066" s="530"/>
      <c r="I3066" s="46"/>
      <c r="J3066" s="46"/>
      <c r="K3066" s="47"/>
      <c r="L3066" s="48"/>
    </row>
    <row r="3067" spans="1:12">
      <c r="A3067" s="38"/>
      <c r="B3067" s="87"/>
      <c r="C3067" s="40"/>
      <c r="D3067" s="41"/>
      <c r="E3067" s="41"/>
      <c r="F3067" s="104"/>
      <c r="G3067" s="44"/>
      <c r="H3067" s="530"/>
      <c r="I3067" s="46"/>
      <c r="J3067" s="46"/>
      <c r="K3067" s="47"/>
      <c r="L3067" s="48"/>
    </row>
    <row r="3068" spans="1:12">
      <c r="A3068" s="38"/>
      <c r="B3068" s="87"/>
      <c r="C3068" s="40"/>
      <c r="D3068" s="41"/>
      <c r="E3068" s="41"/>
      <c r="F3068" s="104"/>
      <c r="G3068" s="44"/>
      <c r="H3068" s="530"/>
      <c r="I3068" s="46"/>
      <c r="J3068" s="46"/>
      <c r="K3068" s="47"/>
      <c r="L3068" s="48"/>
    </row>
    <row r="3069" spans="1:12">
      <c r="A3069" s="38"/>
      <c r="B3069" s="87"/>
      <c r="C3069" s="40"/>
      <c r="D3069" s="41"/>
      <c r="E3069" s="41"/>
      <c r="F3069" s="104"/>
      <c r="G3069" s="44"/>
      <c r="H3069" s="530"/>
      <c r="I3069" s="46"/>
      <c r="J3069" s="46"/>
      <c r="K3069" s="47"/>
      <c r="L3069" s="48"/>
    </row>
    <row r="3070" spans="1:12">
      <c r="A3070" s="38"/>
      <c r="B3070" s="87"/>
      <c r="C3070" s="40"/>
      <c r="D3070" s="41"/>
      <c r="E3070" s="41"/>
      <c r="F3070" s="104"/>
      <c r="G3070" s="44"/>
      <c r="H3070" s="530"/>
      <c r="I3070" s="46"/>
      <c r="J3070" s="46"/>
      <c r="K3070" s="47"/>
      <c r="L3070" s="48"/>
    </row>
    <row r="3071" spans="1:12">
      <c r="A3071" s="38"/>
      <c r="B3071" s="87"/>
      <c r="C3071" s="40"/>
      <c r="D3071" s="41"/>
      <c r="E3071" s="41"/>
      <c r="F3071" s="104"/>
      <c r="G3071" s="44"/>
      <c r="H3071" s="530"/>
      <c r="I3071" s="46"/>
      <c r="J3071" s="46"/>
      <c r="K3071" s="47"/>
      <c r="L3071" s="48"/>
    </row>
    <row r="3072" spans="1:12">
      <c r="A3072" s="38"/>
      <c r="B3072" s="87"/>
      <c r="C3072" s="40"/>
      <c r="D3072" s="41"/>
      <c r="E3072" s="41"/>
      <c r="F3072" s="104"/>
      <c r="G3072" s="44"/>
      <c r="H3072" s="530"/>
      <c r="I3072" s="46"/>
      <c r="J3072" s="46"/>
      <c r="K3072" s="47"/>
      <c r="L3072" s="48"/>
    </row>
    <row r="3073" spans="1:12">
      <c r="A3073" s="38"/>
      <c r="B3073" s="87"/>
      <c r="C3073" s="40"/>
      <c r="D3073" s="41"/>
      <c r="E3073" s="41"/>
      <c r="F3073" s="104"/>
      <c r="G3073" s="44"/>
      <c r="H3073" s="530"/>
      <c r="I3073" s="46"/>
      <c r="J3073" s="46"/>
      <c r="K3073" s="47"/>
      <c r="L3073" s="48"/>
    </row>
    <row r="3074" spans="1:12">
      <c r="A3074" s="38"/>
      <c r="B3074" s="87"/>
      <c r="C3074" s="40"/>
      <c r="D3074" s="41"/>
      <c r="E3074" s="41"/>
      <c r="F3074" s="104"/>
      <c r="G3074" s="44"/>
      <c r="H3074" s="530"/>
      <c r="I3074" s="46"/>
      <c r="J3074" s="46"/>
      <c r="K3074" s="47"/>
      <c r="L3074" s="48"/>
    </row>
    <row r="3075" spans="1:12">
      <c r="A3075" s="38"/>
      <c r="B3075" s="87"/>
      <c r="C3075" s="40"/>
      <c r="D3075" s="41"/>
      <c r="E3075" s="41"/>
      <c r="F3075" s="104"/>
      <c r="G3075" s="44"/>
      <c r="H3075" s="530"/>
      <c r="I3075" s="46"/>
      <c r="J3075" s="46"/>
      <c r="K3075" s="47"/>
      <c r="L3075" s="48"/>
    </row>
    <row r="3076" spans="1:12">
      <c r="A3076" s="38"/>
      <c r="B3076" s="87"/>
      <c r="C3076" s="40"/>
      <c r="D3076" s="41"/>
      <c r="E3076" s="41"/>
      <c r="F3076" s="104"/>
      <c r="G3076" s="44"/>
      <c r="H3076" s="530"/>
      <c r="I3076" s="46"/>
      <c r="J3076" s="46"/>
      <c r="K3076" s="47"/>
      <c r="L3076" s="48"/>
    </row>
    <row r="3077" spans="1:12">
      <c r="A3077" s="38"/>
      <c r="B3077" s="87"/>
      <c r="C3077" s="40"/>
      <c r="D3077" s="41"/>
      <c r="E3077" s="41"/>
      <c r="F3077" s="104"/>
      <c r="G3077" s="44"/>
      <c r="H3077" s="530"/>
      <c r="I3077" s="46"/>
      <c r="J3077" s="46"/>
      <c r="K3077" s="47"/>
      <c r="L3077" s="48"/>
    </row>
    <row r="3078" spans="1:12">
      <c r="A3078" s="38"/>
      <c r="B3078" s="87"/>
      <c r="C3078" s="40"/>
      <c r="D3078" s="41"/>
      <c r="E3078" s="41"/>
      <c r="F3078" s="104"/>
      <c r="G3078" s="44"/>
      <c r="H3078" s="530"/>
      <c r="I3078" s="46"/>
      <c r="J3078" s="46"/>
      <c r="K3078" s="47"/>
      <c r="L3078" s="48"/>
    </row>
    <row r="3079" spans="1:12">
      <c r="A3079" s="38"/>
      <c r="B3079" s="87"/>
      <c r="C3079" s="40"/>
      <c r="D3079" s="41"/>
      <c r="E3079" s="41"/>
      <c r="F3079" s="104"/>
      <c r="G3079" s="44"/>
      <c r="H3079" s="530"/>
      <c r="I3079" s="46"/>
      <c r="J3079" s="46"/>
      <c r="K3079" s="47"/>
      <c r="L3079" s="48"/>
    </row>
    <row r="3080" spans="1:12">
      <c r="A3080" s="38"/>
      <c r="B3080" s="87"/>
      <c r="C3080" s="40"/>
      <c r="D3080" s="41"/>
      <c r="E3080" s="41"/>
      <c r="F3080" s="104"/>
      <c r="G3080" s="44"/>
      <c r="H3080" s="530"/>
      <c r="I3080" s="46"/>
      <c r="J3080" s="46"/>
      <c r="K3080" s="47"/>
      <c r="L3080" s="48"/>
    </row>
    <row r="3081" spans="1:12">
      <c r="A3081" s="38"/>
      <c r="B3081" s="87"/>
      <c r="C3081" s="40"/>
      <c r="D3081" s="41"/>
      <c r="E3081" s="41"/>
      <c r="F3081" s="104"/>
      <c r="G3081" s="44"/>
      <c r="H3081" s="530"/>
      <c r="I3081" s="46"/>
      <c r="J3081" s="46"/>
      <c r="K3081" s="47"/>
      <c r="L3081" s="48"/>
    </row>
    <row r="3082" spans="1:12">
      <c r="A3082" s="38"/>
      <c r="B3082" s="87"/>
      <c r="C3082" s="40"/>
      <c r="D3082" s="41"/>
      <c r="E3082" s="41"/>
      <c r="F3082" s="104"/>
      <c r="G3082" s="44"/>
      <c r="H3082" s="530"/>
      <c r="I3082" s="46"/>
      <c r="J3082" s="46"/>
      <c r="K3082" s="47"/>
      <c r="L3082" s="48"/>
    </row>
    <row r="3083" spans="1:12">
      <c r="A3083" s="38"/>
      <c r="B3083" s="87"/>
      <c r="C3083" s="40"/>
      <c r="D3083" s="41"/>
      <c r="E3083" s="41"/>
      <c r="F3083" s="104"/>
      <c r="G3083" s="44"/>
      <c r="H3083" s="530"/>
      <c r="I3083" s="46"/>
      <c r="J3083" s="46"/>
      <c r="K3083" s="47"/>
      <c r="L3083" s="48"/>
    </row>
    <row r="3084" spans="1:12">
      <c r="A3084" s="38"/>
      <c r="B3084" s="87"/>
      <c r="C3084" s="40"/>
      <c r="D3084" s="41"/>
      <c r="E3084" s="41"/>
      <c r="F3084" s="104"/>
      <c r="G3084" s="44"/>
      <c r="H3084" s="530"/>
      <c r="I3084" s="46"/>
      <c r="J3084" s="46"/>
      <c r="K3084" s="47"/>
      <c r="L3084" s="48"/>
    </row>
    <row r="3085" spans="1:12">
      <c r="A3085" s="38"/>
      <c r="B3085" s="87"/>
      <c r="C3085" s="40"/>
      <c r="D3085" s="41"/>
      <c r="E3085" s="41"/>
      <c r="F3085" s="104"/>
      <c r="G3085" s="44"/>
      <c r="H3085" s="530"/>
      <c r="I3085" s="46"/>
      <c r="J3085" s="46"/>
      <c r="K3085" s="47"/>
      <c r="L3085" s="48"/>
    </row>
    <row r="3086" spans="1:12">
      <c r="A3086" s="38"/>
      <c r="B3086" s="87"/>
      <c r="C3086" s="40"/>
      <c r="D3086" s="41"/>
      <c r="E3086" s="41"/>
      <c r="F3086" s="104"/>
      <c r="G3086" s="44"/>
      <c r="H3086" s="530"/>
      <c r="I3086" s="46"/>
      <c r="J3086" s="46"/>
      <c r="K3086" s="47"/>
      <c r="L3086" s="48"/>
    </row>
    <row r="3087" spans="1:12">
      <c r="A3087" s="38"/>
      <c r="B3087" s="87"/>
      <c r="C3087" s="40"/>
      <c r="D3087" s="41"/>
      <c r="E3087" s="41"/>
      <c r="F3087" s="104"/>
      <c r="G3087" s="44"/>
      <c r="H3087" s="530"/>
      <c r="I3087" s="46"/>
      <c r="J3087" s="46"/>
      <c r="K3087" s="47"/>
      <c r="L3087" s="48"/>
    </row>
    <row r="3088" spans="1:12">
      <c r="A3088" s="38"/>
      <c r="B3088" s="87"/>
      <c r="C3088" s="40"/>
      <c r="D3088" s="41"/>
      <c r="E3088" s="41"/>
      <c r="F3088" s="104"/>
      <c r="G3088" s="44"/>
      <c r="H3088" s="530"/>
      <c r="I3088" s="46"/>
      <c r="J3088" s="46"/>
      <c r="K3088" s="47"/>
      <c r="L3088" s="48"/>
    </row>
    <row r="3089" spans="1:12">
      <c r="A3089" s="38"/>
      <c r="B3089" s="87"/>
      <c r="C3089" s="40"/>
      <c r="D3089" s="116"/>
      <c r="E3089" s="116"/>
      <c r="F3089" s="104"/>
      <c r="G3089" s="44"/>
      <c r="H3089" s="530"/>
      <c r="I3089" s="46"/>
      <c r="J3089" s="46"/>
      <c r="K3089" s="47"/>
      <c r="L3089" s="48"/>
    </row>
    <row r="3090" spans="1:12">
      <c r="A3090" s="38"/>
      <c r="B3090" s="87"/>
      <c r="C3090" s="40"/>
      <c r="D3090" s="41"/>
      <c r="E3090" s="41"/>
      <c r="F3090" s="104"/>
      <c r="G3090" s="44"/>
      <c r="H3090" s="530"/>
      <c r="I3090" s="46"/>
      <c r="J3090" s="46"/>
      <c r="K3090" s="47"/>
      <c r="L3090" s="48"/>
    </row>
    <row r="3091" spans="1:12">
      <c r="A3091" s="38"/>
      <c r="B3091" s="87"/>
      <c r="C3091" s="40"/>
      <c r="D3091" s="41"/>
      <c r="E3091" s="41"/>
      <c r="F3091" s="104"/>
      <c r="G3091" s="44"/>
      <c r="H3091" s="530"/>
      <c r="I3091" s="46"/>
      <c r="J3091" s="46"/>
      <c r="K3091" s="47"/>
      <c r="L3091" s="48"/>
    </row>
    <row r="3092" spans="1:12">
      <c r="A3092" s="38"/>
      <c r="B3092" s="87"/>
      <c r="C3092" s="40"/>
      <c r="D3092" s="41"/>
      <c r="E3092" s="41"/>
      <c r="F3092" s="104"/>
      <c r="G3092" s="44"/>
      <c r="H3092" s="530"/>
      <c r="I3092" s="46"/>
      <c r="J3092" s="46"/>
      <c r="K3092" s="47"/>
      <c r="L3092" s="48"/>
    </row>
    <row r="3093" spans="1:12">
      <c r="A3093" s="38"/>
      <c r="B3093" s="87"/>
      <c r="C3093" s="40"/>
      <c r="D3093" s="41"/>
      <c r="E3093" s="41"/>
      <c r="F3093" s="104"/>
      <c r="G3093" s="44"/>
      <c r="H3093" s="530"/>
      <c r="I3093" s="46"/>
      <c r="J3093" s="46"/>
      <c r="K3093" s="47"/>
      <c r="L3093" s="48"/>
    </row>
    <row r="3094" spans="1:12">
      <c r="A3094" s="38"/>
      <c r="B3094" s="87"/>
      <c r="C3094" s="40"/>
      <c r="D3094" s="41"/>
      <c r="E3094" s="41"/>
      <c r="F3094" s="104"/>
      <c r="G3094" s="44"/>
      <c r="H3094" s="530"/>
      <c r="I3094" s="46"/>
      <c r="J3094" s="46"/>
      <c r="K3094" s="47"/>
      <c r="L3094" s="48"/>
    </row>
    <row r="3095" spans="1:12">
      <c r="A3095" s="38"/>
      <c r="B3095" s="87"/>
      <c r="C3095" s="40"/>
      <c r="D3095" s="41"/>
      <c r="E3095" s="41"/>
      <c r="F3095" s="104"/>
      <c r="G3095" s="44"/>
      <c r="H3095" s="530"/>
      <c r="I3095" s="46"/>
      <c r="J3095" s="46"/>
      <c r="K3095" s="47"/>
      <c r="L3095" s="48"/>
    </row>
    <row r="3096" spans="1:12">
      <c r="A3096" s="38"/>
      <c r="B3096" s="87"/>
      <c r="C3096" s="40"/>
      <c r="D3096" s="41"/>
      <c r="E3096" s="41"/>
      <c r="F3096" s="104"/>
      <c r="G3096" s="44"/>
      <c r="H3096" s="530"/>
      <c r="I3096" s="46"/>
      <c r="J3096" s="46"/>
      <c r="K3096" s="47"/>
      <c r="L3096" s="48"/>
    </row>
    <row r="3097" spans="1:12">
      <c r="A3097" s="38"/>
      <c r="B3097" s="87"/>
      <c r="C3097" s="40"/>
      <c r="D3097" s="41"/>
      <c r="E3097" s="41"/>
      <c r="F3097" s="104"/>
      <c r="G3097" s="44"/>
      <c r="H3097" s="530"/>
      <c r="I3097" s="46"/>
      <c r="J3097" s="46"/>
      <c r="K3097" s="47"/>
      <c r="L3097" s="48"/>
    </row>
    <row r="3098" spans="1:12">
      <c r="A3098" s="38"/>
      <c r="B3098" s="87"/>
      <c r="C3098" s="40"/>
      <c r="D3098" s="41"/>
      <c r="E3098" s="41"/>
      <c r="F3098" s="104"/>
      <c r="G3098" s="44"/>
      <c r="H3098" s="530"/>
      <c r="I3098" s="46"/>
      <c r="J3098" s="46"/>
      <c r="K3098" s="47"/>
      <c r="L3098" s="48"/>
    </row>
    <row r="3099" spans="1:12">
      <c r="A3099" s="38"/>
      <c r="B3099" s="87"/>
      <c r="C3099" s="40"/>
      <c r="D3099" s="41"/>
      <c r="E3099" s="41"/>
      <c r="F3099" s="104"/>
      <c r="G3099" s="44"/>
      <c r="H3099" s="530"/>
      <c r="I3099" s="46"/>
      <c r="J3099" s="46"/>
      <c r="K3099" s="47"/>
      <c r="L3099" s="48"/>
    </row>
    <row r="3100" spans="1:12">
      <c r="A3100" s="38"/>
      <c r="B3100" s="87"/>
      <c r="C3100" s="40"/>
      <c r="D3100" s="41"/>
      <c r="E3100" s="41"/>
      <c r="F3100" s="104"/>
      <c r="G3100" s="44"/>
      <c r="H3100" s="530"/>
      <c r="I3100" s="46"/>
      <c r="J3100" s="46"/>
      <c r="K3100" s="47"/>
      <c r="L3100" s="48"/>
    </row>
    <row r="3101" spans="1:12">
      <c r="A3101" s="38"/>
      <c r="B3101" s="87"/>
      <c r="C3101" s="40"/>
      <c r="D3101" s="41"/>
      <c r="E3101" s="41"/>
      <c r="F3101" s="104"/>
      <c r="G3101" s="44"/>
      <c r="H3101" s="530"/>
      <c r="I3101" s="46"/>
      <c r="J3101" s="46"/>
      <c r="K3101" s="47"/>
      <c r="L3101" s="48"/>
    </row>
    <row r="3102" spans="1:12">
      <c r="A3102" s="38"/>
      <c r="B3102" s="87"/>
      <c r="C3102" s="40"/>
      <c r="D3102" s="41"/>
      <c r="E3102" s="41"/>
      <c r="F3102" s="104"/>
      <c r="G3102" s="44"/>
      <c r="H3102" s="530"/>
      <c r="I3102" s="46"/>
      <c r="J3102" s="46"/>
      <c r="K3102" s="47"/>
      <c r="L3102" s="48"/>
    </row>
    <row r="3103" spans="1:12">
      <c r="A3103" s="38"/>
      <c r="B3103" s="87"/>
      <c r="C3103" s="40"/>
      <c r="D3103" s="41"/>
      <c r="E3103" s="41"/>
      <c r="F3103" s="104"/>
      <c r="G3103" s="44"/>
      <c r="H3103" s="530"/>
      <c r="I3103" s="46"/>
      <c r="J3103" s="46"/>
      <c r="K3103" s="47"/>
      <c r="L3103" s="48"/>
    </row>
    <row r="3104" spans="1:12">
      <c r="A3104" s="38"/>
      <c r="B3104" s="87"/>
      <c r="C3104" s="40"/>
      <c r="D3104" s="41"/>
      <c r="E3104" s="41"/>
      <c r="F3104" s="104"/>
      <c r="G3104" s="44"/>
      <c r="H3104" s="530"/>
      <c r="I3104" s="46"/>
      <c r="J3104" s="46"/>
      <c r="K3104" s="47"/>
      <c r="L3104" s="48"/>
    </row>
    <row r="3105" spans="1:12">
      <c r="A3105" s="38"/>
      <c r="B3105" s="87"/>
      <c r="C3105" s="40"/>
      <c r="D3105" s="41"/>
      <c r="E3105" s="41"/>
      <c r="F3105" s="104"/>
      <c r="G3105" s="44"/>
      <c r="H3105" s="530"/>
      <c r="I3105" s="46"/>
      <c r="J3105" s="46"/>
      <c r="K3105" s="47"/>
      <c r="L3105" s="48"/>
    </row>
    <row r="3106" spans="1:12">
      <c r="A3106" s="38"/>
      <c r="B3106" s="87"/>
      <c r="C3106" s="40"/>
      <c r="D3106" s="41"/>
      <c r="E3106" s="41"/>
      <c r="F3106" s="104"/>
      <c r="G3106" s="44"/>
      <c r="H3106" s="530"/>
      <c r="I3106" s="46"/>
      <c r="J3106" s="46"/>
      <c r="K3106" s="47"/>
      <c r="L3106" s="48"/>
    </row>
    <row r="3107" spans="1:12">
      <c r="A3107" s="38"/>
      <c r="B3107" s="87"/>
      <c r="C3107" s="40"/>
      <c r="D3107" s="41"/>
      <c r="E3107" s="41"/>
      <c r="F3107" s="104"/>
      <c r="G3107" s="44"/>
      <c r="H3107" s="530"/>
      <c r="I3107" s="46"/>
      <c r="J3107" s="46"/>
      <c r="K3107" s="47"/>
      <c r="L3107" s="48"/>
    </row>
    <row r="3108" spans="1:12">
      <c r="A3108" s="38"/>
      <c r="B3108" s="87"/>
      <c r="C3108" s="40"/>
      <c r="D3108" s="41"/>
      <c r="E3108" s="41"/>
      <c r="F3108" s="104"/>
      <c r="G3108" s="44"/>
      <c r="H3108" s="530"/>
      <c r="I3108" s="46"/>
      <c r="J3108" s="46"/>
      <c r="K3108" s="47"/>
      <c r="L3108" s="48"/>
    </row>
    <row r="3109" spans="1:12">
      <c r="A3109" s="38"/>
      <c r="B3109" s="87"/>
      <c r="C3109" s="40"/>
      <c r="D3109" s="41"/>
      <c r="E3109" s="41"/>
      <c r="F3109" s="104"/>
      <c r="G3109" s="44"/>
      <c r="H3109" s="530"/>
      <c r="I3109" s="46"/>
      <c r="J3109" s="46"/>
      <c r="K3109" s="47"/>
      <c r="L3109" s="48"/>
    </row>
    <row r="3110" spans="1:12">
      <c r="A3110" s="38"/>
      <c r="B3110" s="87"/>
      <c r="C3110" s="40"/>
      <c r="D3110" s="41"/>
      <c r="E3110" s="41"/>
      <c r="F3110" s="104"/>
      <c r="G3110" s="44"/>
      <c r="H3110" s="530"/>
      <c r="I3110" s="46"/>
      <c r="J3110" s="46"/>
      <c r="K3110" s="47"/>
      <c r="L3110" s="48"/>
    </row>
    <row r="3111" spans="1:12">
      <c r="A3111" s="38"/>
      <c r="B3111" s="87"/>
      <c r="C3111" s="40"/>
      <c r="D3111" s="41"/>
      <c r="E3111" s="41"/>
      <c r="F3111" s="104"/>
      <c r="G3111" s="44"/>
      <c r="H3111" s="530"/>
      <c r="I3111" s="46"/>
      <c r="J3111" s="46"/>
      <c r="K3111" s="47"/>
      <c r="L3111" s="48"/>
    </row>
    <row r="3112" spans="1:12">
      <c r="A3112" s="38"/>
      <c r="B3112" s="87"/>
      <c r="C3112" s="40"/>
      <c r="D3112" s="41"/>
      <c r="E3112" s="41"/>
      <c r="F3112" s="104"/>
      <c r="G3112" s="44"/>
      <c r="H3112" s="530"/>
      <c r="I3112" s="46"/>
      <c r="J3112" s="46"/>
      <c r="K3112" s="47"/>
      <c r="L3112" s="48"/>
    </row>
    <row r="3113" spans="1:12">
      <c r="A3113" s="38"/>
      <c r="B3113" s="87"/>
      <c r="C3113" s="40"/>
      <c r="D3113" s="41"/>
      <c r="E3113" s="41"/>
      <c r="F3113" s="104"/>
      <c r="G3113" s="44"/>
      <c r="H3113" s="530"/>
      <c r="I3113" s="46"/>
      <c r="J3113" s="46"/>
      <c r="K3113" s="47"/>
      <c r="L3113" s="48"/>
    </row>
    <row r="3114" spans="1:12">
      <c r="A3114" s="38"/>
      <c r="B3114" s="87"/>
      <c r="C3114" s="40"/>
      <c r="D3114" s="41"/>
      <c r="E3114" s="41"/>
      <c r="F3114" s="104"/>
      <c r="G3114" s="44"/>
      <c r="H3114" s="530"/>
      <c r="I3114" s="46"/>
      <c r="J3114" s="46"/>
      <c r="K3114" s="47"/>
      <c r="L3114" s="48"/>
    </row>
    <row r="3115" spans="1:12">
      <c r="A3115" s="38"/>
      <c r="B3115" s="87"/>
      <c r="C3115" s="40"/>
      <c r="D3115" s="41"/>
      <c r="E3115" s="41"/>
      <c r="F3115" s="104"/>
      <c r="G3115" s="44"/>
      <c r="H3115" s="530"/>
      <c r="I3115" s="46"/>
      <c r="J3115" s="46"/>
      <c r="K3115" s="47"/>
      <c r="L3115" s="48"/>
    </row>
    <row r="3116" spans="1:12">
      <c r="A3116" s="38"/>
      <c r="B3116" s="87"/>
      <c r="C3116" s="40"/>
      <c r="D3116" s="41"/>
      <c r="E3116" s="41"/>
      <c r="F3116" s="104"/>
      <c r="G3116" s="44"/>
      <c r="H3116" s="530"/>
      <c r="I3116" s="46"/>
      <c r="J3116" s="46"/>
      <c r="K3116" s="47"/>
      <c r="L3116" s="48"/>
    </row>
    <row r="3117" spans="1:12">
      <c r="A3117" s="38"/>
      <c r="B3117" s="87"/>
      <c r="C3117" s="84"/>
      <c r="D3117" s="116"/>
      <c r="E3117" s="116"/>
      <c r="F3117" s="104"/>
      <c r="G3117" s="44"/>
      <c r="H3117" s="530"/>
      <c r="I3117" s="46"/>
      <c r="J3117" s="46"/>
      <c r="K3117" s="47"/>
      <c r="L3117" s="48"/>
    </row>
    <row r="3118" spans="1:12">
      <c r="A3118" s="38"/>
      <c r="B3118" s="87"/>
      <c r="C3118" s="40"/>
      <c r="D3118" s="41"/>
      <c r="E3118" s="41"/>
      <c r="F3118" s="104"/>
      <c r="G3118" s="44"/>
      <c r="H3118" s="530"/>
      <c r="I3118" s="46"/>
      <c r="J3118" s="46"/>
      <c r="K3118" s="47"/>
      <c r="L3118" s="48"/>
    </row>
    <row r="3119" spans="1:12">
      <c r="A3119" s="38"/>
      <c r="B3119" s="87"/>
      <c r="C3119" s="40"/>
      <c r="D3119" s="41"/>
      <c r="E3119" s="41"/>
      <c r="F3119" s="104"/>
      <c r="G3119" s="44"/>
      <c r="H3119" s="530"/>
      <c r="I3119" s="46"/>
      <c r="J3119" s="46"/>
      <c r="K3119" s="47"/>
      <c r="L3119" s="48"/>
    </row>
    <row r="3120" spans="1:12">
      <c r="A3120" s="38"/>
      <c r="B3120" s="87"/>
      <c r="C3120" s="40"/>
      <c r="D3120" s="41"/>
      <c r="E3120" s="41"/>
      <c r="F3120" s="104"/>
      <c r="G3120" s="44"/>
      <c r="H3120" s="530"/>
      <c r="I3120" s="46"/>
      <c r="J3120" s="46"/>
      <c r="K3120" s="47"/>
      <c r="L3120" s="48"/>
    </row>
    <row r="3121" spans="1:12">
      <c r="A3121" s="38"/>
      <c r="B3121" s="87"/>
      <c r="C3121" s="40"/>
      <c r="D3121" s="41"/>
      <c r="E3121" s="41"/>
      <c r="F3121" s="104"/>
      <c r="G3121" s="44"/>
      <c r="H3121" s="530"/>
      <c r="I3121" s="46"/>
      <c r="J3121" s="46"/>
      <c r="K3121" s="47"/>
      <c r="L3121" s="48"/>
    </row>
    <row r="3122" spans="1:12">
      <c r="A3122" s="38"/>
      <c r="B3122" s="87"/>
      <c r="C3122" s="40"/>
      <c r="D3122" s="41"/>
      <c r="E3122" s="41"/>
      <c r="F3122" s="104"/>
      <c r="G3122" s="44"/>
      <c r="H3122" s="530"/>
      <c r="I3122" s="46"/>
      <c r="J3122" s="46"/>
      <c r="K3122" s="47"/>
      <c r="L3122" s="48"/>
    </row>
    <row r="3123" spans="1:12">
      <c r="A3123" s="38"/>
      <c r="B3123" s="87"/>
      <c r="C3123" s="40"/>
      <c r="D3123" s="41"/>
      <c r="E3123" s="41"/>
      <c r="F3123" s="104"/>
      <c r="G3123" s="44"/>
      <c r="H3123" s="530"/>
      <c r="I3123" s="46"/>
      <c r="J3123" s="46"/>
      <c r="K3123" s="47"/>
      <c r="L3123" s="48"/>
    </row>
    <row r="3124" spans="1:12">
      <c r="A3124" s="38"/>
      <c r="B3124" s="87"/>
      <c r="C3124" s="40"/>
      <c r="D3124" s="41"/>
      <c r="E3124" s="41"/>
      <c r="F3124" s="104"/>
      <c r="G3124" s="44"/>
      <c r="H3124" s="530"/>
      <c r="I3124" s="46"/>
      <c r="J3124" s="46"/>
      <c r="K3124" s="47"/>
      <c r="L3124" s="48"/>
    </row>
    <row r="3125" spans="1:12">
      <c r="A3125" s="38"/>
      <c r="B3125" s="87"/>
      <c r="C3125" s="40"/>
      <c r="D3125" s="41"/>
      <c r="E3125" s="41"/>
      <c r="F3125" s="104"/>
      <c r="G3125" s="44"/>
      <c r="H3125" s="530"/>
      <c r="I3125" s="46"/>
      <c r="J3125" s="46"/>
      <c r="K3125" s="47"/>
      <c r="L3125" s="48"/>
    </row>
    <row r="3126" spans="1:12">
      <c r="A3126" s="38"/>
      <c r="B3126" s="87"/>
      <c r="C3126" s="40"/>
      <c r="D3126" s="41"/>
      <c r="E3126" s="41"/>
      <c r="F3126" s="104"/>
      <c r="G3126" s="44"/>
      <c r="H3126" s="530"/>
      <c r="I3126" s="46"/>
      <c r="J3126" s="46"/>
      <c r="K3126" s="47"/>
      <c r="L3126" s="48"/>
    </row>
    <row r="3127" spans="1:12">
      <c r="A3127" s="38"/>
      <c r="B3127" s="87"/>
      <c r="C3127" s="40"/>
      <c r="D3127" s="41"/>
      <c r="E3127" s="41"/>
      <c r="F3127" s="104"/>
      <c r="G3127" s="44"/>
      <c r="H3127" s="530"/>
      <c r="I3127" s="46"/>
      <c r="J3127" s="46"/>
      <c r="K3127" s="47"/>
      <c r="L3127" s="48"/>
    </row>
    <row r="3128" spans="1:12">
      <c r="A3128" s="38"/>
      <c r="B3128" s="87"/>
      <c r="C3128" s="40"/>
      <c r="D3128" s="41"/>
      <c r="E3128" s="41"/>
      <c r="F3128" s="104"/>
      <c r="G3128" s="44"/>
      <c r="H3128" s="530"/>
      <c r="I3128" s="46"/>
      <c r="J3128" s="46"/>
      <c r="K3128" s="47"/>
      <c r="L3128" s="48"/>
    </row>
    <row r="3129" spans="1:12">
      <c r="A3129" s="38"/>
      <c r="B3129" s="87"/>
      <c r="C3129" s="40"/>
      <c r="D3129" s="41"/>
      <c r="E3129" s="41"/>
      <c r="F3129" s="104"/>
      <c r="G3129" s="44"/>
      <c r="H3129" s="530"/>
      <c r="I3129" s="46"/>
      <c r="J3129" s="46"/>
      <c r="K3129" s="47"/>
      <c r="L3129" s="48"/>
    </row>
    <row r="3130" spans="1:12">
      <c r="A3130" s="38"/>
      <c r="B3130" s="87"/>
      <c r="C3130" s="40"/>
      <c r="D3130" s="41"/>
      <c r="E3130" s="41"/>
      <c r="F3130" s="104"/>
      <c r="G3130" s="44"/>
      <c r="H3130" s="530"/>
      <c r="I3130" s="46"/>
      <c r="J3130" s="46"/>
      <c r="K3130" s="47"/>
      <c r="L3130" s="48"/>
    </row>
    <row r="3131" spans="1:12">
      <c r="A3131" s="38"/>
      <c r="B3131" s="87"/>
      <c r="C3131" s="40"/>
      <c r="D3131" s="41"/>
      <c r="E3131" s="41"/>
      <c r="F3131" s="104"/>
      <c r="G3131" s="44"/>
      <c r="H3131" s="530"/>
      <c r="I3131" s="46"/>
      <c r="J3131" s="46"/>
      <c r="K3131" s="47"/>
      <c r="L3131" s="48"/>
    </row>
    <row r="3132" spans="1:12">
      <c r="A3132" s="38"/>
      <c r="B3132" s="87"/>
      <c r="C3132" s="40"/>
      <c r="D3132" s="41"/>
      <c r="E3132" s="41"/>
      <c r="F3132" s="104"/>
      <c r="G3132" s="44"/>
      <c r="H3132" s="530"/>
      <c r="I3132" s="46"/>
      <c r="J3132" s="46"/>
      <c r="K3132" s="47"/>
      <c r="L3132" s="48"/>
    </row>
    <row r="3133" spans="1:12">
      <c r="A3133" s="38"/>
      <c r="B3133" s="87"/>
      <c r="C3133" s="40"/>
      <c r="D3133" s="41"/>
      <c r="E3133" s="41"/>
      <c r="F3133" s="104"/>
      <c r="G3133" s="44"/>
      <c r="H3133" s="530"/>
      <c r="I3133" s="46"/>
      <c r="J3133" s="46"/>
      <c r="K3133" s="47"/>
      <c r="L3133" s="48"/>
    </row>
    <row r="3134" spans="1:12">
      <c r="A3134" s="38"/>
      <c r="B3134" s="87"/>
      <c r="C3134" s="40"/>
      <c r="D3134" s="41"/>
      <c r="E3134" s="41"/>
      <c r="F3134" s="104"/>
      <c r="G3134" s="44"/>
      <c r="H3134" s="530"/>
      <c r="I3134" s="46"/>
      <c r="J3134" s="46"/>
      <c r="K3134" s="47"/>
      <c r="L3134" s="48"/>
    </row>
    <row r="3135" spans="1:12">
      <c r="A3135" s="38"/>
      <c r="B3135" s="87"/>
      <c r="C3135" s="40"/>
      <c r="D3135" s="41"/>
      <c r="E3135" s="41"/>
      <c r="F3135" s="104"/>
      <c r="G3135" s="44"/>
      <c r="H3135" s="530"/>
      <c r="I3135" s="46"/>
      <c r="J3135" s="46"/>
      <c r="K3135" s="47"/>
      <c r="L3135" s="48"/>
    </row>
    <row r="3136" spans="1:12">
      <c r="A3136" s="38"/>
      <c r="B3136" s="87"/>
      <c r="C3136" s="40"/>
      <c r="D3136" s="41"/>
      <c r="E3136" s="41"/>
      <c r="F3136" s="104"/>
      <c r="G3136" s="44"/>
      <c r="H3136" s="530"/>
      <c r="I3136" s="46"/>
      <c r="J3136" s="46"/>
      <c r="K3136" s="47"/>
      <c r="L3136" s="48"/>
    </row>
    <row r="3137" spans="1:12">
      <c r="A3137" s="38"/>
      <c r="B3137" s="39"/>
      <c r="C3137" s="40"/>
      <c r="D3137" s="41"/>
      <c r="E3137" s="41"/>
      <c r="F3137" s="104"/>
      <c r="G3137" s="44"/>
      <c r="H3137" s="530"/>
      <c r="I3137" s="46"/>
      <c r="J3137" s="46"/>
      <c r="K3137" s="47"/>
      <c r="L3137" s="48"/>
    </row>
    <row r="3138" spans="1:12">
      <c r="A3138" s="38"/>
      <c r="B3138" s="39"/>
      <c r="C3138" s="40"/>
      <c r="D3138" s="41"/>
      <c r="E3138" s="41"/>
      <c r="F3138" s="104"/>
      <c r="G3138" s="44"/>
      <c r="H3138" s="530"/>
      <c r="I3138" s="46"/>
      <c r="J3138" s="46"/>
      <c r="K3138" s="47"/>
      <c r="L3138" s="48"/>
    </row>
    <row r="3139" spans="1:12">
      <c r="A3139" s="38"/>
      <c r="B3139" s="39"/>
      <c r="C3139" s="40"/>
      <c r="D3139" s="41"/>
      <c r="E3139" s="41"/>
      <c r="F3139" s="104"/>
      <c r="G3139" s="44"/>
      <c r="H3139" s="530"/>
      <c r="I3139" s="46"/>
      <c r="J3139" s="46"/>
      <c r="K3139" s="47"/>
      <c r="L3139" s="48"/>
    </row>
    <row r="3140" spans="1:12">
      <c r="A3140" s="38"/>
      <c r="B3140" s="39"/>
      <c r="C3140" s="40"/>
      <c r="D3140" s="41"/>
      <c r="E3140" s="41"/>
      <c r="F3140" s="104"/>
      <c r="G3140" s="44"/>
      <c r="H3140" s="530"/>
      <c r="I3140" s="46"/>
      <c r="J3140" s="46"/>
      <c r="K3140" s="47"/>
      <c r="L3140" s="48"/>
    </row>
    <row r="3141" spans="1:12">
      <c r="A3141" s="38"/>
      <c r="B3141" s="39"/>
      <c r="C3141" s="40"/>
      <c r="D3141" s="41"/>
      <c r="E3141" s="41"/>
      <c r="F3141" s="104"/>
      <c r="G3141" s="44"/>
      <c r="H3141" s="530"/>
      <c r="I3141" s="46"/>
      <c r="J3141" s="46"/>
      <c r="K3141" s="47"/>
      <c r="L3141" s="48"/>
    </row>
    <row r="3142" spans="1:12" ht="15.75" thickBot="1">
      <c r="A3142" s="38"/>
      <c r="B3142" s="39"/>
      <c r="C3142" s="40"/>
      <c r="D3142" s="41"/>
      <c r="E3142" s="41"/>
      <c r="F3142" s="104"/>
      <c r="G3142" s="44"/>
      <c r="H3142" s="530"/>
      <c r="I3142" s="46"/>
      <c r="J3142" s="46"/>
      <c r="K3142" s="47"/>
      <c r="L3142" s="48"/>
    </row>
    <row r="3143" spans="1:12" ht="15.75" thickBot="1">
      <c r="A3143" s="51"/>
      <c r="B3143" s="197"/>
      <c r="C3143" s="11"/>
      <c r="D3143" s="53"/>
      <c r="E3143" s="53"/>
      <c r="F3143" s="54"/>
      <c r="G3143" s="55"/>
      <c r="H3143" s="531"/>
      <c r="I3143" s="16"/>
      <c r="J3143" s="16"/>
      <c r="K3143" s="57"/>
      <c r="L3143" s="58"/>
    </row>
    <row r="3144" spans="1:12" ht="15.75" thickBot="1">
      <c r="A3144" s="9"/>
      <c r="B3144" s="202"/>
      <c r="C3144" s="61"/>
      <c r="D3144" s="62"/>
      <c r="E3144" s="62"/>
      <c r="F3144" s="31"/>
      <c r="G3144" s="63"/>
      <c r="H3144" s="532"/>
      <c r="I3144" s="65"/>
      <c r="J3144" s="66"/>
      <c r="K3144" s="72"/>
      <c r="L3144" s="68"/>
    </row>
    <row r="3145" spans="1:12">
      <c r="A3145" s="73"/>
      <c r="B3145" s="74"/>
      <c r="C3145" s="75"/>
      <c r="D3145" s="528"/>
      <c r="E3145" s="528"/>
      <c r="F3145" s="253"/>
      <c r="G3145" s="76"/>
      <c r="H3145" s="533"/>
      <c r="I3145" s="78"/>
      <c r="J3145" s="79"/>
      <c r="K3145" s="80"/>
      <c r="L3145" s="81"/>
    </row>
    <row r="3146" spans="1:12">
      <c r="A3146" s="38"/>
      <c r="B3146" s="87"/>
      <c r="C3146" s="40"/>
      <c r="D3146" s="41"/>
      <c r="E3146" s="41"/>
      <c r="F3146" s="104"/>
      <c r="G3146" s="44"/>
      <c r="H3146" s="530"/>
      <c r="I3146" s="46"/>
      <c r="J3146" s="46"/>
      <c r="K3146" s="47"/>
      <c r="L3146" s="48"/>
    </row>
    <row r="3147" spans="1:12">
      <c r="A3147" s="38"/>
      <c r="B3147" s="87"/>
      <c r="C3147" s="40"/>
      <c r="D3147" s="41"/>
      <c r="E3147" s="41"/>
      <c r="F3147" s="104"/>
      <c r="G3147" s="44"/>
      <c r="H3147" s="530"/>
      <c r="I3147" s="46"/>
      <c r="J3147" s="46"/>
      <c r="K3147" s="47"/>
      <c r="L3147" s="48"/>
    </row>
    <row r="3148" spans="1:12">
      <c r="A3148" s="38"/>
      <c r="B3148" s="87"/>
      <c r="C3148" s="40"/>
      <c r="D3148" s="41"/>
      <c r="E3148" s="41"/>
      <c r="F3148" s="104"/>
      <c r="G3148" s="44"/>
      <c r="H3148" s="530"/>
      <c r="I3148" s="46"/>
      <c r="J3148" s="46"/>
      <c r="K3148" s="47"/>
      <c r="L3148" s="48"/>
    </row>
    <row r="3149" spans="1:12">
      <c r="A3149" s="38"/>
      <c r="B3149" s="87"/>
      <c r="C3149" s="40"/>
      <c r="D3149" s="41"/>
      <c r="E3149" s="41"/>
      <c r="F3149" s="104"/>
      <c r="G3149" s="44"/>
      <c r="H3149" s="530"/>
      <c r="I3149" s="46"/>
      <c r="J3149" s="46"/>
      <c r="K3149" s="47"/>
      <c r="L3149" s="48"/>
    </row>
    <row r="3150" spans="1:12">
      <c r="A3150" s="38"/>
      <c r="B3150" s="87"/>
      <c r="C3150" s="40"/>
      <c r="D3150" s="41"/>
      <c r="E3150" s="41"/>
      <c r="F3150" s="104"/>
      <c r="G3150" s="44"/>
      <c r="H3150" s="530"/>
      <c r="I3150" s="46"/>
      <c r="J3150" s="46"/>
      <c r="K3150" s="47"/>
      <c r="L3150" s="48"/>
    </row>
    <row r="3151" spans="1:12">
      <c r="A3151" s="38"/>
      <c r="B3151" s="87"/>
      <c r="C3151" s="40"/>
      <c r="D3151" s="41"/>
      <c r="E3151" s="41"/>
      <c r="F3151" s="104"/>
      <c r="G3151" s="44"/>
      <c r="H3151" s="530"/>
      <c r="I3151" s="46"/>
      <c r="J3151" s="46"/>
      <c r="K3151" s="47"/>
      <c r="L3151" s="48"/>
    </row>
    <row r="3152" spans="1:12">
      <c r="A3152" s="38"/>
      <c r="B3152" s="87"/>
      <c r="C3152" s="40"/>
      <c r="D3152" s="41"/>
      <c r="E3152" s="41"/>
      <c r="F3152" s="104"/>
      <c r="G3152" s="44"/>
      <c r="H3152" s="530"/>
      <c r="I3152" s="46"/>
      <c r="J3152" s="46"/>
      <c r="K3152" s="47"/>
      <c r="L3152" s="48"/>
    </row>
    <row r="3153" spans="1:12">
      <c r="A3153" s="38"/>
      <c r="B3153" s="87"/>
      <c r="C3153" s="40"/>
      <c r="D3153" s="41"/>
      <c r="E3153" s="41"/>
      <c r="F3153" s="104"/>
      <c r="G3153" s="44"/>
      <c r="H3153" s="530"/>
      <c r="I3153" s="46"/>
      <c r="J3153" s="46"/>
      <c r="K3153" s="47"/>
      <c r="L3153" s="48"/>
    </row>
    <row r="3154" spans="1:12">
      <c r="A3154" s="38"/>
      <c r="B3154" s="87"/>
      <c r="C3154" s="40"/>
      <c r="D3154" s="41"/>
      <c r="E3154" s="41"/>
      <c r="F3154" s="104"/>
      <c r="G3154" s="44"/>
      <c r="H3154" s="530"/>
      <c r="I3154" s="46"/>
      <c r="J3154" s="46"/>
      <c r="K3154" s="47"/>
      <c r="L3154" s="48"/>
    </row>
    <row r="3155" spans="1:12">
      <c r="A3155" s="38"/>
      <c r="B3155" s="87"/>
      <c r="C3155" s="40"/>
      <c r="D3155" s="41"/>
      <c r="E3155" s="41"/>
      <c r="F3155" s="104"/>
      <c r="G3155" s="44"/>
      <c r="H3155" s="530"/>
      <c r="I3155" s="46"/>
      <c r="J3155" s="46"/>
      <c r="K3155" s="47"/>
      <c r="L3155" s="48"/>
    </row>
    <row r="3156" spans="1:12">
      <c r="A3156" s="38"/>
      <c r="B3156" s="87"/>
      <c r="C3156" s="40"/>
      <c r="D3156" s="41"/>
      <c r="E3156" s="41"/>
      <c r="F3156" s="104"/>
      <c r="G3156" s="44"/>
      <c r="H3156" s="530"/>
      <c r="I3156" s="46"/>
      <c r="J3156" s="46"/>
      <c r="K3156" s="47"/>
      <c r="L3156" s="48"/>
    </row>
    <row r="3157" spans="1:12">
      <c r="A3157" s="38"/>
      <c r="B3157" s="87"/>
      <c r="C3157" s="40"/>
      <c r="D3157" s="41"/>
      <c r="E3157" s="41"/>
      <c r="F3157" s="104"/>
      <c r="G3157" s="44"/>
      <c r="H3157" s="530"/>
      <c r="I3157" s="46"/>
      <c r="J3157" s="46"/>
      <c r="K3157" s="47"/>
      <c r="L3157" s="48"/>
    </row>
    <row r="3158" spans="1:12">
      <c r="A3158" s="38"/>
      <c r="B3158" s="87"/>
      <c r="C3158" s="40"/>
      <c r="D3158" s="41"/>
      <c r="E3158" s="41"/>
      <c r="F3158" s="104"/>
      <c r="G3158" s="44"/>
      <c r="H3158" s="530"/>
      <c r="I3158" s="46"/>
      <c r="J3158" s="46"/>
      <c r="K3158" s="47"/>
      <c r="L3158" s="48"/>
    </row>
    <row r="3159" spans="1:12">
      <c r="A3159" s="38"/>
      <c r="B3159" s="87"/>
      <c r="C3159" s="40"/>
      <c r="D3159" s="41"/>
      <c r="E3159" s="41"/>
      <c r="F3159" s="104"/>
      <c r="G3159" s="44"/>
      <c r="H3159" s="530"/>
      <c r="I3159" s="46"/>
      <c r="J3159" s="46"/>
      <c r="K3159" s="47"/>
      <c r="L3159" s="48"/>
    </row>
    <row r="3160" spans="1:12">
      <c r="A3160" s="38"/>
      <c r="B3160" s="87"/>
      <c r="C3160" s="40"/>
      <c r="D3160" s="41"/>
      <c r="E3160" s="41"/>
      <c r="F3160" s="104"/>
      <c r="G3160" s="44"/>
      <c r="H3160" s="530"/>
      <c r="I3160" s="46"/>
      <c r="J3160" s="46"/>
      <c r="K3160" s="47"/>
      <c r="L3160" s="48"/>
    </row>
    <row r="3161" spans="1:12">
      <c r="A3161" s="38"/>
      <c r="B3161" s="87"/>
      <c r="C3161" s="40"/>
      <c r="D3161" s="41"/>
      <c r="E3161" s="41"/>
      <c r="F3161" s="104"/>
      <c r="G3161" s="44"/>
      <c r="H3161" s="530"/>
      <c r="I3161" s="46"/>
      <c r="J3161" s="46"/>
      <c r="K3161" s="47"/>
      <c r="L3161" s="48"/>
    </row>
    <row r="3162" spans="1:12">
      <c r="A3162" s="38"/>
      <c r="B3162" s="87"/>
      <c r="C3162" s="40"/>
      <c r="D3162" s="41"/>
      <c r="E3162" s="41"/>
      <c r="F3162" s="104"/>
      <c r="G3162" s="44"/>
      <c r="H3162" s="530"/>
      <c r="I3162" s="46"/>
      <c r="J3162" s="46"/>
      <c r="K3162" s="47"/>
      <c r="L3162" s="48"/>
    </row>
    <row r="3163" spans="1:12">
      <c r="A3163" s="38"/>
      <c r="B3163" s="87"/>
      <c r="C3163" s="40"/>
      <c r="D3163" s="41"/>
      <c r="E3163" s="41"/>
      <c r="F3163" s="104"/>
      <c r="G3163" s="44"/>
      <c r="H3163" s="530"/>
      <c r="I3163" s="46"/>
      <c r="J3163" s="46"/>
      <c r="K3163" s="47"/>
      <c r="L3163" s="48"/>
    </row>
    <row r="3164" spans="1:12">
      <c r="A3164" s="38"/>
      <c r="B3164" s="87"/>
      <c r="C3164" s="40"/>
      <c r="D3164" s="41"/>
      <c r="E3164" s="41"/>
      <c r="F3164" s="104"/>
      <c r="G3164" s="44"/>
      <c r="H3164" s="530"/>
      <c r="I3164" s="46"/>
      <c r="J3164" s="46"/>
      <c r="K3164" s="47"/>
      <c r="L3164" s="48"/>
    </row>
    <row r="3165" spans="1:12">
      <c r="A3165" s="38"/>
      <c r="B3165" s="87"/>
      <c r="C3165" s="40"/>
      <c r="D3165" s="41"/>
      <c r="E3165" s="41"/>
      <c r="F3165" s="104"/>
      <c r="G3165" s="44"/>
      <c r="H3165" s="530"/>
      <c r="I3165" s="46"/>
      <c r="J3165" s="46"/>
      <c r="K3165" s="47"/>
      <c r="L3165" s="48"/>
    </row>
    <row r="3166" spans="1:12">
      <c r="A3166" s="38"/>
      <c r="B3166" s="87"/>
      <c r="C3166" s="40"/>
      <c r="D3166" s="41"/>
      <c r="E3166" s="41"/>
      <c r="F3166" s="104"/>
      <c r="G3166" s="44"/>
      <c r="H3166" s="530"/>
      <c r="I3166" s="46"/>
      <c r="J3166" s="46"/>
      <c r="K3166" s="47"/>
      <c r="L3166" s="48"/>
    </row>
    <row r="3167" spans="1:12">
      <c r="A3167" s="38"/>
      <c r="B3167" s="87"/>
      <c r="C3167" s="40"/>
      <c r="D3167" s="41"/>
      <c r="E3167" s="41"/>
      <c r="F3167" s="104"/>
      <c r="G3167" s="44"/>
      <c r="H3167" s="530"/>
      <c r="I3167" s="46"/>
      <c r="J3167" s="46"/>
      <c r="K3167" s="47"/>
      <c r="L3167" s="48"/>
    </row>
    <row r="3168" spans="1:12">
      <c r="A3168" s="38"/>
      <c r="B3168" s="87"/>
      <c r="C3168" s="40"/>
      <c r="D3168" s="41"/>
      <c r="E3168" s="41"/>
      <c r="F3168" s="104"/>
      <c r="G3168" s="44"/>
      <c r="H3168" s="530"/>
      <c r="I3168" s="46"/>
      <c r="J3168" s="46"/>
      <c r="K3168" s="47"/>
      <c r="L3168" s="48"/>
    </row>
    <row r="3169" spans="1:12">
      <c r="A3169" s="38"/>
      <c r="B3169" s="87"/>
      <c r="C3169" s="40"/>
      <c r="D3169" s="41"/>
      <c r="E3169" s="41"/>
      <c r="F3169" s="104"/>
      <c r="G3169" s="44"/>
      <c r="H3169" s="530"/>
      <c r="I3169" s="46"/>
      <c r="J3169" s="46"/>
      <c r="K3169" s="47"/>
      <c r="L3169" s="48"/>
    </row>
    <row r="3170" spans="1:12">
      <c r="A3170" s="38"/>
      <c r="B3170" s="87"/>
      <c r="C3170" s="40"/>
      <c r="D3170" s="41"/>
      <c r="E3170" s="41"/>
      <c r="F3170" s="104"/>
      <c r="G3170" s="44"/>
      <c r="H3170" s="530"/>
      <c r="I3170" s="46"/>
      <c r="J3170" s="46"/>
      <c r="K3170" s="47"/>
      <c r="L3170" s="48"/>
    </row>
    <row r="3171" spans="1:12">
      <c r="A3171" s="38"/>
      <c r="B3171" s="87"/>
      <c r="C3171" s="40"/>
      <c r="D3171" s="41"/>
      <c r="E3171" s="41"/>
      <c r="F3171" s="104"/>
      <c r="G3171" s="44"/>
      <c r="H3171" s="530"/>
      <c r="I3171" s="46"/>
      <c r="J3171" s="46"/>
      <c r="K3171" s="47"/>
      <c r="L3171" s="48"/>
    </row>
    <row r="3172" spans="1:12">
      <c r="A3172" s="38"/>
      <c r="B3172" s="87"/>
      <c r="C3172" s="40"/>
      <c r="D3172" s="41"/>
      <c r="E3172" s="41"/>
      <c r="F3172" s="104"/>
      <c r="G3172" s="44"/>
      <c r="H3172" s="530"/>
      <c r="I3172" s="46"/>
      <c r="J3172" s="46"/>
      <c r="K3172" s="47"/>
      <c r="L3172" s="48"/>
    </row>
    <row r="3173" spans="1:12">
      <c r="A3173" s="38"/>
      <c r="B3173" s="87"/>
      <c r="C3173" s="40"/>
      <c r="D3173" s="41"/>
      <c r="E3173" s="41"/>
      <c r="F3173" s="104"/>
      <c r="G3173" s="44"/>
      <c r="H3173" s="530"/>
      <c r="I3173" s="46"/>
      <c r="J3173" s="46"/>
      <c r="K3173" s="47"/>
      <c r="L3173" s="48"/>
    </row>
    <row r="3174" spans="1:12">
      <c r="A3174" s="38"/>
      <c r="B3174" s="87"/>
      <c r="C3174" s="40"/>
      <c r="D3174" s="41"/>
      <c r="E3174" s="41"/>
      <c r="F3174" s="104"/>
      <c r="G3174" s="44"/>
      <c r="H3174" s="530"/>
      <c r="I3174" s="46"/>
      <c r="J3174" s="46"/>
      <c r="K3174" s="47"/>
      <c r="L3174" s="48"/>
    </row>
    <row r="3175" spans="1:12">
      <c r="A3175" s="38"/>
      <c r="B3175" s="87"/>
      <c r="C3175" s="40"/>
      <c r="D3175" s="41"/>
      <c r="E3175" s="41"/>
      <c r="F3175" s="104"/>
      <c r="G3175" s="44"/>
      <c r="H3175" s="530"/>
      <c r="I3175" s="46"/>
      <c r="J3175" s="46"/>
      <c r="K3175" s="47"/>
      <c r="L3175" s="48"/>
    </row>
    <row r="3176" spans="1:12">
      <c r="A3176" s="38"/>
      <c r="B3176" s="87"/>
      <c r="C3176" s="40"/>
      <c r="D3176" s="41"/>
      <c r="E3176" s="41"/>
      <c r="F3176" s="104"/>
      <c r="G3176" s="44"/>
      <c r="H3176" s="530"/>
      <c r="I3176" s="46"/>
      <c r="J3176" s="46"/>
      <c r="K3176" s="47"/>
      <c r="L3176" s="48"/>
    </row>
    <row r="3177" spans="1:12" ht="15.75" thickBot="1">
      <c r="A3177" s="38"/>
      <c r="B3177" s="39"/>
      <c r="C3177" s="40"/>
      <c r="D3177" s="41"/>
      <c r="E3177" s="41"/>
      <c r="F3177" s="104"/>
      <c r="G3177" s="44"/>
      <c r="H3177" s="530"/>
      <c r="I3177" s="46"/>
      <c r="J3177" s="46"/>
      <c r="K3177" s="47"/>
      <c r="L3177" s="48"/>
    </row>
    <row r="3178" spans="1:12" ht="15.75" thickBot="1">
      <c r="A3178" s="51"/>
      <c r="B3178" s="197"/>
      <c r="C3178" s="11"/>
      <c r="D3178" s="53"/>
      <c r="E3178" s="53"/>
      <c r="F3178" s="54"/>
      <c r="G3178" s="55"/>
      <c r="H3178" s="531"/>
      <c r="I3178" s="16"/>
      <c r="J3178" s="16"/>
      <c r="K3178" s="57"/>
      <c r="L3178" s="58"/>
    </row>
    <row r="3179" spans="1:12" ht="17.25" thickBot="1">
      <c r="A3179" s="9"/>
      <c r="B3179" s="10"/>
      <c r="C3179" s="11"/>
      <c r="D3179" s="12"/>
      <c r="E3179" s="12"/>
      <c r="F3179" s="13"/>
      <c r="G3179" s="14"/>
      <c r="H3179" s="15"/>
      <c r="I3179" s="16"/>
      <c r="J3179" s="16"/>
      <c r="K3179" s="16"/>
      <c r="L3179" s="17"/>
    </row>
    <row r="3180" spans="1:12" ht="16.5" thickBot="1">
      <c r="A3180" s="18"/>
      <c r="B3180" s="19"/>
      <c r="C3180" s="20"/>
      <c r="D3180" s="21"/>
      <c r="E3180" s="22"/>
      <c r="F3180" s="220"/>
      <c r="G3180" s="24"/>
      <c r="H3180" s="25"/>
      <c r="I3180" s="26"/>
      <c r="J3180" s="26"/>
      <c r="K3180" s="26"/>
      <c r="L3180" s="534"/>
    </row>
    <row r="3181" spans="1:12" ht="15.75" thickBot="1">
      <c r="A3181" s="9"/>
      <c r="B3181" s="10"/>
      <c r="C3181" s="29"/>
      <c r="D3181" s="30"/>
      <c r="E3181" s="30"/>
      <c r="F3181" s="31"/>
      <c r="G3181" s="32"/>
      <c r="H3181" s="33"/>
      <c r="I3181" s="34"/>
      <c r="J3181" s="35"/>
      <c r="K3181" s="36"/>
      <c r="L3181" s="535"/>
    </row>
    <row r="3182" spans="1:12">
      <c r="A3182" s="38"/>
      <c r="B3182" s="87"/>
      <c r="C3182" s="40"/>
      <c r="D3182" s="42"/>
      <c r="E3182" s="42"/>
      <c r="F3182" s="104"/>
      <c r="G3182" s="44"/>
      <c r="H3182" s="50"/>
      <c r="I3182" s="46"/>
      <c r="J3182" s="46"/>
      <c r="K3182" s="47"/>
      <c r="L3182" s="48"/>
    </row>
    <row r="3183" spans="1:12" ht="15.75" thickBot="1">
      <c r="A3183" s="82"/>
      <c r="B3183" s="87"/>
      <c r="C3183" s="40"/>
      <c r="D3183" s="536"/>
      <c r="E3183" s="536"/>
      <c r="F3183" s="96"/>
      <c r="G3183" s="44"/>
      <c r="H3183" s="50"/>
      <c r="I3183" s="46"/>
      <c r="J3183" s="46"/>
      <c r="K3183" s="46"/>
      <c r="L3183" s="442"/>
    </row>
    <row r="3184" spans="1:12" ht="15.75" thickBot="1">
      <c r="A3184" s="51"/>
      <c r="B3184" s="197"/>
      <c r="C3184" s="11"/>
      <c r="D3184" s="53"/>
      <c r="E3184" s="53"/>
      <c r="F3184" s="54"/>
      <c r="G3184" s="55"/>
      <c r="H3184" s="56"/>
      <c r="I3184" s="16"/>
      <c r="J3184" s="16"/>
      <c r="K3184" s="16"/>
      <c r="L3184" s="58"/>
    </row>
    <row r="3185" spans="1:12" ht="17.25" thickBot="1">
      <c r="A3185" s="9"/>
      <c r="B3185" s="10"/>
      <c r="C3185" s="11"/>
      <c r="D3185" s="12"/>
      <c r="E3185" s="12"/>
      <c r="F3185" s="13"/>
      <c r="G3185" s="14"/>
      <c r="H3185" s="15"/>
      <c r="I3185" s="16"/>
      <c r="J3185" s="16"/>
      <c r="K3185" s="16"/>
      <c r="L3185" s="17"/>
    </row>
    <row r="3186" spans="1:12" ht="16.5" thickBot="1">
      <c r="A3186" s="18"/>
      <c r="B3186" s="19"/>
      <c r="C3186" s="20"/>
      <c r="D3186" s="21"/>
      <c r="E3186" s="22"/>
      <c r="F3186" s="220"/>
      <c r="G3186" s="24"/>
      <c r="H3186" s="25"/>
      <c r="I3186" s="26"/>
      <c r="J3186" s="26"/>
      <c r="K3186" s="26"/>
      <c r="L3186" s="534"/>
    </row>
    <row r="3187" spans="1:12" ht="15.75" thickBot="1">
      <c r="A3187" s="9"/>
      <c r="B3187" s="10"/>
      <c r="C3187" s="61"/>
      <c r="D3187" s="62"/>
      <c r="E3187" s="62"/>
      <c r="F3187" s="31"/>
      <c r="G3187" s="63"/>
      <c r="H3187" s="221"/>
      <c r="I3187" s="65"/>
      <c r="J3187" s="66"/>
      <c r="K3187" s="67"/>
      <c r="L3187" s="460"/>
    </row>
    <row r="3188" spans="1:12">
      <c r="A3188" s="38"/>
      <c r="B3188" s="87"/>
      <c r="C3188" s="40"/>
      <c r="D3188" s="537"/>
      <c r="E3188" s="537"/>
      <c r="F3188" s="104"/>
      <c r="G3188" s="44"/>
      <c r="H3188" s="50"/>
      <c r="I3188" s="46"/>
      <c r="J3188" s="46"/>
      <c r="K3188" s="47"/>
      <c r="L3188" s="48"/>
    </row>
    <row r="3189" spans="1:12">
      <c r="A3189" s="38"/>
      <c r="B3189" s="87"/>
      <c r="C3189" s="40"/>
      <c r="D3189" s="537"/>
      <c r="E3189" s="537"/>
      <c r="F3189" s="104"/>
      <c r="G3189" s="44"/>
      <c r="H3189" s="50"/>
      <c r="I3189" s="46"/>
      <c r="J3189" s="46"/>
      <c r="K3189" s="47"/>
      <c r="L3189" s="48"/>
    </row>
    <row r="3190" spans="1:12">
      <c r="A3190" s="38"/>
      <c r="B3190" s="87"/>
      <c r="C3190" s="40"/>
      <c r="D3190" s="537"/>
      <c r="E3190" s="537"/>
      <c r="F3190" s="104"/>
      <c r="G3190" s="44"/>
      <c r="H3190" s="50"/>
      <c r="I3190" s="46"/>
      <c r="J3190" s="46"/>
      <c r="K3190" s="47"/>
      <c r="L3190" s="48"/>
    </row>
    <row r="3191" spans="1:12">
      <c r="A3191" s="38"/>
      <c r="B3191" s="87"/>
      <c r="C3191" s="40"/>
      <c r="D3191" s="537"/>
      <c r="E3191" s="537"/>
      <c r="F3191" s="104"/>
      <c r="G3191" s="44"/>
      <c r="H3191" s="50"/>
      <c r="I3191" s="46"/>
      <c r="J3191" s="46"/>
      <c r="K3191" s="47"/>
      <c r="L3191" s="48"/>
    </row>
    <row r="3192" spans="1:12">
      <c r="A3192" s="38"/>
      <c r="B3192" s="87"/>
      <c r="C3192" s="40"/>
      <c r="D3192" s="537"/>
      <c r="E3192" s="537"/>
      <c r="F3192" s="104"/>
      <c r="G3192" s="44"/>
      <c r="H3192" s="50"/>
      <c r="I3192" s="46"/>
      <c r="J3192" s="46"/>
      <c r="K3192" s="47"/>
      <c r="L3192" s="48"/>
    </row>
    <row r="3193" spans="1:12">
      <c r="A3193" s="38"/>
      <c r="B3193" s="87"/>
      <c r="C3193" s="40"/>
      <c r="D3193" s="537"/>
      <c r="E3193" s="537"/>
      <c r="F3193" s="104"/>
      <c r="G3193" s="44"/>
      <c r="H3193" s="50"/>
      <c r="I3193" s="46"/>
      <c r="J3193" s="46"/>
      <c r="K3193" s="47"/>
      <c r="L3193" s="48"/>
    </row>
    <row r="3194" spans="1:12">
      <c r="A3194" s="38"/>
      <c r="B3194" s="87"/>
      <c r="C3194" s="40"/>
      <c r="D3194" s="537"/>
      <c r="E3194" s="537"/>
      <c r="F3194" s="104"/>
      <c r="G3194" s="44"/>
      <c r="H3194" s="50"/>
      <c r="I3194" s="46"/>
      <c r="J3194" s="46"/>
      <c r="K3194" s="47"/>
      <c r="L3194" s="48"/>
    </row>
    <row r="3195" spans="1:12">
      <c r="A3195" s="38"/>
      <c r="B3195" s="87"/>
      <c r="C3195" s="40"/>
      <c r="D3195" s="537"/>
      <c r="E3195" s="537"/>
      <c r="F3195" s="104"/>
      <c r="G3195" s="44"/>
      <c r="H3195" s="50"/>
      <c r="I3195" s="46"/>
      <c r="J3195" s="46"/>
      <c r="K3195" s="47"/>
      <c r="L3195" s="48"/>
    </row>
    <row r="3196" spans="1:12">
      <c r="A3196" s="38"/>
      <c r="B3196" s="87"/>
      <c r="C3196" s="40"/>
      <c r="D3196" s="537"/>
      <c r="E3196" s="537"/>
      <c r="F3196" s="104"/>
      <c r="G3196" s="44"/>
      <c r="H3196" s="50"/>
      <c r="I3196" s="46"/>
      <c r="J3196" s="46"/>
      <c r="K3196" s="47"/>
      <c r="L3196" s="48"/>
    </row>
    <row r="3197" spans="1:12">
      <c r="A3197" s="38"/>
      <c r="B3197" s="87"/>
      <c r="C3197" s="40"/>
      <c r="D3197" s="537"/>
      <c r="E3197" s="537"/>
      <c r="F3197" s="104"/>
      <c r="G3197" s="44"/>
      <c r="H3197" s="50"/>
      <c r="I3197" s="46"/>
      <c r="J3197" s="46"/>
      <c r="K3197" s="47"/>
      <c r="L3197" s="48"/>
    </row>
    <row r="3198" spans="1:12">
      <c r="A3198" s="38"/>
      <c r="B3198" s="87"/>
      <c r="C3198" s="40"/>
      <c r="D3198" s="537"/>
      <c r="E3198" s="537"/>
      <c r="F3198" s="104"/>
      <c r="G3198" s="44"/>
      <c r="H3198" s="50"/>
      <c r="I3198" s="46"/>
      <c r="J3198" s="46"/>
      <c r="K3198" s="47"/>
      <c r="L3198" s="48"/>
    </row>
    <row r="3199" spans="1:12">
      <c r="A3199" s="38"/>
      <c r="B3199" s="87"/>
      <c r="C3199" s="40"/>
      <c r="D3199" s="537"/>
      <c r="E3199" s="537"/>
      <c r="F3199" s="104"/>
      <c r="G3199" s="44"/>
      <c r="H3199" s="50"/>
      <c r="I3199" s="46"/>
      <c r="J3199" s="46"/>
      <c r="K3199" s="47"/>
      <c r="L3199" s="48"/>
    </row>
    <row r="3200" spans="1:12">
      <c r="A3200" s="38"/>
      <c r="B3200" s="87"/>
      <c r="C3200" s="40"/>
      <c r="D3200" s="537"/>
      <c r="E3200" s="537"/>
      <c r="F3200" s="104"/>
      <c r="G3200" s="44"/>
      <c r="H3200" s="50"/>
      <c r="I3200" s="46"/>
      <c r="J3200" s="46"/>
      <c r="K3200" s="47"/>
      <c r="L3200" s="48"/>
    </row>
    <row r="3201" spans="1:12">
      <c r="A3201" s="38"/>
      <c r="B3201" s="87"/>
      <c r="C3201" s="40"/>
      <c r="D3201" s="537"/>
      <c r="E3201" s="537"/>
      <c r="F3201" s="104"/>
      <c r="G3201" s="44"/>
      <c r="H3201" s="50"/>
      <c r="I3201" s="46"/>
      <c r="J3201" s="46"/>
      <c r="K3201" s="47"/>
      <c r="L3201" s="48"/>
    </row>
    <row r="3202" spans="1:12">
      <c r="A3202" s="38"/>
      <c r="B3202" s="87"/>
      <c r="C3202" s="40"/>
      <c r="D3202" s="537"/>
      <c r="E3202" s="537"/>
      <c r="F3202" s="104"/>
      <c r="G3202" s="44"/>
      <c r="H3202" s="50"/>
      <c r="I3202" s="46"/>
      <c r="J3202" s="46"/>
      <c r="K3202" s="47"/>
      <c r="L3202" s="48"/>
    </row>
    <row r="3203" spans="1:12">
      <c r="A3203" s="38"/>
      <c r="B3203" s="87"/>
      <c r="C3203" s="40"/>
      <c r="D3203" s="537"/>
      <c r="E3203" s="537"/>
      <c r="F3203" s="104"/>
      <c r="G3203" s="44"/>
      <c r="H3203" s="50"/>
      <c r="I3203" s="46"/>
      <c r="J3203" s="46"/>
      <c r="K3203" s="47"/>
      <c r="L3203" s="48"/>
    </row>
    <row r="3204" spans="1:12">
      <c r="A3204" s="38"/>
      <c r="B3204" s="87"/>
      <c r="C3204" s="40"/>
      <c r="D3204" s="537"/>
      <c r="E3204" s="537"/>
      <c r="F3204" s="104"/>
      <c r="G3204" s="44"/>
      <c r="H3204" s="50"/>
      <c r="I3204" s="46"/>
      <c r="J3204" s="46"/>
      <c r="K3204" s="47"/>
      <c r="L3204" s="48"/>
    </row>
    <row r="3205" spans="1:12">
      <c r="A3205" s="38"/>
      <c r="B3205" s="87"/>
      <c r="C3205" s="40"/>
      <c r="D3205" s="537"/>
      <c r="E3205" s="537"/>
      <c r="F3205" s="104"/>
      <c r="G3205" s="44"/>
      <c r="H3205" s="50"/>
      <c r="I3205" s="46"/>
      <c r="J3205" s="46"/>
      <c r="K3205" s="47"/>
      <c r="L3205" s="48"/>
    </row>
    <row r="3206" spans="1:12">
      <c r="A3206" s="38"/>
      <c r="B3206" s="87"/>
      <c r="C3206" s="40"/>
      <c r="D3206" s="537"/>
      <c r="E3206" s="537"/>
      <c r="F3206" s="104"/>
      <c r="G3206" s="44"/>
      <c r="H3206" s="50"/>
      <c r="I3206" s="46"/>
      <c r="J3206" s="46"/>
      <c r="K3206" s="47"/>
      <c r="L3206" s="48"/>
    </row>
    <row r="3207" spans="1:12">
      <c r="A3207" s="38"/>
      <c r="B3207" s="87"/>
      <c r="C3207" s="40"/>
      <c r="D3207" s="537"/>
      <c r="E3207" s="537"/>
      <c r="F3207" s="104"/>
      <c r="G3207" s="44"/>
      <c r="H3207" s="50"/>
      <c r="I3207" s="46"/>
      <c r="J3207" s="46"/>
      <c r="K3207" s="47"/>
      <c r="L3207" s="48"/>
    </row>
    <row r="3208" spans="1:12">
      <c r="A3208" s="38"/>
      <c r="B3208" s="87"/>
      <c r="C3208" s="40"/>
      <c r="D3208" s="537"/>
      <c r="E3208" s="537"/>
      <c r="F3208" s="104"/>
      <c r="G3208" s="44"/>
      <c r="H3208" s="50"/>
      <c r="I3208" s="46"/>
      <c r="J3208" s="46"/>
      <c r="K3208" s="47"/>
      <c r="L3208" s="48"/>
    </row>
    <row r="3209" spans="1:12">
      <c r="A3209" s="38"/>
      <c r="B3209" s="87"/>
      <c r="C3209" s="40"/>
      <c r="D3209" s="537"/>
      <c r="E3209" s="537"/>
      <c r="F3209" s="104"/>
      <c r="G3209" s="44"/>
      <c r="H3209" s="50"/>
      <c r="I3209" s="46"/>
      <c r="J3209" s="46"/>
      <c r="K3209" s="47"/>
      <c r="L3209" s="48"/>
    </row>
    <row r="3210" spans="1:12">
      <c r="A3210" s="38"/>
      <c r="B3210" s="87"/>
      <c r="C3210" s="40"/>
      <c r="D3210" s="537"/>
      <c r="E3210" s="537"/>
      <c r="F3210" s="104"/>
      <c r="G3210" s="44"/>
      <c r="H3210" s="50"/>
      <c r="I3210" s="46"/>
      <c r="J3210" s="46"/>
      <c r="K3210" s="47"/>
      <c r="L3210" s="48"/>
    </row>
    <row r="3211" spans="1:12">
      <c r="A3211" s="38"/>
      <c r="B3211" s="87"/>
      <c r="C3211" s="40"/>
      <c r="D3211" s="537"/>
      <c r="E3211" s="537"/>
      <c r="F3211" s="104"/>
      <c r="G3211" s="44"/>
      <c r="H3211" s="50"/>
      <c r="I3211" s="46"/>
      <c r="J3211" s="46"/>
      <c r="K3211" s="47"/>
      <c r="L3211" s="48"/>
    </row>
    <row r="3212" spans="1:12">
      <c r="A3212" s="38"/>
      <c r="B3212" s="87"/>
      <c r="C3212" s="40"/>
      <c r="D3212" s="537"/>
      <c r="E3212" s="537"/>
      <c r="F3212" s="104"/>
      <c r="G3212" s="44"/>
      <c r="H3212" s="50"/>
      <c r="I3212" s="46"/>
      <c r="J3212" s="46"/>
      <c r="K3212" s="47"/>
      <c r="L3212" s="48"/>
    </row>
    <row r="3213" spans="1:12">
      <c r="A3213" s="38"/>
      <c r="B3213" s="87"/>
      <c r="C3213" s="40"/>
      <c r="D3213" s="537"/>
      <c r="E3213" s="537"/>
      <c r="F3213" s="104"/>
      <c r="G3213" s="44"/>
      <c r="H3213" s="50"/>
      <c r="I3213" s="46"/>
      <c r="J3213" s="46"/>
      <c r="K3213" s="47"/>
      <c r="L3213" s="48"/>
    </row>
    <row r="3214" spans="1:12">
      <c r="A3214" s="38"/>
      <c r="B3214" s="87"/>
      <c r="C3214" s="40"/>
      <c r="D3214" s="537"/>
      <c r="E3214" s="537"/>
      <c r="F3214" s="104"/>
      <c r="G3214" s="44"/>
      <c r="H3214" s="50"/>
      <c r="I3214" s="46"/>
      <c r="J3214" s="46"/>
      <c r="K3214" s="47"/>
      <c r="L3214" s="48"/>
    </row>
    <row r="3215" spans="1:12">
      <c r="A3215" s="38"/>
      <c r="B3215" s="87"/>
      <c r="C3215" s="40"/>
      <c r="D3215" s="537"/>
      <c r="E3215" s="537"/>
      <c r="F3215" s="104"/>
      <c r="G3215" s="44"/>
      <c r="H3215" s="50"/>
      <c r="I3215" s="46"/>
      <c r="J3215" s="46"/>
      <c r="K3215" s="47"/>
      <c r="L3215" s="48"/>
    </row>
    <row r="3216" spans="1:12">
      <c r="A3216" s="38"/>
      <c r="B3216" s="87"/>
      <c r="C3216" s="40"/>
      <c r="D3216" s="537"/>
      <c r="E3216" s="537"/>
      <c r="F3216" s="104"/>
      <c r="G3216" s="44"/>
      <c r="H3216" s="50"/>
      <c r="I3216" s="46"/>
      <c r="J3216" s="46"/>
      <c r="K3216" s="47"/>
      <c r="L3216" s="48"/>
    </row>
    <row r="3217" spans="1:12">
      <c r="A3217" s="38"/>
      <c r="B3217" s="87"/>
      <c r="C3217" s="40"/>
      <c r="D3217" s="537"/>
      <c r="E3217" s="537"/>
      <c r="F3217" s="104"/>
      <c r="G3217" s="44"/>
      <c r="H3217" s="50"/>
      <c r="I3217" s="46"/>
      <c r="J3217" s="46"/>
      <c r="K3217" s="47"/>
      <c r="L3217" s="48"/>
    </row>
    <row r="3218" spans="1:12">
      <c r="A3218" s="38"/>
      <c r="B3218" s="87"/>
      <c r="C3218" s="40"/>
      <c r="D3218" s="537"/>
      <c r="E3218" s="537"/>
      <c r="F3218" s="104"/>
      <c r="G3218" s="44"/>
      <c r="H3218" s="50"/>
      <c r="I3218" s="46"/>
      <c r="J3218" s="46"/>
      <c r="K3218" s="47"/>
      <c r="L3218" s="48"/>
    </row>
    <row r="3219" spans="1:12">
      <c r="A3219" s="38"/>
      <c r="B3219" s="87"/>
      <c r="C3219" s="40"/>
      <c r="D3219" s="537"/>
      <c r="E3219" s="537"/>
      <c r="F3219" s="104"/>
      <c r="G3219" s="44"/>
      <c r="H3219" s="50"/>
      <c r="I3219" s="46"/>
      <c r="J3219" s="46"/>
      <c r="K3219" s="47"/>
      <c r="L3219" s="48"/>
    </row>
    <row r="3220" spans="1:12" ht="15.75" thickBot="1">
      <c r="A3220" s="38"/>
      <c r="B3220" s="87"/>
      <c r="C3220" s="40"/>
      <c r="D3220" s="537"/>
      <c r="E3220" s="537"/>
      <c r="F3220" s="104"/>
      <c r="G3220" s="44"/>
      <c r="H3220" s="50"/>
      <c r="I3220" s="46"/>
      <c r="J3220" s="46"/>
      <c r="K3220" s="47"/>
      <c r="L3220" s="48"/>
    </row>
    <row r="3221" spans="1:12" ht="15.75" thickBot="1">
      <c r="A3221" s="51"/>
      <c r="B3221" s="197"/>
      <c r="C3221" s="11"/>
      <c r="D3221" s="53"/>
      <c r="E3221" s="53"/>
      <c r="F3221" s="54"/>
      <c r="G3221" s="55"/>
      <c r="H3221" s="56"/>
      <c r="I3221" s="16"/>
      <c r="J3221" s="16"/>
      <c r="K3221" s="57"/>
      <c r="L3221" s="58"/>
    </row>
    <row r="3222" spans="1:12" ht="15.75" thickBot="1">
      <c r="A3222" s="9"/>
      <c r="B3222" s="10"/>
      <c r="C3222" s="61"/>
      <c r="D3222" s="62"/>
      <c r="E3222" s="62"/>
      <c r="F3222" s="31"/>
      <c r="G3222" s="63"/>
      <c r="H3222" s="221"/>
      <c r="I3222" s="65"/>
      <c r="J3222" s="66"/>
      <c r="K3222" s="72"/>
      <c r="L3222" s="68"/>
    </row>
    <row r="3223" spans="1:12">
      <c r="A3223" s="38"/>
      <c r="B3223" s="87"/>
      <c r="C3223" s="40"/>
      <c r="D3223" s="537"/>
      <c r="E3223" s="537"/>
      <c r="F3223" s="104"/>
      <c r="G3223" s="44"/>
      <c r="H3223" s="50"/>
      <c r="I3223" s="46"/>
      <c r="J3223" s="46"/>
      <c r="K3223" s="47"/>
      <c r="L3223" s="48"/>
    </row>
    <row r="3224" spans="1:12">
      <c r="A3224" s="38"/>
      <c r="B3224" s="87"/>
      <c r="C3224" s="40"/>
      <c r="D3224" s="537"/>
      <c r="E3224" s="537"/>
      <c r="F3224" s="104"/>
      <c r="G3224" s="44"/>
      <c r="H3224" s="50"/>
      <c r="I3224" s="46"/>
      <c r="J3224" s="46"/>
      <c r="K3224" s="47"/>
      <c r="L3224" s="48"/>
    </row>
    <row r="3225" spans="1:12">
      <c r="A3225" s="38"/>
      <c r="B3225" s="87"/>
      <c r="C3225" s="40"/>
      <c r="D3225" s="537"/>
      <c r="E3225" s="537"/>
      <c r="F3225" s="104"/>
      <c r="G3225" s="44"/>
      <c r="H3225" s="50"/>
      <c r="I3225" s="46"/>
      <c r="J3225" s="46"/>
      <c r="K3225" s="47"/>
      <c r="L3225" s="48"/>
    </row>
    <row r="3226" spans="1:12">
      <c r="A3226" s="38"/>
      <c r="B3226" s="87"/>
      <c r="C3226" s="40"/>
      <c r="D3226" s="537"/>
      <c r="E3226" s="537"/>
      <c r="F3226" s="104"/>
      <c r="G3226" s="44"/>
      <c r="H3226" s="50"/>
      <c r="I3226" s="46"/>
      <c r="J3226" s="46"/>
      <c r="K3226" s="47"/>
      <c r="L3226" s="48"/>
    </row>
    <row r="3227" spans="1:12">
      <c r="A3227" s="38"/>
      <c r="B3227" s="87"/>
      <c r="C3227" s="40"/>
      <c r="D3227" s="537"/>
      <c r="E3227" s="537"/>
      <c r="F3227" s="104"/>
      <c r="G3227" s="44"/>
      <c r="H3227" s="50"/>
      <c r="I3227" s="46"/>
      <c r="J3227" s="46"/>
      <c r="K3227" s="47"/>
      <c r="L3227" s="48"/>
    </row>
    <row r="3228" spans="1:12">
      <c r="A3228" s="38"/>
      <c r="B3228" s="87"/>
      <c r="C3228" s="40"/>
      <c r="D3228" s="537"/>
      <c r="E3228" s="537"/>
      <c r="F3228" s="104"/>
      <c r="G3228" s="44"/>
      <c r="H3228" s="50"/>
      <c r="I3228" s="46"/>
      <c r="J3228" s="46"/>
      <c r="K3228" s="47"/>
      <c r="L3228" s="48"/>
    </row>
    <row r="3229" spans="1:12">
      <c r="A3229" s="38"/>
      <c r="B3229" s="87"/>
      <c r="C3229" s="40"/>
      <c r="D3229" s="537"/>
      <c r="E3229" s="537"/>
      <c r="F3229" s="104"/>
      <c r="G3229" s="44"/>
      <c r="H3229" s="50"/>
      <c r="I3229" s="46"/>
      <c r="J3229" s="46"/>
      <c r="K3229" s="47"/>
      <c r="L3229" s="48"/>
    </row>
    <row r="3230" spans="1:12">
      <c r="A3230" s="38"/>
      <c r="B3230" s="87"/>
      <c r="C3230" s="40"/>
      <c r="D3230" s="537"/>
      <c r="E3230" s="537"/>
      <c r="F3230" s="104"/>
      <c r="G3230" s="44"/>
      <c r="H3230" s="50"/>
      <c r="I3230" s="46"/>
      <c r="J3230" s="46"/>
      <c r="K3230" s="47"/>
      <c r="L3230" s="48"/>
    </row>
    <row r="3231" spans="1:12">
      <c r="A3231" s="38"/>
      <c r="B3231" s="87"/>
      <c r="C3231" s="40"/>
      <c r="D3231" s="537"/>
      <c r="E3231" s="537"/>
      <c r="F3231" s="104"/>
      <c r="G3231" s="44"/>
      <c r="H3231" s="50"/>
      <c r="I3231" s="46"/>
      <c r="J3231" s="46"/>
      <c r="K3231" s="47"/>
      <c r="L3231" s="48"/>
    </row>
    <row r="3232" spans="1:12">
      <c r="A3232" s="38"/>
      <c r="B3232" s="87"/>
      <c r="C3232" s="40"/>
      <c r="D3232" s="537"/>
      <c r="E3232" s="537"/>
      <c r="F3232" s="104"/>
      <c r="G3232" s="44"/>
      <c r="H3232" s="50"/>
      <c r="I3232" s="46"/>
      <c r="J3232" s="46"/>
      <c r="K3232" s="47"/>
      <c r="L3232" s="48"/>
    </row>
    <row r="3233" spans="1:12">
      <c r="A3233" s="38"/>
      <c r="B3233" s="87"/>
      <c r="C3233" s="40"/>
      <c r="D3233" s="537"/>
      <c r="E3233" s="537"/>
      <c r="F3233" s="104"/>
      <c r="G3233" s="44"/>
      <c r="H3233" s="50"/>
      <c r="I3233" s="46"/>
      <c r="J3233" s="46"/>
      <c r="K3233" s="47"/>
      <c r="L3233" s="48"/>
    </row>
    <row r="3234" spans="1:12">
      <c r="A3234" s="38"/>
      <c r="B3234" s="87"/>
      <c r="C3234" s="40"/>
      <c r="D3234" s="537"/>
      <c r="E3234" s="537"/>
      <c r="F3234" s="104"/>
      <c r="G3234" s="44"/>
      <c r="H3234" s="50"/>
      <c r="I3234" s="46"/>
      <c r="J3234" s="46"/>
      <c r="K3234" s="47"/>
      <c r="L3234" s="48"/>
    </row>
    <row r="3235" spans="1:12">
      <c r="A3235" s="38"/>
      <c r="B3235" s="87"/>
      <c r="C3235" s="40"/>
      <c r="D3235" s="537"/>
      <c r="E3235" s="537"/>
      <c r="F3235" s="104"/>
      <c r="G3235" s="44"/>
      <c r="H3235" s="50"/>
      <c r="I3235" s="46"/>
      <c r="J3235" s="46"/>
      <c r="K3235" s="47"/>
      <c r="L3235" s="48"/>
    </row>
    <row r="3236" spans="1:12" ht="15.75" thickBot="1">
      <c r="A3236" s="38"/>
      <c r="B3236" s="87"/>
      <c r="C3236" s="40"/>
      <c r="D3236" s="537"/>
      <c r="E3236" s="537"/>
      <c r="F3236" s="104"/>
      <c r="G3236" s="44"/>
      <c r="H3236" s="50"/>
      <c r="I3236" s="46"/>
      <c r="J3236" s="46"/>
      <c r="K3236" s="47"/>
      <c r="L3236" s="48"/>
    </row>
    <row r="3237" spans="1:12" ht="15.75" thickBot="1">
      <c r="A3237" s="51"/>
      <c r="B3237" s="197"/>
      <c r="C3237" s="11"/>
      <c r="D3237" s="53"/>
      <c r="E3237" s="53"/>
      <c r="F3237" s="54"/>
      <c r="G3237" s="55"/>
      <c r="H3237" s="56"/>
      <c r="I3237" s="16"/>
      <c r="J3237" s="16"/>
      <c r="K3237" s="57"/>
      <c r="L3237" s="58"/>
    </row>
    <row r="3238" spans="1:12" ht="15.75" thickBot="1">
      <c r="A3238" s="9"/>
      <c r="B3238" s="10"/>
      <c r="C3238" s="61"/>
      <c r="D3238" s="62"/>
      <c r="E3238" s="62"/>
      <c r="F3238" s="31"/>
      <c r="G3238" s="63"/>
      <c r="H3238" s="221"/>
      <c r="I3238" s="65"/>
      <c r="J3238" s="66"/>
      <c r="K3238" s="72"/>
      <c r="L3238" s="68"/>
    </row>
    <row r="3239" spans="1:12">
      <c r="A3239" s="38"/>
      <c r="B3239" s="87"/>
      <c r="C3239" s="40"/>
      <c r="D3239" s="537"/>
      <c r="E3239" s="537"/>
      <c r="F3239" s="104"/>
      <c r="G3239" s="44"/>
      <c r="H3239" s="50"/>
      <c r="I3239" s="46"/>
      <c r="J3239" s="46"/>
      <c r="K3239" s="47"/>
      <c r="L3239" s="48"/>
    </row>
    <row r="3240" spans="1:12">
      <c r="A3240" s="38"/>
      <c r="B3240" s="87"/>
      <c r="C3240" s="40"/>
      <c r="D3240" s="537"/>
      <c r="E3240" s="537"/>
      <c r="F3240" s="104"/>
      <c r="G3240" s="44"/>
      <c r="H3240" s="50"/>
      <c r="I3240" s="46"/>
      <c r="J3240" s="46"/>
      <c r="K3240" s="47"/>
      <c r="L3240" s="48"/>
    </row>
    <row r="3241" spans="1:12">
      <c r="A3241" s="38"/>
      <c r="B3241" s="87"/>
      <c r="C3241" s="40"/>
      <c r="D3241" s="537"/>
      <c r="E3241" s="537"/>
      <c r="F3241" s="104"/>
      <c r="G3241" s="44"/>
      <c r="H3241" s="50"/>
      <c r="I3241" s="46"/>
      <c r="J3241" s="46"/>
      <c r="K3241" s="47"/>
      <c r="L3241" s="48"/>
    </row>
    <row r="3242" spans="1:12">
      <c r="A3242" s="38"/>
      <c r="B3242" s="87"/>
      <c r="C3242" s="40"/>
      <c r="D3242" s="537"/>
      <c r="E3242" s="537"/>
      <c r="F3242" s="104"/>
      <c r="G3242" s="44"/>
      <c r="H3242" s="50"/>
      <c r="I3242" s="46"/>
      <c r="J3242" s="46"/>
      <c r="K3242" s="47"/>
      <c r="L3242" s="48"/>
    </row>
    <row r="3243" spans="1:12">
      <c r="A3243" s="38"/>
      <c r="B3243" s="87"/>
      <c r="C3243" s="40"/>
      <c r="D3243" s="537"/>
      <c r="E3243" s="537"/>
      <c r="F3243" s="104"/>
      <c r="G3243" s="44"/>
      <c r="H3243" s="50"/>
      <c r="I3243" s="46"/>
      <c r="J3243" s="46"/>
      <c r="K3243" s="47"/>
      <c r="L3243" s="48"/>
    </row>
    <row r="3244" spans="1:12">
      <c r="A3244" s="38"/>
      <c r="B3244" s="87"/>
      <c r="C3244" s="40"/>
      <c r="D3244" s="537"/>
      <c r="E3244" s="537"/>
      <c r="F3244" s="104"/>
      <c r="G3244" s="44"/>
      <c r="H3244" s="50"/>
      <c r="I3244" s="46"/>
      <c r="J3244" s="46"/>
      <c r="K3244" s="47"/>
      <c r="L3244" s="48"/>
    </row>
    <row r="3245" spans="1:12">
      <c r="A3245" s="38"/>
      <c r="B3245" s="87"/>
      <c r="C3245" s="40"/>
      <c r="D3245" s="537"/>
      <c r="E3245" s="537"/>
      <c r="F3245" s="104"/>
      <c r="G3245" s="44"/>
      <c r="H3245" s="50"/>
      <c r="I3245" s="46"/>
      <c r="J3245" s="46"/>
      <c r="K3245" s="47"/>
      <c r="L3245" s="48"/>
    </row>
    <row r="3246" spans="1:12">
      <c r="A3246" s="38"/>
      <c r="B3246" s="87"/>
      <c r="C3246" s="40"/>
      <c r="D3246" s="537"/>
      <c r="E3246" s="537"/>
      <c r="F3246" s="104"/>
      <c r="G3246" s="44"/>
      <c r="H3246" s="50"/>
      <c r="I3246" s="46"/>
      <c r="J3246" s="46"/>
      <c r="K3246" s="47"/>
      <c r="L3246" s="48"/>
    </row>
    <row r="3247" spans="1:12">
      <c r="A3247" s="38"/>
      <c r="B3247" s="87"/>
      <c r="C3247" s="40"/>
      <c r="D3247" s="537"/>
      <c r="E3247" s="537"/>
      <c r="F3247" s="104"/>
      <c r="G3247" s="44"/>
      <c r="H3247" s="50"/>
      <c r="I3247" s="46"/>
      <c r="J3247" s="46"/>
      <c r="K3247" s="47"/>
      <c r="L3247" s="48"/>
    </row>
    <row r="3248" spans="1:12">
      <c r="A3248" s="38"/>
      <c r="B3248" s="87"/>
      <c r="C3248" s="40"/>
      <c r="D3248" s="537"/>
      <c r="E3248" s="537"/>
      <c r="F3248" s="104"/>
      <c r="G3248" s="44"/>
      <c r="H3248" s="50"/>
      <c r="I3248" s="46"/>
      <c r="J3248" s="46"/>
      <c r="K3248" s="47"/>
      <c r="L3248" s="48"/>
    </row>
    <row r="3249" spans="1:12">
      <c r="A3249" s="38"/>
      <c r="B3249" s="87"/>
      <c r="C3249" s="40"/>
      <c r="D3249" s="537"/>
      <c r="E3249" s="537"/>
      <c r="F3249" s="104"/>
      <c r="G3249" s="44"/>
      <c r="H3249" s="50"/>
      <c r="I3249" s="46"/>
      <c r="J3249" s="46"/>
      <c r="K3249" s="47"/>
      <c r="L3249" s="48"/>
    </row>
    <row r="3250" spans="1:12">
      <c r="A3250" s="38"/>
      <c r="B3250" s="87"/>
      <c r="C3250" s="40"/>
      <c r="D3250" s="537"/>
      <c r="E3250" s="537"/>
      <c r="F3250" s="104"/>
      <c r="G3250" s="44"/>
      <c r="H3250" s="50"/>
      <c r="I3250" s="46"/>
      <c r="J3250" s="46"/>
      <c r="K3250" s="47"/>
      <c r="L3250" s="48"/>
    </row>
    <row r="3251" spans="1:12">
      <c r="A3251" s="38"/>
      <c r="B3251" s="87"/>
      <c r="C3251" s="40"/>
      <c r="D3251" s="537"/>
      <c r="E3251" s="537"/>
      <c r="F3251" s="104"/>
      <c r="G3251" s="44"/>
      <c r="H3251" s="50"/>
      <c r="I3251" s="46"/>
      <c r="J3251" s="46"/>
      <c r="K3251" s="47"/>
      <c r="L3251" s="48"/>
    </row>
    <row r="3252" spans="1:12">
      <c r="A3252" s="38"/>
      <c r="B3252" s="87"/>
      <c r="C3252" s="40"/>
      <c r="D3252" s="537"/>
      <c r="E3252" s="537"/>
      <c r="F3252" s="104"/>
      <c r="G3252" s="44"/>
      <c r="H3252" s="50"/>
      <c r="I3252" s="46"/>
      <c r="J3252" s="46"/>
      <c r="K3252" s="47"/>
      <c r="L3252" s="48"/>
    </row>
    <row r="3253" spans="1:12">
      <c r="A3253" s="38"/>
      <c r="B3253" s="87"/>
      <c r="C3253" s="40"/>
      <c r="D3253" s="537"/>
      <c r="E3253" s="537"/>
      <c r="F3253" s="104"/>
      <c r="G3253" s="44"/>
      <c r="H3253" s="50"/>
      <c r="I3253" s="46"/>
      <c r="J3253" s="46"/>
      <c r="K3253" s="47"/>
      <c r="L3253" s="48"/>
    </row>
    <row r="3254" spans="1:12">
      <c r="A3254" s="38"/>
      <c r="B3254" s="87"/>
      <c r="C3254" s="40"/>
      <c r="D3254" s="537"/>
      <c r="E3254" s="537"/>
      <c r="F3254" s="104"/>
      <c r="G3254" s="44"/>
      <c r="H3254" s="50"/>
      <c r="I3254" s="46"/>
      <c r="J3254" s="46"/>
      <c r="K3254" s="47"/>
      <c r="L3254" s="48"/>
    </row>
    <row r="3255" spans="1:12">
      <c r="A3255" s="38"/>
      <c r="B3255" s="87"/>
      <c r="C3255" s="40"/>
      <c r="D3255" s="537"/>
      <c r="E3255" s="537"/>
      <c r="F3255" s="104"/>
      <c r="G3255" s="44"/>
      <c r="H3255" s="50"/>
      <c r="I3255" s="46"/>
      <c r="J3255" s="46"/>
      <c r="K3255" s="47"/>
      <c r="L3255" s="48"/>
    </row>
    <row r="3256" spans="1:12">
      <c r="A3256" s="38"/>
      <c r="B3256" s="87"/>
      <c r="C3256" s="40"/>
      <c r="D3256" s="537"/>
      <c r="E3256" s="537"/>
      <c r="F3256" s="104"/>
      <c r="G3256" s="44"/>
      <c r="H3256" s="50"/>
      <c r="I3256" s="46"/>
      <c r="J3256" s="46"/>
      <c r="K3256" s="47"/>
      <c r="L3256" s="48"/>
    </row>
    <row r="3257" spans="1:12">
      <c r="A3257" s="38"/>
      <c r="B3257" s="87"/>
      <c r="C3257" s="40"/>
      <c r="D3257" s="537"/>
      <c r="E3257" s="537"/>
      <c r="F3257" s="104"/>
      <c r="G3257" s="44"/>
      <c r="H3257" s="50"/>
      <c r="I3257" s="46"/>
      <c r="J3257" s="46"/>
      <c r="K3257" s="47"/>
      <c r="L3257" s="48"/>
    </row>
    <row r="3258" spans="1:12">
      <c r="A3258" s="38"/>
      <c r="B3258" s="87"/>
      <c r="C3258" s="40"/>
      <c r="D3258" s="537"/>
      <c r="E3258" s="537"/>
      <c r="F3258" s="104"/>
      <c r="G3258" s="44"/>
      <c r="H3258" s="50"/>
      <c r="I3258" s="46"/>
      <c r="J3258" s="46"/>
      <c r="K3258" s="47"/>
      <c r="L3258" s="48"/>
    </row>
    <row r="3259" spans="1:12">
      <c r="A3259" s="38"/>
      <c r="B3259" s="87"/>
      <c r="C3259" s="40"/>
      <c r="D3259" s="537"/>
      <c r="E3259" s="537"/>
      <c r="F3259" s="104"/>
      <c r="G3259" s="44"/>
      <c r="H3259" s="50"/>
      <c r="I3259" s="46"/>
      <c r="J3259" s="46"/>
      <c r="K3259" s="47"/>
      <c r="L3259" s="48"/>
    </row>
    <row r="3260" spans="1:12">
      <c r="A3260" s="38"/>
      <c r="B3260" s="87"/>
      <c r="C3260" s="40"/>
      <c r="D3260" s="537"/>
      <c r="E3260" s="537"/>
      <c r="F3260" s="104"/>
      <c r="G3260" s="44"/>
      <c r="H3260" s="50"/>
      <c r="I3260" s="46"/>
      <c r="J3260" s="46"/>
      <c r="K3260" s="47"/>
      <c r="L3260" s="48"/>
    </row>
    <row r="3261" spans="1:12">
      <c r="A3261" s="38"/>
      <c r="B3261" s="87"/>
      <c r="C3261" s="40"/>
      <c r="D3261" s="537"/>
      <c r="E3261" s="537"/>
      <c r="F3261" s="104"/>
      <c r="G3261" s="44"/>
      <c r="H3261" s="50"/>
      <c r="I3261" s="46"/>
      <c r="J3261" s="46"/>
      <c r="K3261" s="47"/>
      <c r="L3261" s="48"/>
    </row>
    <row r="3262" spans="1:12">
      <c r="A3262" s="38"/>
      <c r="B3262" s="87"/>
      <c r="C3262" s="40"/>
      <c r="D3262" s="537"/>
      <c r="E3262" s="537"/>
      <c r="F3262" s="104"/>
      <c r="G3262" s="44"/>
      <c r="H3262" s="50"/>
      <c r="I3262" s="46"/>
      <c r="J3262" s="46"/>
      <c r="K3262" s="47"/>
      <c r="L3262" s="48"/>
    </row>
    <row r="3263" spans="1:12">
      <c r="A3263" s="38"/>
      <c r="B3263" s="87"/>
      <c r="C3263" s="40"/>
      <c r="D3263" s="537"/>
      <c r="E3263" s="537"/>
      <c r="F3263" s="104"/>
      <c r="G3263" s="44"/>
      <c r="H3263" s="50"/>
      <c r="I3263" s="46"/>
      <c r="J3263" s="46"/>
      <c r="K3263" s="47"/>
      <c r="L3263" s="48"/>
    </row>
    <row r="3264" spans="1:12">
      <c r="A3264" s="38"/>
      <c r="B3264" s="87"/>
      <c r="C3264" s="40"/>
      <c r="D3264" s="537"/>
      <c r="E3264" s="537"/>
      <c r="F3264" s="104"/>
      <c r="G3264" s="44"/>
      <c r="H3264" s="50"/>
      <c r="I3264" s="46"/>
      <c r="J3264" s="46"/>
      <c r="K3264" s="47"/>
      <c r="L3264" s="48"/>
    </row>
    <row r="3265" spans="1:12">
      <c r="A3265" s="38"/>
      <c r="B3265" s="87"/>
      <c r="C3265" s="40"/>
      <c r="D3265" s="537"/>
      <c r="E3265" s="537"/>
      <c r="F3265" s="104"/>
      <c r="G3265" s="44"/>
      <c r="H3265" s="50"/>
      <c r="I3265" s="46"/>
      <c r="J3265" s="46"/>
      <c r="K3265" s="47"/>
      <c r="L3265" s="48"/>
    </row>
    <row r="3266" spans="1:12">
      <c r="A3266" s="38"/>
      <c r="B3266" s="87"/>
      <c r="C3266" s="40"/>
      <c r="D3266" s="537"/>
      <c r="E3266" s="537"/>
      <c r="F3266" s="104"/>
      <c r="G3266" s="44"/>
      <c r="H3266" s="50"/>
      <c r="I3266" s="46"/>
      <c r="J3266" s="46"/>
      <c r="K3266" s="47"/>
      <c r="L3266" s="48"/>
    </row>
    <row r="3267" spans="1:12">
      <c r="A3267" s="38"/>
      <c r="B3267" s="87"/>
      <c r="C3267" s="40"/>
      <c r="D3267" s="537"/>
      <c r="E3267" s="537"/>
      <c r="F3267" s="104"/>
      <c r="G3267" s="44"/>
      <c r="H3267" s="50"/>
      <c r="I3267" s="46"/>
      <c r="J3267" s="46"/>
      <c r="K3267" s="47"/>
      <c r="L3267" s="48"/>
    </row>
    <row r="3268" spans="1:12">
      <c r="A3268" s="38"/>
      <c r="B3268" s="87"/>
      <c r="C3268" s="40"/>
      <c r="D3268" s="537"/>
      <c r="E3268" s="537"/>
      <c r="F3268" s="104"/>
      <c r="G3268" s="44"/>
      <c r="H3268" s="50"/>
      <c r="I3268" s="46"/>
      <c r="J3268" s="46"/>
      <c r="K3268" s="47"/>
      <c r="L3268" s="48"/>
    </row>
    <row r="3269" spans="1:12">
      <c r="A3269" s="38"/>
      <c r="B3269" s="87"/>
      <c r="C3269" s="40"/>
      <c r="D3269" s="537"/>
      <c r="E3269" s="537"/>
      <c r="F3269" s="104"/>
      <c r="G3269" s="44"/>
      <c r="H3269" s="50"/>
      <c r="I3269" s="46"/>
      <c r="J3269" s="46"/>
      <c r="K3269" s="47"/>
      <c r="L3269" s="48"/>
    </row>
    <row r="3270" spans="1:12">
      <c r="A3270" s="38"/>
      <c r="B3270" s="87"/>
      <c r="C3270" s="40"/>
      <c r="D3270" s="537"/>
      <c r="E3270" s="537"/>
      <c r="F3270" s="104"/>
      <c r="G3270" s="44"/>
      <c r="H3270" s="50"/>
      <c r="I3270" s="46"/>
      <c r="J3270" s="46"/>
      <c r="K3270" s="47"/>
      <c r="L3270" s="48"/>
    </row>
    <row r="3271" spans="1:12">
      <c r="A3271" s="38"/>
      <c r="B3271" s="87"/>
      <c r="C3271" s="40"/>
      <c r="D3271" s="537"/>
      <c r="E3271" s="537"/>
      <c r="F3271" s="104"/>
      <c r="G3271" s="44"/>
      <c r="H3271" s="50"/>
      <c r="I3271" s="46"/>
      <c r="J3271" s="46"/>
      <c r="K3271" s="47"/>
      <c r="L3271" s="48"/>
    </row>
    <row r="3272" spans="1:12">
      <c r="A3272" s="38"/>
      <c r="B3272" s="87"/>
      <c r="C3272" s="40"/>
      <c r="D3272" s="537"/>
      <c r="E3272" s="537"/>
      <c r="F3272" s="104"/>
      <c r="G3272" s="44"/>
      <c r="H3272" s="50"/>
      <c r="I3272" s="46"/>
      <c r="J3272" s="46"/>
      <c r="K3272" s="47"/>
      <c r="L3272" s="48"/>
    </row>
    <row r="3273" spans="1:12">
      <c r="A3273" s="38"/>
      <c r="B3273" s="87"/>
      <c r="C3273" s="40"/>
      <c r="D3273" s="537"/>
      <c r="E3273" s="537"/>
      <c r="F3273" s="104"/>
      <c r="G3273" s="44"/>
      <c r="H3273" s="50"/>
      <c r="I3273" s="46"/>
      <c r="J3273" s="46"/>
      <c r="K3273" s="47"/>
      <c r="L3273" s="48"/>
    </row>
    <row r="3274" spans="1:12">
      <c r="A3274" s="38"/>
      <c r="B3274" s="87"/>
      <c r="C3274" s="40"/>
      <c r="D3274" s="537"/>
      <c r="E3274" s="537"/>
      <c r="F3274" s="104"/>
      <c r="G3274" s="44"/>
      <c r="H3274" s="50"/>
      <c r="I3274" s="46"/>
      <c r="J3274" s="46"/>
      <c r="K3274" s="47"/>
      <c r="L3274" s="48"/>
    </row>
    <row r="3275" spans="1:12">
      <c r="A3275" s="38"/>
      <c r="B3275" s="87"/>
      <c r="C3275" s="40"/>
      <c r="D3275" s="537"/>
      <c r="E3275" s="537"/>
      <c r="F3275" s="104"/>
      <c r="G3275" s="44"/>
      <c r="H3275" s="50"/>
      <c r="I3275" s="46"/>
      <c r="J3275" s="46"/>
      <c r="K3275" s="47"/>
      <c r="L3275" s="48"/>
    </row>
    <row r="3276" spans="1:12">
      <c r="A3276" s="38"/>
      <c r="B3276" s="87"/>
      <c r="C3276" s="40"/>
      <c r="D3276" s="537"/>
      <c r="E3276" s="537"/>
      <c r="F3276" s="104"/>
      <c r="G3276" s="44"/>
      <c r="H3276" s="50"/>
      <c r="I3276" s="46"/>
      <c r="J3276" s="46"/>
      <c r="K3276" s="47"/>
      <c r="L3276" s="48"/>
    </row>
    <row r="3277" spans="1:12">
      <c r="A3277" s="38"/>
      <c r="B3277" s="87"/>
      <c r="C3277" s="40"/>
      <c r="D3277" s="537"/>
      <c r="E3277" s="537"/>
      <c r="F3277" s="104"/>
      <c r="G3277" s="44"/>
      <c r="H3277" s="50"/>
      <c r="I3277" s="46"/>
      <c r="J3277" s="46"/>
      <c r="K3277" s="47"/>
      <c r="L3277" s="48"/>
    </row>
    <row r="3278" spans="1:12">
      <c r="A3278" s="38"/>
      <c r="B3278" s="87"/>
      <c r="C3278" s="40"/>
      <c r="D3278" s="537"/>
      <c r="E3278" s="537"/>
      <c r="F3278" s="104"/>
      <c r="G3278" s="44"/>
      <c r="H3278" s="50"/>
      <c r="I3278" s="46"/>
      <c r="J3278" s="46"/>
      <c r="K3278" s="47"/>
      <c r="L3278" s="48"/>
    </row>
    <row r="3279" spans="1:12">
      <c r="A3279" s="38"/>
      <c r="B3279" s="87"/>
      <c r="C3279" s="40"/>
      <c r="D3279" s="537"/>
      <c r="E3279" s="537"/>
      <c r="F3279" s="104"/>
      <c r="G3279" s="44"/>
      <c r="H3279" s="50"/>
      <c r="I3279" s="46"/>
      <c r="J3279" s="46"/>
      <c r="K3279" s="47"/>
      <c r="L3279" s="48"/>
    </row>
    <row r="3280" spans="1:12">
      <c r="A3280" s="38"/>
      <c r="B3280" s="87"/>
      <c r="C3280" s="40"/>
      <c r="D3280" s="537"/>
      <c r="E3280" s="537"/>
      <c r="F3280" s="104"/>
      <c r="G3280" s="44"/>
      <c r="H3280" s="50"/>
      <c r="I3280" s="46"/>
      <c r="J3280" s="46"/>
      <c r="K3280" s="47"/>
      <c r="L3280" s="48"/>
    </row>
    <row r="3281" spans="1:12">
      <c r="A3281" s="38"/>
      <c r="B3281" s="87"/>
      <c r="C3281" s="40"/>
      <c r="D3281" s="537"/>
      <c r="E3281" s="537"/>
      <c r="F3281" s="104"/>
      <c r="G3281" s="44"/>
      <c r="H3281" s="50"/>
      <c r="I3281" s="46"/>
      <c r="J3281" s="46"/>
      <c r="K3281" s="47"/>
      <c r="L3281" s="48"/>
    </row>
    <row r="3282" spans="1:12">
      <c r="A3282" s="38"/>
      <c r="B3282" s="87"/>
      <c r="C3282" s="40"/>
      <c r="D3282" s="537"/>
      <c r="E3282" s="537"/>
      <c r="F3282" s="104"/>
      <c r="G3282" s="44"/>
      <c r="H3282" s="50"/>
      <c r="I3282" s="46"/>
      <c r="J3282" s="46"/>
      <c r="K3282" s="47"/>
      <c r="L3282" s="48"/>
    </row>
    <row r="3283" spans="1:12">
      <c r="A3283" s="38"/>
      <c r="B3283" s="87"/>
      <c r="C3283" s="40"/>
      <c r="D3283" s="537"/>
      <c r="E3283" s="537"/>
      <c r="F3283" s="104"/>
      <c r="G3283" s="44"/>
      <c r="H3283" s="50"/>
      <c r="I3283" s="46"/>
      <c r="J3283" s="46"/>
      <c r="K3283" s="47"/>
      <c r="L3283" s="48"/>
    </row>
    <row r="3284" spans="1:12">
      <c r="A3284" s="38"/>
      <c r="B3284" s="87"/>
      <c r="C3284" s="40"/>
      <c r="D3284" s="537"/>
      <c r="E3284" s="537"/>
      <c r="F3284" s="104"/>
      <c r="G3284" s="44"/>
      <c r="H3284" s="50"/>
      <c r="I3284" s="46"/>
      <c r="J3284" s="46"/>
      <c r="K3284" s="47"/>
      <c r="L3284" s="48"/>
    </row>
    <row r="3285" spans="1:12">
      <c r="A3285" s="38"/>
      <c r="B3285" s="87"/>
      <c r="C3285" s="40"/>
      <c r="D3285" s="537"/>
      <c r="E3285" s="537"/>
      <c r="F3285" s="104"/>
      <c r="G3285" s="44"/>
      <c r="H3285" s="50"/>
      <c r="I3285" s="46"/>
      <c r="J3285" s="46"/>
      <c r="K3285" s="47"/>
      <c r="L3285" s="48"/>
    </row>
    <row r="3286" spans="1:12">
      <c r="A3286" s="38"/>
      <c r="B3286" s="87"/>
      <c r="C3286" s="40"/>
      <c r="D3286" s="537"/>
      <c r="E3286" s="537"/>
      <c r="F3286" s="104"/>
      <c r="G3286" s="44"/>
      <c r="H3286" s="50"/>
      <c r="I3286" s="46"/>
      <c r="J3286" s="46"/>
      <c r="K3286" s="47"/>
      <c r="L3286" s="48"/>
    </row>
    <row r="3287" spans="1:12">
      <c r="A3287" s="38"/>
      <c r="B3287" s="87"/>
      <c r="C3287" s="40"/>
      <c r="D3287" s="537"/>
      <c r="E3287" s="537"/>
      <c r="F3287" s="104"/>
      <c r="G3287" s="44"/>
      <c r="H3287" s="50"/>
      <c r="I3287" s="46"/>
      <c r="J3287" s="46"/>
      <c r="K3287" s="47"/>
      <c r="L3287" s="48"/>
    </row>
    <row r="3288" spans="1:12">
      <c r="A3288" s="38"/>
      <c r="B3288" s="87"/>
      <c r="C3288" s="40"/>
      <c r="D3288" s="537"/>
      <c r="E3288" s="537"/>
      <c r="F3288" s="104"/>
      <c r="G3288" s="44"/>
      <c r="H3288" s="50"/>
      <c r="I3288" s="46"/>
      <c r="J3288" s="46"/>
      <c r="K3288" s="47"/>
      <c r="L3288" s="48"/>
    </row>
    <row r="3289" spans="1:12" ht="15.75" thickBot="1">
      <c r="A3289" s="38"/>
      <c r="B3289" s="87"/>
      <c r="C3289" s="40"/>
      <c r="D3289" s="537"/>
      <c r="E3289" s="537"/>
      <c r="F3289" s="104"/>
      <c r="G3289" s="44"/>
      <c r="H3289" s="50"/>
      <c r="I3289" s="46"/>
      <c r="J3289" s="46"/>
      <c r="K3289" s="47"/>
      <c r="L3289" s="48"/>
    </row>
    <row r="3290" spans="1:12" ht="15.75" thickBot="1">
      <c r="A3290" s="51"/>
      <c r="B3290" s="197"/>
      <c r="C3290" s="11"/>
      <c r="D3290" s="53"/>
      <c r="E3290" s="53"/>
      <c r="F3290" s="54"/>
      <c r="G3290" s="55"/>
      <c r="H3290" s="56"/>
      <c r="I3290" s="16"/>
      <c r="J3290" s="16"/>
      <c r="K3290" s="57"/>
      <c r="L3290" s="58"/>
    </row>
    <row r="3291" spans="1:12" ht="15.75" thickBot="1">
      <c r="A3291" s="9"/>
      <c r="B3291" s="10"/>
      <c r="C3291" s="61"/>
      <c r="D3291" s="62"/>
      <c r="E3291" s="62"/>
      <c r="F3291" s="31"/>
      <c r="G3291" s="63"/>
      <c r="H3291" s="221"/>
      <c r="I3291" s="65"/>
      <c r="J3291" s="66"/>
      <c r="K3291" s="72"/>
      <c r="L3291" s="68"/>
    </row>
    <row r="3292" spans="1:12">
      <c r="A3292" s="38"/>
      <c r="B3292" s="87"/>
      <c r="C3292" s="40"/>
      <c r="D3292" s="537"/>
      <c r="E3292" s="537"/>
      <c r="F3292" s="104"/>
      <c r="G3292" s="44"/>
      <c r="H3292" s="50"/>
      <c r="I3292" s="46"/>
      <c r="J3292" s="46"/>
      <c r="K3292" s="47"/>
      <c r="L3292" s="48"/>
    </row>
    <row r="3293" spans="1:12">
      <c r="A3293" s="38"/>
      <c r="B3293" s="87"/>
      <c r="C3293" s="40"/>
      <c r="D3293" s="537"/>
      <c r="E3293" s="537"/>
      <c r="F3293" s="104"/>
      <c r="G3293" s="44"/>
      <c r="H3293" s="50"/>
      <c r="I3293" s="46"/>
      <c r="J3293" s="46"/>
      <c r="K3293" s="47"/>
      <c r="L3293" s="48"/>
    </row>
    <row r="3294" spans="1:12">
      <c r="A3294" s="38"/>
      <c r="B3294" s="87"/>
      <c r="C3294" s="40"/>
      <c r="D3294" s="537"/>
      <c r="E3294" s="537"/>
      <c r="F3294" s="104"/>
      <c r="G3294" s="44"/>
      <c r="H3294" s="50"/>
      <c r="I3294" s="46"/>
      <c r="J3294" s="46"/>
      <c r="K3294" s="47"/>
      <c r="L3294" s="48"/>
    </row>
    <row r="3295" spans="1:12">
      <c r="A3295" s="38"/>
      <c r="B3295" s="87"/>
      <c r="C3295" s="40"/>
      <c r="D3295" s="537"/>
      <c r="E3295" s="537"/>
      <c r="F3295" s="104"/>
      <c r="G3295" s="44"/>
      <c r="H3295" s="50"/>
      <c r="I3295" s="46"/>
      <c r="J3295" s="46"/>
      <c r="K3295" s="47"/>
      <c r="L3295" s="48"/>
    </row>
    <row r="3296" spans="1:12">
      <c r="A3296" s="38"/>
      <c r="B3296" s="87"/>
      <c r="C3296" s="40"/>
      <c r="D3296" s="537"/>
      <c r="E3296" s="537"/>
      <c r="F3296" s="104"/>
      <c r="G3296" s="44"/>
      <c r="H3296" s="50"/>
      <c r="I3296" s="46"/>
      <c r="J3296" s="46"/>
      <c r="K3296" s="47"/>
      <c r="L3296" s="48"/>
    </row>
    <row r="3297" spans="1:12">
      <c r="A3297" s="38"/>
      <c r="B3297" s="87"/>
      <c r="C3297" s="40"/>
      <c r="D3297" s="537"/>
      <c r="E3297" s="537"/>
      <c r="F3297" s="104"/>
      <c r="G3297" s="44"/>
      <c r="H3297" s="50"/>
      <c r="I3297" s="46"/>
      <c r="J3297" s="46"/>
      <c r="K3297" s="47"/>
      <c r="L3297" s="48"/>
    </row>
    <row r="3298" spans="1:12">
      <c r="A3298" s="38"/>
      <c r="B3298" s="87"/>
      <c r="C3298" s="40"/>
      <c r="D3298" s="537"/>
      <c r="E3298" s="537"/>
      <c r="F3298" s="104"/>
      <c r="G3298" s="44"/>
      <c r="H3298" s="50"/>
      <c r="I3298" s="46"/>
      <c r="J3298" s="46"/>
      <c r="K3298" s="47"/>
      <c r="L3298" s="48"/>
    </row>
    <row r="3299" spans="1:12">
      <c r="A3299" s="38"/>
      <c r="B3299" s="87"/>
      <c r="C3299" s="40"/>
      <c r="D3299" s="537"/>
      <c r="E3299" s="537"/>
      <c r="F3299" s="104"/>
      <c r="G3299" s="44"/>
      <c r="H3299" s="50"/>
      <c r="I3299" s="46"/>
      <c r="J3299" s="46"/>
      <c r="K3299" s="47"/>
      <c r="L3299" s="48"/>
    </row>
    <row r="3300" spans="1:12" ht="15.75" thickBot="1">
      <c r="A3300" s="38"/>
      <c r="B3300" s="87"/>
      <c r="C3300" s="40"/>
      <c r="D3300" s="537"/>
      <c r="E3300" s="537"/>
      <c r="F3300" s="96"/>
      <c r="G3300" s="44"/>
      <c r="H3300" s="50"/>
      <c r="I3300" s="46"/>
      <c r="J3300" s="46"/>
      <c r="K3300" s="47"/>
      <c r="L3300" s="48"/>
    </row>
    <row r="3301" spans="1:12" ht="15.75" thickBot="1">
      <c r="A3301" s="51"/>
      <c r="B3301" s="197"/>
      <c r="C3301" s="11"/>
      <c r="D3301" s="53"/>
      <c r="E3301" s="53"/>
      <c r="F3301" s="54"/>
      <c r="G3301" s="55"/>
      <c r="H3301" s="56"/>
      <c r="I3301" s="16"/>
      <c r="J3301" s="16"/>
      <c r="K3301" s="57"/>
      <c r="L3301" s="58"/>
    </row>
    <row r="3302" spans="1:12" ht="15.75" thickBot="1">
      <c r="A3302" s="9"/>
      <c r="B3302" s="10"/>
      <c r="C3302" s="61"/>
      <c r="D3302" s="62"/>
      <c r="E3302" s="62"/>
      <c r="F3302" s="31"/>
      <c r="G3302" s="63"/>
      <c r="H3302" s="221"/>
      <c r="I3302" s="65"/>
      <c r="J3302" s="66"/>
      <c r="K3302" s="72"/>
      <c r="L3302" s="68"/>
    </row>
    <row r="3303" spans="1:12">
      <c r="A3303" s="38"/>
      <c r="B3303" s="87"/>
      <c r="C3303" s="40"/>
      <c r="D3303" s="537"/>
      <c r="E3303" s="537"/>
      <c r="F3303" s="104"/>
      <c r="G3303" s="44"/>
      <c r="H3303" s="50"/>
      <c r="I3303" s="46"/>
      <c r="J3303" s="46"/>
      <c r="K3303" s="47"/>
      <c r="L3303" s="48"/>
    </row>
    <row r="3304" spans="1:12">
      <c r="A3304" s="38"/>
      <c r="B3304" s="87"/>
      <c r="C3304" s="40"/>
      <c r="D3304" s="537"/>
      <c r="E3304" s="537"/>
      <c r="F3304" s="104"/>
      <c r="G3304" s="44"/>
      <c r="H3304" s="50"/>
      <c r="I3304" s="46"/>
      <c r="J3304" s="46"/>
      <c r="K3304" s="47"/>
      <c r="L3304" s="48"/>
    </row>
    <row r="3305" spans="1:12">
      <c r="A3305" s="38"/>
      <c r="B3305" s="87"/>
      <c r="C3305" s="40"/>
      <c r="D3305" s="537"/>
      <c r="E3305" s="537"/>
      <c r="F3305" s="104"/>
      <c r="G3305" s="44"/>
      <c r="H3305" s="50"/>
      <c r="I3305" s="46"/>
      <c r="J3305" s="46"/>
      <c r="K3305" s="47"/>
      <c r="L3305" s="48"/>
    </row>
    <row r="3306" spans="1:12">
      <c r="A3306" s="38"/>
      <c r="B3306" s="87"/>
      <c r="C3306" s="40"/>
      <c r="D3306" s="537"/>
      <c r="E3306" s="537"/>
      <c r="F3306" s="104"/>
      <c r="G3306" s="44"/>
      <c r="H3306" s="50"/>
      <c r="I3306" s="46"/>
      <c r="J3306" s="46"/>
      <c r="K3306" s="47"/>
      <c r="L3306" s="48"/>
    </row>
    <row r="3307" spans="1:12">
      <c r="A3307" s="38"/>
      <c r="B3307" s="87"/>
      <c r="C3307" s="40"/>
      <c r="D3307" s="537"/>
      <c r="E3307" s="537"/>
      <c r="F3307" s="104"/>
      <c r="G3307" s="44"/>
      <c r="H3307" s="50"/>
      <c r="I3307" s="46"/>
      <c r="J3307" s="46"/>
      <c r="K3307" s="47"/>
      <c r="L3307" s="48"/>
    </row>
    <row r="3308" spans="1:12">
      <c r="A3308" s="38"/>
      <c r="B3308" s="87"/>
      <c r="C3308" s="40"/>
      <c r="D3308" s="537"/>
      <c r="E3308" s="537"/>
      <c r="F3308" s="104"/>
      <c r="G3308" s="44"/>
      <c r="H3308" s="50"/>
      <c r="I3308" s="46"/>
      <c r="J3308" s="46"/>
      <c r="K3308" s="47"/>
      <c r="L3308" s="48"/>
    </row>
    <row r="3309" spans="1:12">
      <c r="A3309" s="38"/>
      <c r="B3309" s="87"/>
      <c r="C3309" s="40"/>
      <c r="D3309" s="537"/>
      <c r="E3309" s="537"/>
      <c r="F3309" s="104"/>
      <c r="G3309" s="44"/>
      <c r="H3309" s="50"/>
      <c r="I3309" s="46"/>
      <c r="J3309" s="46"/>
      <c r="K3309" s="47"/>
      <c r="L3309" s="48"/>
    </row>
    <row r="3310" spans="1:12">
      <c r="A3310" s="38"/>
      <c r="B3310" s="87"/>
      <c r="C3310" s="40"/>
      <c r="D3310" s="537"/>
      <c r="E3310" s="537"/>
      <c r="F3310" s="104"/>
      <c r="G3310" s="44"/>
      <c r="H3310" s="50"/>
      <c r="I3310" s="46"/>
      <c r="J3310" s="46"/>
      <c r="K3310" s="47"/>
      <c r="L3310" s="48"/>
    </row>
    <row r="3311" spans="1:12">
      <c r="A3311" s="38"/>
      <c r="B3311" s="87"/>
      <c r="C3311" s="40"/>
      <c r="D3311" s="537"/>
      <c r="E3311" s="537"/>
      <c r="F3311" s="104"/>
      <c r="G3311" s="44"/>
      <c r="H3311" s="50"/>
      <c r="I3311" s="46"/>
      <c r="J3311" s="46"/>
      <c r="K3311" s="47"/>
      <c r="L3311" s="48"/>
    </row>
    <row r="3312" spans="1:12">
      <c r="A3312" s="38"/>
      <c r="B3312" s="87"/>
      <c r="C3312" s="40"/>
      <c r="D3312" s="537"/>
      <c r="E3312" s="537"/>
      <c r="F3312" s="104"/>
      <c r="G3312" s="44"/>
      <c r="H3312" s="50"/>
      <c r="I3312" s="46"/>
      <c r="J3312" s="46"/>
      <c r="K3312" s="47"/>
      <c r="L3312" s="48"/>
    </row>
    <row r="3313" spans="1:12" ht="15.75" thickBot="1">
      <c r="A3313" s="38"/>
      <c r="B3313" s="87"/>
      <c r="C3313" s="40"/>
      <c r="D3313" s="537"/>
      <c r="E3313" s="537"/>
      <c r="F3313" s="104"/>
      <c r="G3313" s="44"/>
      <c r="H3313" s="50"/>
      <c r="I3313" s="46"/>
      <c r="J3313" s="46"/>
      <c r="K3313" s="47"/>
      <c r="L3313" s="48"/>
    </row>
    <row r="3314" spans="1:12" ht="15.75" thickBot="1">
      <c r="A3314" s="51"/>
      <c r="B3314" s="197"/>
      <c r="C3314" s="11"/>
      <c r="D3314" s="53"/>
      <c r="E3314" s="53"/>
      <c r="F3314" s="54"/>
      <c r="G3314" s="55"/>
      <c r="H3314" s="56"/>
      <c r="I3314" s="16"/>
      <c r="J3314" s="16"/>
      <c r="K3314" s="16"/>
      <c r="L3314" s="58"/>
    </row>
    <row r="3315" spans="1:12" ht="17.25" thickBot="1">
      <c r="A3315" s="9"/>
      <c r="B3315" s="10"/>
      <c r="C3315" s="11"/>
      <c r="D3315" s="12"/>
      <c r="E3315" s="12"/>
      <c r="F3315" s="13"/>
      <c r="G3315" s="14"/>
      <c r="H3315" s="15"/>
      <c r="I3315" s="16"/>
      <c r="J3315" s="16"/>
      <c r="K3315" s="16"/>
      <c r="L3315" s="17"/>
    </row>
    <row r="3316" spans="1:12" ht="16.5" thickBot="1">
      <c r="A3316" s="18"/>
      <c r="B3316" s="19"/>
      <c r="C3316" s="20"/>
      <c r="D3316" s="21"/>
      <c r="E3316" s="22"/>
      <c r="F3316" s="23"/>
      <c r="G3316" s="24"/>
      <c r="H3316" s="60"/>
      <c r="I3316" s="26"/>
      <c r="J3316" s="26"/>
      <c r="K3316" s="26"/>
      <c r="L3316" s="534"/>
    </row>
    <row r="3317" spans="1:12" ht="15.75" thickBot="1">
      <c r="A3317" s="9"/>
      <c r="B3317" s="10"/>
      <c r="C3317" s="29"/>
      <c r="D3317" s="30"/>
      <c r="E3317" s="30"/>
      <c r="F3317" s="31"/>
      <c r="G3317" s="32"/>
      <c r="H3317" s="122"/>
      <c r="I3317" s="34"/>
      <c r="J3317" s="35"/>
      <c r="K3317" s="36"/>
      <c r="L3317" s="535"/>
    </row>
    <row r="3318" spans="1:12">
      <c r="A3318" s="38"/>
      <c r="B3318" s="87"/>
      <c r="C3318" s="40"/>
      <c r="D3318" s="42"/>
      <c r="E3318" s="42"/>
      <c r="F3318" s="104"/>
      <c r="G3318" s="44"/>
      <c r="H3318" s="70"/>
      <c r="I3318" s="46"/>
      <c r="J3318" s="46"/>
      <c r="K3318" s="47"/>
      <c r="L3318" s="48"/>
    </row>
    <row r="3319" spans="1:12" ht="15.75" thickBot="1">
      <c r="A3319" s="38"/>
      <c r="B3319" s="87"/>
      <c r="C3319" s="40"/>
      <c r="D3319" s="49"/>
      <c r="E3319" s="49"/>
      <c r="F3319" s="96"/>
      <c r="G3319" s="44"/>
      <c r="H3319" s="70"/>
      <c r="I3319" s="46"/>
      <c r="J3319" s="46"/>
      <c r="K3319" s="47"/>
      <c r="L3319" s="48"/>
    </row>
    <row r="3320" spans="1:12" ht="15.75" thickBot="1">
      <c r="A3320" s="51"/>
      <c r="B3320" s="197"/>
      <c r="C3320" s="11"/>
      <c r="D3320" s="53"/>
      <c r="E3320" s="53"/>
      <c r="F3320" s="54"/>
      <c r="G3320" s="55"/>
      <c r="H3320" s="71"/>
      <c r="I3320" s="16"/>
      <c r="J3320" s="16"/>
      <c r="K3320" s="57"/>
      <c r="L3320" s="58"/>
    </row>
    <row r="3321" spans="1:12" ht="15.75" thickBot="1">
      <c r="A3321" s="9"/>
      <c r="B3321" s="202"/>
      <c r="C3321" s="29"/>
      <c r="D3321" s="30"/>
      <c r="E3321" s="30"/>
      <c r="F3321" s="31"/>
      <c r="G3321" s="32"/>
      <c r="H3321" s="122"/>
      <c r="I3321" s="34"/>
      <c r="J3321" s="35"/>
      <c r="K3321" s="123"/>
      <c r="L3321" s="37"/>
    </row>
    <row r="3322" spans="1:12">
      <c r="A3322" s="38"/>
      <c r="B3322" s="87"/>
      <c r="C3322" s="40"/>
      <c r="D3322" s="41"/>
      <c r="E3322" s="41"/>
      <c r="F3322" s="104"/>
      <c r="G3322" s="44"/>
      <c r="H3322" s="70"/>
      <c r="I3322" s="46"/>
      <c r="J3322" s="46"/>
      <c r="K3322" s="47"/>
      <c r="L3322" s="48"/>
    </row>
    <row r="3323" spans="1:12">
      <c r="A3323" s="38"/>
      <c r="B3323" s="87"/>
      <c r="C3323" s="40"/>
      <c r="D3323" s="41"/>
      <c r="E3323" s="41"/>
      <c r="F3323" s="104"/>
      <c r="G3323" s="44"/>
      <c r="H3323" s="70"/>
      <c r="I3323" s="46"/>
      <c r="J3323" s="46"/>
      <c r="K3323" s="47"/>
      <c r="L3323" s="48"/>
    </row>
    <row r="3324" spans="1:12">
      <c r="A3324" s="38"/>
      <c r="B3324" s="87"/>
      <c r="C3324" s="40"/>
      <c r="D3324" s="41"/>
      <c r="E3324" s="41"/>
      <c r="F3324" s="104"/>
      <c r="G3324" s="44"/>
      <c r="H3324" s="70"/>
      <c r="I3324" s="46"/>
      <c r="J3324" s="46"/>
      <c r="K3324" s="47"/>
      <c r="L3324" s="48"/>
    </row>
    <row r="3325" spans="1:12">
      <c r="A3325" s="38"/>
      <c r="B3325" s="87"/>
      <c r="C3325" s="40"/>
      <c r="D3325" s="41"/>
      <c r="E3325" s="41"/>
      <c r="F3325" s="104"/>
      <c r="G3325" s="44"/>
      <c r="H3325" s="70"/>
      <c r="I3325" s="46"/>
      <c r="J3325" s="46"/>
      <c r="K3325" s="47"/>
      <c r="L3325" s="48"/>
    </row>
    <row r="3326" spans="1:12">
      <c r="A3326" s="38"/>
      <c r="B3326" s="87"/>
      <c r="C3326" s="40"/>
      <c r="D3326" s="41"/>
      <c r="E3326" s="41"/>
      <c r="F3326" s="104"/>
      <c r="G3326" s="44"/>
      <c r="H3326" s="70"/>
      <c r="I3326" s="46"/>
      <c r="J3326" s="46"/>
      <c r="K3326" s="47"/>
      <c r="L3326" s="48"/>
    </row>
    <row r="3327" spans="1:12" ht="15.75" thickBot="1">
      <c r="A3327" s="38"/>
      <c r="B3327" s="87"/>
      <c r="C3327" s="40"/>
      <c r="D3327" s="41"/>
      <c r="E3327" s="41"/>
      <c r="F3327" s="96"/>
      <c r="G3327" s="44"/>
      <c r="H3327" s="70"/>
      <c r="I3327" s="46"/>
      <c r="J3327" s="46"/>
      <c r="K3327" s="47"/>
      <c r="L3327" s="48"/>
    </row>
    <row r="3328" spans="1:12" ht="15.75" thickBot="1">
      <c r="A3328" s="51"/>
      <c r="B3328" s="197"/>
      <c r="C3328" s="11"/>
      <c r="D3328" s="206"/>
      <c r="E3328" s="206"/>
      <c r="F3328" s="54"/>
      <c r="G3328" s="55"/>
      <c r="H3328" s="71"/>
      <c r="I3328" s="16"/>
      <c r="J3328" s="16"/>
      <c r="K3328" s="57"/>
      <c r="L3328" s="58"/>
    </row>
    <row r="3329" spans="1:12" ht="15.75" thickBot="1">
      <c r="A3329" s="9"/>
      <c r="B3329" s="202"/>
      <c r="C3329" s="29"/>
      <c r="D3329" s="30"/>
      <c r="E3329" s="30"/>
      <c r="F3329" s="31"/>
      <c r="G3329" s="32"/>
      <c r="H3329" s="122"/>
      <c r="I3329" s="34"/>
      <c r="J3329" s="35"/>
      <c r="K3329" s="123"/>
      <c r="L3329" s="37"/>
    </row>
    <row r="3330" spans="1:12">
      <c r="A3330" s="38"/>
      <c r="B3330" s="87"/>
      <c r="C3330" s="40"/>
      <c r="D3330" s="41"/>
      <c r="E3330" s="41"/>
      <c r="F3330" s="104"/>
      <c r="G3330" s="44"/>
      <c r="H3330" s="70"/>
      <c r="I3330" s="46"/>
      <c r="J3330" s="46"/>
      <c r="K3330" s="47"/>
      <c r="L3330" s="48"/>
    </row>
    <row r="3331" spans="1:12">
      <c r="A3331" s="38"/>
      <c r="B3331" s="87"/>
      <c r="C3331" s="40"/>
      <c r="D3331" s="41"/>
      <c r="E3331" s="41"/>
      <c r="F3331" s="104"/>
      <c r="G3331" s="44"/>
      <c r="H3331" s="70"/>
      <c r="I3331" s="46"/>
      <c r="J3331" s="46"/>
      <c r="K3331" s="47"/>
      <c r="L3331" s="48"/>
    </row>
    <row r="3332" spans="1:12">
      <c r="A3332" s="38"/>
      <c r="B3332" s="87"/>
      <c r="C3332" s="40"/>
      <c r="D3332" s="41"/>
      <c r="E3332" s="41"/>
      <c r="F3332" s="104"/>
      <c r="G3332" s="44"/>
      <c r="H3332" s="70"/>
      <c r="I3332" s="46"/>
      <c r="J3332" s="46"/>
      <c r="K3332" s="47"/>
      <c r="L3332" s="48"/>
    </row>
    <row r="3333" spans="1:12" ht="15.75" thickBot="1">
      <c r="A3333" s="38"/>
      <c r="B3333" s="87"/>
      <c r="C3333" s="40"/>
      <c r="D3333" s="41"/>
      <c r="E3333" s="41"/>
      <c r="F3333" s="96"/>
      <c r="G3333" s="44"/>
      <c r="H3333" s="70"/>
      <c r="I3333" s="46"/>
      <c r="J3333" s="46"/>
      <c r="K3333" s="47"/>
      <c r="L3333" s="48"/>
    </row>
    <row r="3334" spans="1:12" ht="15.75" thickBot="1">
      <c r="A3334" s="51"/>
      <c r="B3334" s="197"/>
      <c r="C3334" s="11"/>
      <c r="D3334" s="206"/>
      <c r="E3334" s="206"/>
      <c r="F3334" s="54"/>
      <c r="G3334" s="55"/>
      <c r="H3334" s="71"/>
      <c r="I3334" s="16"/>
      <c r="J3334" s="16"/>
      <c r="K3334" s="57"/>
      <c r="L3334" s="58"/>
    </row>
    <row r="3335" spans="1:12" ht="17.25" thickBot="1">
      <c r="A3335" s="9"/>
      <c r="B3335" s="10"/>
      <c r="C3335" s="11"/>
      <c r="D3335" s="12"/>
      <c r="E3335" s="12"/>
      <c r="F3335" s="13"/>
      <c r="G3335" s="14"/>
      <c r="H3335" s="15"/>
      <c r="I3335" s="16"/>
      <c r="J3335" s="16"/>
      <c r="K3335" s="16"/>
      <c r="L3335" s="17"/>
    </row>
    <row r="3336" spans="1:12" ht="16.5" thickBot="1">
      <c r="A3336" s="18"/>
      <c r="B3336" s="19"/>
      <c r="C3336" s="20"/>
      <c r="D3336" s="21"/>
      <c r="E3336" s="22"/>
      <c r="F3336" s="468"/>
      <c r="G3336" s="24"/>
      <c r="H3336" s="538"/>
      <c r="I3336" s="26"/>
      <c r="J3336" s="26"/>
      <c r="K3336" s="106"/>
      <c r="L3336" s="27"/>
    </row>
    <row r="3337" spans="1:12" ht="15.75" thickBot="1">
      <c r="A3337" s="9"/>
      <c r="B3337" s="10"/>
      <c r="C3337" s="29"/>
      <c r="D3337" s="30"/>
      <c r="E3337" s="30"/>
      <c r="F3337" s="54"/>
      <c r="G3337" s="32"/>
      <c r="H3337" s="539"/>
      <c r="I3337" s="34"/>
      <c r="J3337" s="35"/>
      <c r="K3337" s="123"/>
      <c r="L3337" s="37"/>
    </row>
    <row r="3338" spans="1:12">
      <c r="A3338" s="540"/>
      <c r="B3338" s="19"/>
      <c r="C3338" s="541"/>
      <c r="D3338" s="542"/>
      <c r="E3338" s="543"/>
      <c r="F3338" s="468"/>
      <c r="G3338" s="544"/>
      <c r="H3338" s="545"/>
      <c r="I3338" s="129"/>
      <c r="J3338" s="130"/>
      <c r="K3338" s="131"/>
      <c r="L3338" s="132"/>
    </row>
    <row r="3339" spans="1:12">
      <c r="A3339" s="38"/>
      <c r="B3339" s="87"/>
      <c r="C3339" s="40"/>
      <c r="D3339" s="49"/>
      <c r="E3339" s="179"/>
      <c r="F3339" s="114"/>
      <c r="G3339" s="118"/>
      <c r="H3339" s="45"/>
      <c r="I3339" s="46"/>
      <c r="J3339" s="46"/>
      <c r="K3339" s="47"/>
      <c r="L3339" s="48"/>
    </row>
    <row r="3340" spans="1:12">
      <c r="A3340" s="38"/>
      <c r="B3340" s="87"/>
      <c r="C3340" s="40"/>
      <c r="D3340" s="49"/>
      <c r="E3340" s="179"/>
      <c r="F3340" s="114"/>
      <c r="G3340" s="118"/>
      <c r="H3340" s="45"/>
      <c r="I3340" s="46"/>
      <c r="J3340" s="46"/>
      <c r="K3340" s="47"/>
      <c r="L3340" s="48"/>
    </row>
    <row r="3341" spans="1:12">
      <c r="A3341" s="38"/>
      <c r="B3341" s="87"/>
      <c r="C3341" s="40"/>
      <c r="D3341" s="41"/>
      <c r="E3341" s="179"/>
      <c r="F3341" s="114"/>
      <c r="G3341" s="118"/>
      <c r="H3341" s="45"/>
      <c r="I3341" s="46"/>
      <c r="J3341" s="46"/>
      <c r="K3341" s="47"/>
      <c r="L3341" s="48"/>
    </row>
    <row r="3342" spans="1:12">
      <c r="A3342" s="38"/>
      <c r="B3342" s="87"/>
      <c r="C3342" s="40"/>
      <c r="D3342" s="41"/>
      <c r="E3342" s="179"/>
      <c r="F3342" s="114"/>
      <c r="G3342" s="118"/>
      <c r="H3342" s="45"/>
      <c r="I3342" s="46"/>
      <c r="J3342" s="46"/>
      <c r="K3342" s="47"/>
      <c r="L3342" s="48"/>
    </row>
    <row r="3343" spans="1:12">
      <c r="A3343" s="38"/>
      <c r="B3343" s="87"/>
      <c r="C3343" s="40"/>
      <c r="D3343" s="41"/>
      <c r="E3343" s="179"/>
      <c r="F3343" s="114"/>
      <c r="G3343" s="118"/>
      <c r="H3343" s="45"/>
      <c r="I3343" s="46"/>
      <c r="J3343" s="46"/>
      <c r="K3343" s="47"/>
      <c r="L3343" s="48"/>
    </row>
    <row r="3344" spans="1:12" ht="15.75" thickBot="1">
      <c r="A3344" s="345"/>
      <c r="B3344" s="346"/>
      <c r="C3344" s="384"/>
      <c r="D3344" s="546"/>
      <c r="E3344" s="547"/>
      <c r="F3344" s="348"/>
      <c r="G3344" s="548"/>
      <c r="H3344" s="549"/>
      <c r="I3344" s="46"/>
      <c r="J3344" s="46"/>
      <c r="K3344" s="47"/>
      <c r="L3344" s="48"/>
    </row>
    <row r="3345" spans="1:12" ht="15.75" thickBot="1">
      <c r="A3345" s="345"/>
      <c r="B3345" s="346"/>
      <c r="C3345" s="550"/>
      <c r="D3345" s="551"/>
      <c r="E3345" s="551"/>
      <c r="F3345" s="386"/>
      <c r="G3345" s="387"/>
      <c r="H3345" s="552"/>
      <c r="I3345" s="16"/>
      <c r="J3345" s="16"/>
      <c r="K3345" s="57"/>
      <c r="L3345" s="58"/>
    </row>
    <row r="3346" spans="1:12" ht="15.75" thickBot="1">
      <c r="A3346" s="9"/>
      <c r="B3346" s="202"/>
      <c r="C3346" s="29"/>
      <c r="D3346" s="30"/>
      <c r="E3346" s="30"/>
      <c r="F3346" s="54"/>
      <c r="G3346" s="32"/>
      <c r="H3346" s="539"/>
      <c r="I3346" s="34"/>
      <c r="J3346" s="35"/>
      <c r="K3346" s="123"/>
      <c r="L3346" s="37"/>
    </row>
    <row r="3347" spans="1:12">
      <c r="A3347" s="540"/>
      <c r="B3347" s="322"/>
      <c r="C3347" s="541"/>
      <c r="D3347" s="543"/>
      <c r="E3347" s="543"/>
      <c r="F3347" s="468"/>
      <c r="G3347" s="553"/>
      <c r="H3347" s="545"/>
      <c r="I3347" s="129"/>
      <c r="J3347" s="130"/>
      <c r="K3347" s="131"/>
      <c r="L3347" s="132"/>
    </row>
    <row r="3348" spans="1:12">
      <c r="A3348" s="38"/>
      <c r="B3348" s="87"/>
      <c r="C3348" s="40"/>
      <c r="D3348" s="179"/>
      <c r="E3348" s="179"/>
      <c r="F3348" s="114"/>
      <c r="G3348" s="118"/>
      <c r="H3348" s="45"/>
      <c r="I3348" s="46"/>
      <c r="J3348" s="46"/>
      <c r="K3348" s="47"/>
      <c r="L3348" s="48"/>
    </row>
    <row r="3349" spans="1:12">
      <c r="A3349" s="38"/>
      <c r="B3349" s="87"/>
      <c r="C3349" s="40"/>
      <c r="D3349" s="179"/>
      <c r="E3349" s="179"/>
      <c r="F3349" s="114"/>
      <c r="G3349" s="118"/>
      <c r="H3349" s="45"/>
      <c r="I3349" s="46"/>
      <c r="J3349" s="46"/>
      <c r="K3349" s="47"/>
      <c r="L3349" s="48"/>
    </row>
    <row r="3350" spans="1:12">
      <c r="A3350" s="38"/>
      <c r="B3350" s="87"/>
      <c r="C3350" s="40"/>
      <c r="D3350" s="179"/>
      <c r="E3350" s="179"/>
      <c r="F3350" s="114"/>
      <c r="G3350" s="118"/>
      <c r="H3350" s="45"/>
      <c r="I3350" s="46"/>
      <c r="J3350" s="46"/>
      <c r="K3350" s="47"/>
      <c r="L3350" s="48"/>
    </row>
    <row r="3351" spans="1:12">
      <c r="A3351" s="38"/>
      <c r="B3351" s="87"/>
      <c r="C3351" s="40"/>
      <c r="D3351" s="179"/>
      <c r="E3351" s="179"/>
      <c r="F3351" s="114"/>
      <c r="G3351" s="118"/>
      <c r="H3351" s="45"/>
      <c r="I3351" s="46"/>
      <c r="J3351" s="46"/>
      <c r="K3351" s="47"/>
      <c r="L3351" s="48"/>
    </row>
    <row r="3352" spans="1:12">
      <c r="A3352" s="38"/>
      <c r="B3352" s="87"/>
      <c r="C3352" s="40"/>
      <c r="D3352" s="179"/>
      <c r="E3352" s="179"/>
      <c r="F3352" s="114"/>
      <c r="G3352" s="118"/>
      <c r="H3352" s="45"/>
      <c r="I3352" s="46"/>
      <c r="J3352" s="46"/>
      <c r="K3352" s="47"/>
      <c r="L3352" s="48"/>
    </row>
    <row r="3353" spans="1:12">
      <c r="A3353" s="82"/>
      <c r="B3353" s="87"/>
      <c r="C3353" s="40"/>
      <c r="D3353" s="111"/>
      <c r="E3353" s="111"/>
      <c r="F3353" s="96"/>
      <c r="G3353" s="44"/>
      <c r="H3353" s="50"/>
      <c r="I3353" s="46"/>
      <c r="J3353" s="46"/>
      <c r="K3353" s="47"/>
      <c r="L3353" s="48"/>
    </row>
    <row r="3354" spans="1:12">
      <c r="A3354" s="38"/>
      <c r="B3354" s="87"/>
      <c r="C3354" s="40"/>
      <c r="D3354" s="179"/>
      <c r="E3354" s="179"/>
      <c r="F3354" s="114"/>
      <c r="G3354" s="118"/>
      <c r="H3354" s="45"/>
      <c r="I3354" s="46"/>
      <c r="J3354" s="46"/>
      <c r="K3354" s="47"/>
      <c r="L3354" s="48"/>
    </row>
    <row r="3355" spans="1:12">
      <c r="A3355" s="38"/>
      <c r="B3355" s="87"/>
      <c r="C3355" s="40"/>
      <c r="D3355" s="179"/>
      <c r="E3355" s="179"/>
      <c r="F3355" s="114"/>
      <c r="G3355" s="118"/>
      <c r="H3355" s="45"/>
      <c r="I3355" s="46"/>
      <c r="J3355" s="46"/>
      <c r="K3355" s="47"/>
      <c r="L3355" s="48"/>
    </row>
    <row r="3356" spans="1:12">
      <c r="A3356" s="38"/>
      <c r="B3356" s="87"/>
      <c r="C3356" s="40"/>
      <c r="D3356" s="179"/>
      <c r="E3356" s="179"/>
      <c r="F3356" s="114"/>
      <c r="G3356" s="118"/>
      <c r="H3356" s="45"/>
      <c r="I3356" s="46"/>
      <c r="J3356" s="46"/>
      <c r="K3356" s="47"/>
      <c r="L3356" s="48"/>
    </row>
    <row r="3357" spans="1:12">
      <c r="A3357" s="82"/>
      <c r="B3357" s="87"/>
      <c r="C3357" s="40"/>
      <c r="D3357" s="111"/>
      <c r="E3357" s="111"/>
      <c r="F3357" s="96"/>
      <c r="G3357" s="44"/>
      <c r="H3357" s="50"/>
      <c r="I3357" s="46"/>
      <c r="J3357" s="46"/>
      <c r="K3357" s="47"/>
      <c r="L3357" s="48"/>
    </row>
    <row r="3358" spans="1:12">
      <c r="A3358" s="38"/>
      <c r="B3358" s="87"/>
      <c r="C3358" s="40"/>
      <c r="D3358" s="179"/>
      <c r="E3358" s="179"/>
      <c r="F3358" s="114"/>
      <c r="G3358" s="118"/>
      <c r="H3358" s="45"/>
      <c r="I3358" s="46"/>
      <c r="J3358" s="46"/>
      <c r="K3358" s="47"/>
      <c r="L3358" s="48"/>
    </row>
    <row r="3359" spans="1:12">
      <c r="A3359" s="38"/>
      <c r="B3359" s="87"/>
      <c r="C3359" s="40"/>
      <c r="D3359" s="179"/>
      <c r="E3359" s="179"/>
      <c r="F3359" s="114"/>
      <c r="G3359" s="118"/>
      <c r="H3359" s="45"/>
      <c r="I3359" s="46"/>
      <c r="J3359" s="46"/>
      <c r="K3359" s="47"/>
      <c r="L3359" s="48"/>
    </row>
    <row r="3360" spans="1:12">
      <c r="A3360" s="38"/>
      <c r="B3360" s="87"/>
      <c r="C3360" s="40"/>
      <c r="D3360" s="179"/>
      <c r="E3360" s="179"/>
      <c r="F3360" s="114"/>
      <c r="G3360" s="118"/>
      <c r="H3360" s="45"/>
      <c r="I3360" s="46"/>
      <c r="J3360" s="46"/>
      <c r="K3360" s="47"/>
      <c r="L3360" s="48"/>
    </row>
    <row r="3361" spans="1:12" ht="15.75" thickBot="1">
      <c r="A3361" s="345"/>
      <c r="B3361" s="346"/>
      <c r="C3361" s="40"/>
      <c r="D3361" s="547"/>
      <c r="E3361" s="547"/>
      <c r="F3361" s="348"/>
      <c r="G3361" s="548"/>
      <c r="H3361" s="549"/>
      <c r="I3361" s="46"/>
      <c r="J3361" s="46"/>
      <c r="K3361" s="47"/>
      <c r="L3361" s="48"/>
    </row>
    <row r="3362" spans="1:12" ht="15.75" thickBot="1">
      <c r="A3362" s="51"/>
      <c r="B3362" s="197"/>
      <c r="C3362" s="11"/>
      <c r="D3362" s="206"/>
      <c r="E3362" s="206"/>
      <c r="F3362" s="54"/>
      <c r="G3362" s="55"/>
      <c r="H3362" s="56"/>
      <c r="I3362" s="16"/>
      <c r="J3362" s="16"/>
      <c r="K3362" s="57"/>
      <c r="L3362" s="58"/>
    </row>
    <row r="3363" spans="1:12" ht="15.75" thickBot="1">
      <c r="A3363" s="9"/>
      <c r="B3363" s="202"/>
      <c r="C3363" s="29"/>
      <c r="D3363" s="30"/>
      <c r="E3363" s="30"/>
      <c r="F3363" s="54"/>
      <c r="G3363" s="554"/>
      <c r="H3363" s="539"/>
      <c r="I3363" s="34"/>
      <c r="J3363" s="35"/>
      <c r="K3363" s="123"/>
      <c r="L3363" s="37"/>
    </row>
    <row r="3364" spans="1:12">
      <c r="A3364" s="82"/>
      <c r="B3364" s="87"/>
      <c r="C3364" s="40"/>
      <c r="D3364" s="205"/>
      <c r="E3364" s="205"/>
      <c r="F3364" s="96"/>
      <c r="G3364" s="44"/>
      <c r="H3364" s="50"/>
      <c r="I3364" s="46"/>
      <c r="J3364" s="46"/>
      <c r="K3364" s="47"/>
      <c r="L3364" s="48"/>
    </row>
    <row r="3365" spans="1:12">
      <c r="A3365" s="38"/>
      <c r="B3365" s="87"/>
      <c r="C3365" s="40"/>
      <c r="D3365" s="109"/>
      <c r="E3365" s="179"/>
      <c r="F3365" s="96"/>
      <c r="G3365" s="118"/>
      <c r="H3365" s="555"/>
      <c r="I3365" s="46"/>
      <c r="J3365" s="46"/>
      <c r="K3365" s="47"/>
      <c r="L3365" s="48"/>
    </row>
    <row r="3366" spans="1:12">
      <c r="A3366" s="38"/>
      <c r="B3366" s="87"/>
      <c r="C3366" s="40"/>
      <c r="D3366" s="109"/>
      <c r="E3366" s="179"/>
      <c r="F3366" s="96"/>
      <c r="G3366" s="118"/>
      <c r="H3366" s="555"/>
      <c r="I3366" s="46"/>
      <c r="J3366" s="46"/>
      <c r="K3366" s="47"/>
      <c r="L3366" s="48"/>
    </row>
    <row r="3367" spans="1:12">
      <c r="A3367" s="38"/>
      <c r="B3367" s="87"/>
      <c r="C3367" s="40"/>
      <c r="D3367" s="109"/>
      <c r="E3367" s="179"/>
      <c r="F3367" s="96"/>
      <c r="G3367" s="118"/>
      <c r="H3367" s="555"/>
      <c r="I3367" s="46"/>
      <c r="J3367" s="46"/>
      <c r="K3367" s="47"/>
      <c r="L3367" s="48"/>
    </row>
    <row r="3368" spans="1:12" ht="15.75" thickBot="1">
      <c r="A3368" s="38"/>
      <c r="B3368" s="87"/>
      <c r="C3368" s="40"/>
      <c r="D3368" s="547"/>
      <c r="E3368" s="179"/>
      <c r="F3368" s="96"/>
      <c r="G3368" s="118"/>
      <c r="H3368" s="555"/>
      <c r="I3368" s="46"/>
      <c r="J3368" s="46"/>
      <c r="K3368" s="47"/>
      <c r="L3368" s="48"/>
    </row>
    <row r="3369" spans="1:12" ht="15.75" thickBot="1">
      <c r="A3369" s="51"/>
      <c r="B3369" s="197"/>
      <c r="C3369" s="11"/>
      <c r="D3369" s="206"/>
      <c r="E3369" s="206"/>
      <c r="F3369" s="54"/>
      <c r="G3369" s="55"/>
      <c r="H3369" s="56"/>
      <c r="I3369" s="16"/>
      <c r="J3369" s="16"/>
      <c r="K3369" s="57"/>
      <c r="L3369" s="58"/>
    </row>
    <row r="3370" spans="1:12" ht="15.75" thickBot="1">
      <c r="A3370" s="9"/>
      <c r="B3370" s="202"/>
      <c r="C3370" s="29"/>
      <c r="D3370" s="30"/>
      <c r="E3370" s="30"/>
      <c r="F3370" s="54"/>
      <c r="G3370" s="554"/>
      <c r="H3370" s="539"/>
      <c r="I3370" s="34"/>
      <c r="J3370" s="35"/>
      <c r="K3370" s="123"/>
      <c r="L3370" s="37"/>
    </row>
    <row r="3371" spans="1:12">
      <c r="A3371" s="389"/>
      <c r="B3371" s="389"/>
      <c r="C3371" s="499"/>
      <c r="D3371" s="205"/>
      <c r="E3371" s="205"/>
      <c r="F3371" s="468"/>
      <c r="G3371" s="556"/>
      <c r="H3371" s="557"/>
      <c r="I3371" s="46"/>
      <c r="J3371" s="46"/>
      <c r="K3371" s="47"/>
      <c r="L3371" s="48"/>
    </row>
    <row r="3372" spans="1:12">
      <c r="A3372" s="39"/>
      <c r="B3372" s="87"/>
      <c r="C3372" s="40"/>
      <c r="D3372" s="179"/>
      <c r="E3372" s="179"/>
      <c r="F3372" s="117"/>
      <c r="G3372" s="118"/>
      <c r="H3372" s="45"/>
      <c r="I3372" s="46"/>
      <c r="J3372" s="46"/>
      <c r="K3372" s="47"/>
      <c r="L3372" s="48"/>
    </row>
    <row r="3373" spans="1:12">
      <c r="A3373" s="39"/>
      <c r="B3373" s="87"/>
      <c r="C3373" s="40"/>
      <c r="D3373" s="179"/>
      <c r="E3373" s="179"/>
      <c r="F3373" s="117"/>
      <c r="G3373" s="118"/>
      <c r="H3373" s="45"/>
      <c r="I3373" s="46"/>
      <c r="J3373" s="46"/>
      <c r="K3373" s="47"/>
      <c r="L3373" s="48"/>
    </row>
    <row r="3374" spans="1:12">
      <c r="A3374" s="39"/>
      <c r="B3374" s="87"/>
      <c r="C3374" s="40"/>
      <c r="D3374" s="179"/>
      <c r="E3374" s="179"/>
      <c r="F3374" s="117"/>
      <c r="G3374" s="118"/>
      <c r="H3374" s="45"/>
      <c r="I3374" s="46"/>
      <c r="J3374" s="46"/>
      <c r="K3374" s="47"/>
      <c r="L3374" s="48"/>
    </row>
    <row r="3375" spans="1:12">
      <c r="A3375" s="87"/>
      <c r="B3375" s="87"/>
      <c r="C3375" s="40"/>
      <c r="D3375" s="179"/>
      <c r="E3375" s="179"/>
      <c r="F3375" s="117"/>
      <c r="G3375" s="118"/>
      <c r="H3375" s="45"/>
      <c r="I3375" s="46"/>
      <c r="J3375" s="46"/>
      <c r="K3375" s="47"/>
      <c r="L3375" s="48"/>
    </row>
    <row r="3376" spans="1:12">
      <c r="A3376" s="39"/>
      <c r="B3376" s="87"/>
      <c r="C3376" s="40"/>
      <c r="D3376" s="179"/>
      <c r="E3376" s="179"/>
      <c r="F3376" s="117"/>
      <c r="G3376" s="118"/>
      <c r="H3376" s="45"/>
      <c r="I3376" s="46"/>
      <c r="J3376" s="46"/>
      <c r="K3376" s="47"/>
      <c r="L3376" s="48"/>
    </row>
    <row r="3377" spans="1:12">
      <c r="A3377" s="87"/>
      <c r="B3377" s="87"/>
      <c r="C3377" s="40"/>
      <c r="D3377" s="205"/>
      <c r="E3377" s="205"/>
      <c r="F3377" s="114"/>
      <c r="G3377" s="194"/>
      <c r="H3377" s="45"/>
      <c r="I3377" s="46"/>
      <c r="J3377" s="46"/>
      <c r="K3377" s="47"/>
      <c r="L3377" s="48"/>
    </row>
    <row r="3378" spans="1:12">
      <c r="A3378" s="39"/>
      <c r="B3378" s="87"/>
      <c r="C3378" s="40"/>
      <c r="D3378" s="179"/>
      <c r="E3378" s="179"/>
      <c r="F3378" s="114"/>
      <c r="G3378" s="118"/>
      <c r="H3378" s="45"/>
      <c r="I3378" s="46"/>
      <c r="J3378" s="46"/>
      <c r="K3378" s="47"/>
      <c r="L3378" s="48"/>
    </row>
    <row r="3379" spans="1:12">
      <c r="A3379" s="39"/>
      <c r="B3379" s="87"/>
      <c r="C3379" s="40"/>
      <c r="D3379" s="179"/>
      <c r="E3379" s="179"/>
      <c r="F3379" s="114"/>
      <c r="G3379" s="118"/>
      <c r="H3379" s="45"/>
      <c r="I3379" s="46"/>
      <c r="J3379" s="46"/>
      <c r="K3379" s="47"/>
      <c r="L3379" s="48"/>
    </row>
    <row r="3380" spans="1:12">
      <c r="A3380" s="39"/>
      <c r="B3380" s="87"/>
      <c r="C3380" s="40"/>
      <c r="D3380" s="179"/>
      <c r="E3380" s="179"/>
      <c r="F3380" s="114"/>
      <c r="G3380" s="118"/>
      <c r="H3380" s="45"/>
      <c r="I3380" s="46"/>
      <c r="J3380" s="46"/>
      <c r="K3380" s="47"/>
      <c r="L3380" s="48"/>
    </row>
    <row r="3381" spans="1:12">
      <c r="A3381" s="39"/>
      <c r="B3381" s="87"/>
      <c r="C3381" s="40"/>
      <c r="D3381" s="179"/>
      <c r="E3381" s="179"/>
      <c r="F3381" s="114"/>
      <c r="G3381" s="118"/>
      <c r="H3381" s="45"/>
      <c r="I3381" s="46"/>
      <c r="J3381" s="46"/>
      <c r="K3381" s="47"/>
      <c r="L3381" s="48"/>
    </row>
    <row r="3382" spans="1:12">
      <c r="A3382" s="87"/>
      <c r="B3382" s="87"/>
      <c r="C3382" s="40"/>
      <c r="D3382" s="205"/>
      <c r="E3382" s="205"/>
      <c r="F3382" s="114"/>
      <c r="G3382" s="194"/>
      <c r="H3382" s="45"/>
      <c r="I3382" s="46"/>
      <c r="J3382" s="46"/>
      <c r="K3382" s="47"/>
      <c r="L3382" s="48"/>
    </row>
    <row r="3383" spans="1:12">
      <c r="A3383" s="39"/>
      <c r="B3383" s="87"/>
      <c r="C3383" s="40"/>
      <c r="D3383" s="179"/>
      <c r="E3383" s="179"/>
      <c r="F3383" s="114"/>
      <c r="G3383" s="118"/>
      <c r="H3383" s="45"/>
      <c r="I3383" s="46"/>
      <c r="J3383" s="46"/>
      <c r="K3383" s="47"/>
      <c r="L3383" s="48"/>
    </row>
    <row r="3384" spans="1:12">
      <c r="A3384" s="39"/>
      <c r="B3384" s="87"/>
      <c r="C3384" s="40"/>
      <c r="D3384" s="179"/>
      <c r="E3384" s="179"/>
      <c r="F3384" s="114"/>
      <c r="G3384" s="118"/>
      <c r="H3384" s="45"/>
      <c r="I3384" s="46"/>
      <c r="J3384" s="46"/>
      <c r="K3384" s="47"/>
      <c r="L3384" s="48"/>
    </row>
    <row r="3385" spans="1:12">
      <c r="A3385" s="39"/>
      <c r="B3385" s="87"/>
      <c r="C3385" s="40"/>
      <c r="D3385" s="179"/>
      <c r="E3385" s="179"/>
      <c r="F3385" s="114"/>
      <c r="G3385" s="118"/>
      <c r="H3385" s="45"/>
      <c r="I3385" s="46"/>
      <c r="J3385" s="46"/>
      <c r="K3385" s="47"/>
      <c r="L3385" s="48"/>
    </row>
    <row r="3386" spans="1:12">
      <c r="A3386" s="39"/>
      <c r="B3386" s="87"/>
      <c r="C3386" s="40"/>
      <c r="D3386" s="179"/>
      <c r="E3386" s="179"/>
      <c r="F3386" s="114"/>
      <c r="G3386" s="118"/>
      <c r="H3386" s="45"/>
      <c r="I3386" s="46"/>
      <c r="J3386" s="46"/>
      <c r="K3386" s="47"/>
      <c r="L3386" s="48"/>
    </row>
    <row r="3387" spans="1:12">
      <c r="A3387" s="39"/>
      <c r="B3387" s="87"/>
      <c r="C3387" s="40"/>
      <c r="D3387" s="179"/>
      <c r="E3387" s="179"/>
      <c r="F3387" s="114"/>
      <c r="G3387" s="118"/>
      <c r="H3387" s="45"/>
      <c r="I3387" s="46"/>
      <c r="J3387" s="46"/>
      <c r="K3387" s="47"/>
      <c r="L3387" s="48"/>
    </row>
    <row r="3388" spans="1:12">
      <c r="A3388" s="39"/>
      <c r="B3388" s="87"/>
      <c r="C3388" s="40"/>
      <c r="D3388" s="179"/>
      <c r="E3388" s="179"/>
      <c r="F3388" s="114"/>
      <c r="G3388" s="118"/>
      <c r="H3388" s="45"/>
      <c r="I3388" s="46"/>
      <c r="J3388" s="46"/>
      <c r="K3388" s="47"/>
      <c r="L3388" s="48"/>
    </row>
    <row r="3389" spans="1:12">
      <c r="A3389" s="39"/>
      <c r="B3389" s="87"/>
      <c r="C3389" s="40"/>
      <c r="D3389" s="179"/>
      <c r="E3389" s="179"/>
      <c r="F3389" s="114"/>
      <c r="G3389" s="118"/>
      <c r="H3389" s="45"/>
      <c r="I3389" s="46"/>
      <c r="J3389" s="46"/>
      <c r="K3389" s="47"/>
      <c r="L3389" s="48"/>
    </row>
    <row r="3390" spans="1:12">
      <c r="A3390" s="39"/>
      <c r="B3390" s="87"/>
      <c r="C3390" s="40"/>
      <c r="D3390" s="179"/>
      <c r="E3390" s="179"/>
      <c r="F3390" s="114"/>
      <c r="G3390" s="118"/>
      <c r="H3390" s="45"/>
      <c r="I3390" s="46"/>
      <c r="J3390" s="46"/>
      <c r="K3390" s="47"/>
      <c r="L3390" s="48"/>
    </row>
    <row r="3391" spans="1:12">
      <c r="A3391" s="39"/>
      <c r="B3391" s="87"/>
      <c r="C3391" s="40"/>
      <c r="D3391" s="179"/>
      <c r="E3391" s="179"/>
      <c r="F3391" s="114"/>
      <c r="G3391" s="118"/>
      <c r="H3391" s="45"/>
      <c r="I3391" s="46"/>
      <c r="J3391" s="46"/>
      <c r="K3391" s="47"/>
      <c r="L3391" s="48"/>
    </row>
    <row r="3392" spans="1:12">
      <c r="A3392" s="39"/>
      <c r="B3392" s="87"/>
      <c r="C3392" s="40"/>
      <c r="D3392" s="179"/>
      <c r="E3392" s="179"/>
      <c r="F3392" s="114"/>
      <c r="G3392" s="118"/>
      <c r="H3392" s="45"/>
      <c r="I3392" s="46"/>
      <c r="J3392" s="46"/>
      <c r="K3392" s="47"/>
      <c r="L3392" s="48"/>
    </row>
    <row r="3393" spans="1:12">
      <c r="A3393" s="39"/>
      <c r="B3393" s="87"/>
      <c r="C3393" s="40"/>
      <c r="D3393" s="179"/>
      <c r="E3393" s="179"/>
      <c r="F3393" s="114"/>
      <c r="G3393" s="118"/>
      <c r="H3393" s="45"/>
      <c r="I3393" s="46"/>
      <c r="J3393" s="46"/>
      <c r="K3393" s="47"/>
      <c r="L3393" s="48"/>
    </row>
    <row r="3394" spans="1:12">
      <c r="A3394" s="39"/>
      <c r="B3394" s="87"/>
      <c r="C3394" s="40"/>
      <c r="D3394" s="179"/>
      <c r="E3394" s="179"/>
      <c r="F3394" s="114"/>
      <c r="G3394" s="118"/>
      <c r="H3394" s="45"/>
      <c r="I3394" s="46"/>
      <c r="J3394" s="46"/>
      <c r="K3394" s="47"/>
      <c r="L3394" s="48"/>
    </row>
    <row r="3395" spans="1:12">
      <c r="A3395" s="39"/>
      <c r="B3395" s="87"/>
      <c r="C3395" s="40"/>
      <c r="D3395" s="179"/>
      <c r="E3395" s="179"/>
      <c r="F3395" s="114"/>
      <c r="G3395" s="118"/>
      <c r="H3395" s="45"/>
      <c r="I3395" s="46"/>
      <c r="J3395" s="46"/>
      <c r="K3395" s="47"/>
      <c r="L3395" s="48"/>
    </row>
    <row r="3396" spans="1:12">
      <c r="A3396" s="39"/>
      <c r="B3396" s="87"/>
      <c r="C3396" s="40"/>
      <c r="D3396" s="179"/>
      <c r="E3396" s="179"/>
      <c r="F3396" s="114"/>
      <c r="G3396" s="118"/>
      <c r="H3396" s="45"/>
      <c r="I3396" s="46"/>
      <c r="J3396" s="46"/>
      <c r="K3396" s="47"/>
      <c r="L3396" s="48"/>
    </row>
    <row r="3397" spans="1:12">
      <c r="A3397" s="39"/>
      <c r="B3397" s="87"/>
      <c r="C3397" s="40"/>
      <c r="D3397" s="179"/>
      <c r="E3397" s="179"/>
      <c r="F3397" s="114"/>
      <c r="G3397" s="118"/>
      <c r="H3397" s="45"/>
      <c r="I3397" s="46"/>
      <c r="J3397" s="46"/>
      <c r="K3397" s="47"/>
      <c r="L3397" s="48"/>
    </row>
    <row r="3398" spans="1:12">
      <c r="A3398" s="39"/>
      <c r="B3398" s="87"/>
      <c r="C3398" s="40"/>
      <c r="D3398" s="179"/>
      <c r="E3398" s="179"/>
      <c r="F3398" s="114"/>
      <c r="G3398" s="118"/>
      <c r="H3398" s="45"/>
      <c r="I3398" s="46"/>
      <c r="J3398" s="46"/>
      <c r="K3398" s="47"/>
      <c r="L3398" s="48"/>
    </row>
    <row r="3399" spans="1:12" ht="15.75" thickBot="1">
      <c r="A3399" s="39"/>
      <c r="B3399" s="87"/>
      <c r="C3399" s="40"/>
      <c r="D3399" s="179"/>
      <c r="E3399" s="179"/>
      <c r="F3399" s="114"/>
      <c r="G3399" s="118"/>
      <c r="H3399" s="45"/>
      <c r="I3399" s="46"/>
      <c r="J3399" s="46"/>
      <c r="K3399" s="47"/>
      <c r="L3399" s="48"/>
    </row>
    <row r="3400" spans="1:12" ht="15.75" thickBot="1">
      <c r="A3400" s="51"/>
      <c r="B3400" s="197"/>
      <c r="C3400" s="11"/>
      <c r="D3400" s="558"/>
      <c r="E3400" s="206"/>
      <c r="F3400" s="54"/>
      <c r="G3400" s="55"/>
      <c r="H3400" s="56"/>
      <c r="I3400" s="16"/>
      <c r="J3400" s="16"/>
      <c r="K3400" s="57"/>
      <c r="L3400" s="58"/>
    </row>
    <row r="3401" spans="1:12" ht="17.25" thickBot="1">
      <c r="A3401" s="9"/>
      <c r="B3401" s="10"/>
      <c r="C3401" s="11"/>
      <c r="D3401" s="12"/>
      <c r="E3401" s="12"/>
      <c r="F3401" s="13"/>
      <c r="G3401" s="14"/>
      <c r="H3401" s="15"/>
      <c r="I3401" s="16"/>
      <c r="J3401" s="16"/>
      <c r="K3401" s="16"/>
      <c r="L3401" s="17"/>
    </row>
    <row r="3402" spans="1:12" ht="16.5" thickBot="1">
      <c r="A3402" s="18"/>
      <c r="B3402" s="19"/>
      <c r="C3402" s="20"/>
      <c r="D3402" s="21"/>
      <c r="E3402" s="22"/>
      <c r="F3402" s="23"/>
      <c r="G3402" s="24"/>
      <c r="H3402" s="60"/>
      <c r="I3402" s="26"/>
      <c r="J3402" s="26"/>
      <c r="K3402" s="106"/>
      <c r="L3402" s="27"/>
    </row>
    <row r="3403" spans="1:12" ht="15.75" thickBot="1">
      <c r="A3403" s="9"/>
      <c r="B3403" s="10"/>
      <c r="C3403" s="29"/>
      <c r="D3403" s="30"/>
      <c r="E3403" s="30"/>
      <c r="F3403" s="31"/>
      <c r="G3403" s="32"/>
      <c r="H3403" s="122"/>
      <c r="I3403" s="34"/>
      <c r="J3403" s="35"/>
      <c r="K3403" s="123"/>
      <c r="L3403" s="37"/>
    </row>
    <row r="3404" spans="1:12">
      <c r="A3404" s="73"/>
      <c r="B3404" s="124"/>
      <c r="C3404" s="125"/>
      <c r="D3404" s="203"/>
      <c r="E3404" s="203"/>
      <c r="F3404" s="107"/>
      <c r="G3404" s="127"/>
      <c r="H3404" s="128"/>
      <c r="I3404" s="129"/>
      <c r="J3404" s="130"/>
      <c r="K3404" s="131"/>
      <c r="L3404" s="132"/>
    </row>
    <row r="3405" spans="1:12">
      <c r="A3405" s="38"/>
      <c r="B3405" s="87"/>
      <c r="C3405" s="40"/>
      <c r="D3405" s="108"/>
      <c r="E3405" s="559"/>
      <c r="F3405" s="104"/>
      <c r="G3405" s="44"/>
      <c r="H3405" s="70"/>
      <c r="I3405" s="46"/>
      <c r="J3405" s="46"/>
      <c r="K3405" s="47"/>
      <c r="L3405" s="48"/>
    </row>
    <row r="3406" spans="1:12">
      <c r="A3406" s="82"/>
      <c r="B3406" s="87"/>
      <c r="C3406" s="40"/>
      <c r="D3406" s="560"/>
      <c r="E3406" s="108"/>
      <c r="F3406" s="104"/>
      <c r="G3406" s="44"/>
      <c r="H3406" s="70"/>
      <c r="I3406" s="46"/>
      <c r="J3406" s="46"/>
      <c r="K3406" s="47"/>
      <c r="L3406" s="48"/>
    </row>
    <row r="3407" spans="1:12">
      <c r="A3407" s="82"/>
      <c r="B3407" s="87"/>
      <c r="C3407" s="40"/>
      <c r="D3407" s="126"/>
      <c r="E3407" s="88"/>
      <c r="F3407" s="112"/>
      <c r="G3407" s="89"/>
      <c r="H3407" s="90"/>
      <c r="I3407" s="91"/>
      <c r="J3407" s="91"/>
      <c r="K3407" s="92"/>
      <c r="L3407" s="93"/>
    </row>
    <row r="3408" spans="1:12">
      <c r="A3408" s="38"/>
      <c r="B3408" s="87"/>
      <c r="C3408" s="40"/>
      <c r="D3408" s="41"/>
      <c r="E3408" s="41"/>
      <c r="F3408" s="104"/>
      <c r="G3408" s="44"/>
      <c r="H3408" s="70"/>
      <c r="I3408" s="46"/>
      <c r="J3408" s="46"/>
      <c r="K3408" s="47"/>
      <c r="L3408" s="48"/>
    </row>
    <row r="3409" spans="1:12">
      <c r="A3409" s="82"/>
      <c r="B3409" s="87"/>
      <c r="C3409" s="40"/>
      <c r="D3409" s="88"/>
      <c r="E3409" s="88"/>
      <c r="F3409" s="104"/>
      <c r="G3409" s="44"/>
      <c r="H3409" s="70"/>
      <c r="I3409" s="46"/>
      <c r="J3409" s="46"/>
      <c r="K3409" s="47"/>
      <c r="L3409" s="48"/>
    </row>
    <row r="3410" spans="1:12">
      <c r="A3410" s="38"/>
      <c r="B3410" s="87"/>
      <c r="C3410" s="40"/>
      <c r="D3410" s="41"/>
      <c r="E3410" s="41"/>
      <c r="F3410" s="104"/>
      <c r="G3410" s="44"/>
      <c r="H3410" s="70"/>
      <c r="I3410" s="46"/>
      <c r="J3410" s="46"/>
      <c r="K3410" s="47"/>
      <c r="L3410" s="48"/>
    </row>
    <row r="3411" spans="1:12">
      <c r="A3411" s="82"/>
      <c r="B3411" s="87"/>
      <c r="C3411" s="40"/>
      <c r="D3411" s="88"/>
      <c r="E3411" s="88"/>
      <c r="F3411" s="104"/>
      <c r="G3411" s="44"/>
      <c r="H3411" s="70"/>
      <c r="I3411" s="46"/>
      <c r="J3411" s="46"/>
      <c r="K3411" s="47"/>
      <c r="L3411" s="48"/>
    </row>
    <row r="3412" spans="1:12">
      <c r="A3412" s="38"/>
      <c r="B3412" s="87"/>
      <c r="C3412" s="40"/>
      <c r="D3412" s="49"/>
      <c r="E3412" s="49"/>
      <c r="F3412" s="104"/>
      <c r="G3412" s="44"/>
      <c r="H3412" s="70"/>
      <c r="I3412" s="46"/>
      <c r="J3412" s="46"/>
      <c r="K3412" s="47"/>
      <c r="L3412" s="48"/>
    </row>
    <row r="3413" spans="1:12">
      <c r="A3413" s="82"/>
      <c r="B3413" s="87"/>
      <c r="C3413" s="40"/>
      <c r="D3413" s="41"/>
      <c r="E3413" s="41"/>
      <c r="F3413" s="104"/>
      <c r="G3413" s="44"/>
      <c r="H3413" s="70"/>
      <c r="I3413" s="46"/>
      <c r="J3413" s="46"/>
      <c r="K3413" s="47"/>
      <c r="L3413" s="48"/>
    </row>
    <row r="3414" spans="1:12" ht="15.75" thickBot="1">
      <c r="A3414" s="82"/>
      <c r="B3414" s="87"/>
      <c r="C3414" s="40"/>
      <c r="D3414" s="41"/>
      <c r="E3414" s="41"/>
      <c r="F3414" s="96"/>
      <c r="G3414" s="44"/>
      <c r="H3414" s="70"/>
      <c r="I3414" s="46"/>
      <c r="J3414" s="46"/>
      <c r="K3414" s="47"/>
      <c r="L3414" s="48"/>
    </row>
    <row r="3415" spans="1:12" ht="15.75" thickBot="1">
      <c r="A3415" s="51"/>
      <c r="B3415" s="197"/>
      <c r="C3415" s="11"/>
      <c r="D3415" s="53"/>
      <c r="E3415" s="53"/>
      <c r="F3415" s="54"/>
      <c r="G3415" s="55"/>
      <c r="H3415" s="71"/>
      <c r="I3415" s="16"/>
      <c r="J3415" s="16"/>
      <c r="K3415" s="57"/>
      <c r="L3415" s="58"/>
    </row>
    <row r="3416" spans="1:12" ht="15.75" thickBot="1">
      <c r="A3416" s="9"/>
      <c r="B3416" s="202"/>
      <c r="C3416" s="29"/>
      <c r="D3416" s="30"/>
      <c r="E3416" s="30"/>
      <c r="F3416" s="31"/>
      <c r="G3416" s="32"/>
      <c r="H3416" s="122"/>
      <c r="I3416" s="34"/>
      <c r="J3416" s="35"/>
      <c r="K3416" s="123"/>
      <c r="L3416" s="37"/>
    </row>
    <row r="3417" spans="1:12">
      <c r="A3417" s="73"/>
      <c r="B3417" s="74"/>
      <c r="C3417" s="125"/>
      <c r="D3417" s="178"/>
      <c r="E3417" s="178"/>
      <c r="F3417" s="101"/>
      <c r="G3417" s="143"/>
      <c r="H3417" s="144"/>
      <c r="I3417" s="145"/>
      <c r="J3417" s="146"/>
      <c r="K3417" s="147"/>
      <c r="L3417" s="148"/>
    </row>
    <row r="3418" spans="1:12">
      <c r="A3418" s="38"/>
      <c r="B3418" s="87"/>
      <c r="C3418" s="40"/>
      <c r="D3418" s="41"/>
      <c r="E3418" s="41"/>
      <c r="F3418" s="104"/>
      <c r="G3418" s="44"/>
      <c r="H3418" s="70"/>
      <c r="I3418" s="46"/>
      <c r="J3418" s="46"/>
      <c r="K3418" s="47"/>
      <c r="L3418" s="48"/>
    </row>
    <row r="3419" spans="1:12">
      <c r="A3419" s="38"/>
      <c r="B3419" s="87"/>
      <c r="C3419" s="40"/>
      <c r="D3419" s="41"/>
      <c r="E3419" s="41"/>
      <c r="F3419" s="104"/>
      <c r="G3419" s="44"/>
      <c r="H3419" s="70"/>
      <c r="I3419" s="46"/>
      <c r="J3419" s="46"/>
      <c r="K3419" s="47"/>
      <c r="L3419" s="48"/>
    </row>
    <row r="3420" spans="1:12">
      <c r="A3420" s="82"/>
      <c r="B3420" s="87"/>
      <c r="C3420" s="149"/>
      <c r="D3420" s="41"/>
      <c r="E3420" s="41"/>
      <c r="F3420" s="104"/>
      <c r="G3420" s="44"/>
      <c r="H3420" s="70"/>
      <c r="I3420" s="46"/>
      <c r="J3420" s="46"/>
      <c r="K3420" s="47"/>
      <c r="L3420" s="48"/>
    </row>
    <row r="3421" spans="1:12">
      <c r="A3421" s="82"/>
      <c r="B3421" s="87"/>
      <c r="C3421" s="40"/>
      <c r="D3421" s="88"/>
      <c r="E3421" s="88"/>
      <c r="F3421" s="112"/>
      <c r="G3421" s="89"/>
      <c r="H3421" s="90"/>
      <c r="I3421" s="91"/>
      <c r="J3421" s="91"/>
      <c r="K3421" s="92"/>
      <c r="L3421" s="93"/>
    </row>
    <row r="3422" spans="1:12">
      <c r="A3422" s="38"/>
      <c r="B3422" s="87"/>
      <c r="C3422" s="40"/>
      <c r="D3422" s="41"/>
      <c r="E3422" s="41"/>
      <c r="F3422" s="104"/>
      <c r="G3422" s="44"/>
      <c r="H3422" s="70"/>
      <c r="I3422" s="46"/>
      <c r="J3422" s="46"/>
      <c r="K3422" s="47"/>
      <c r="L3422" s="48"/>
    </row>
    <row r="3423" spans="1:12">
      <c r="A3423" s="38"/>
      <c r="B3423" s="87"/>
      <c r="C3423" s="40"/>
      <c r="D3423" s="41"/>
      <c r="E3423" s="41"/>
      <c r="F3423" s="104"/>
      <c r="G3423" s="44"/>
      <c r="H3423" s="70"/>
      <c r="I3423" s="46"/>
      <c r="J3423" s="46"/>
      <c r="K3423" s="47"/>
      <c r="L3423" s="48"/>
    </row>
    <row r="3424" spans="1:12">
      <c r="A3424" s="82"/>
      <c r="B3424" s="87"/>
      <c r="C3424" s="40"/>
      <c r="D3424" s="88"/>
      <c r="E3424" s="88"/>
      <c r="F3424" s="112"/>
      <c r="G3424" s="89"/>
      <c r="H3424" s="90"/>
      <c r="I3424" s="91"/>
      <c r="J3424" s="91"/>
      <c r="K3424" s="92"/>
      <c r="L3424" s="93"/>
    </row>
    <row r="3425" spans="1:12">
      <c r="A3425" s="38"/>
      <c r="B3425" s="87"/>
      <c r="C3425" s="40"/>
      <c r="D3425" s="41"/>
      <c r="E3425" s="41"/>
      <c r="F3425" s="104"/>
      <c r="G3425" s="44"/>
      <c r="H3425" s="70"/>
      <c r="I3425" s="46"/>
      <c r="J3425" s="46"/>
      <c r="K3425" s="47"/>
      <c r="L3425" s="48"/>
    </row>
    <row r="3426" spans="1:12">
      <c r="A3426" s="82"/>
      <c r="B3426" s="87"/>
      <c r="C3426" s="40"/>
      <c r="D3426" s="42"/>
      <c r="E3426" s="41"/>
      <c r="F3426" s="104"/>
      <c r="G3426" s="44"/>
      <c r="H3426" s="70"/>
      <c r="I3426" s="46"/>
      <c r="J3426" s="46"/>
      <c r="K3426" s="47"/>
      <c r="L3426" s="48"/>
    </row>
    <row r="3427" spans="1:12">
      <c r="A3427" s="38"/>
      <c r="B3427" s="87"/>
      <c r="C3427" s="40"/>
      <c r="D3427" s="42"/>
      <c r="E3427" s="41"/>
      <c r="F3427" s="104"/>
      <c r="G3427" s="44"/>
      <c r="H3427" s="70"/>
      <c r="I3427" s="46"/>
      <c r="J3427" s="46"/>
      <c r="K3427" s="47"/>
      <c r="L3427" s="48"/>
    </row>
    <row r="3428" spans="1:12">
      <c r="A3428" s="82"/>
      <c r="B3428" s="87"/>
      <c r="C3428" s="40"/>
      <c r="D3428" s="49"/>
      <c r="E3428" s="41"/>
      <c r="F3428" s="104"/>
      <c r="G3428" s="44"/>
      <c r="H3428" s="70"/>
      <c r="I3428" s="46"/>
      <c r="J3428" s="46"/>
      <c r="K3428" s="47"/>
      <c r="L3428" s="48"/>
    </row>
    <row r="3429" spans="1:12">
      <c r="A3429" s="82"/>
      <c r="B3429" s="87"/>
      <c r="C3429" s="40"/>
      <c r="D3429" s="561"/>
      <c r="E3429" s="561"/>
      <c r="F3429" s="104"/>
      <c r="G3429" s="44"/>
      <c r="H3429" s="70"/>
      <c r="I3429" s="91"/>
      <c r="J3429" s="91"/>
      <c r="K3429" s="92"/>
      <c r="L3429" s="93"/>
    </row>
    <row r="3430" spans="1:12">
      <c r="A3430" s="38"/>
      <c r="B3430" s="87"/>
      <c r="C3430" s="40"/>
      <c r="D3430" s="41"/>
      <c r="E3430" s="41"/>
      <c r="F3430" s="104"/>
      <c r="G3430" s="44"/>
      <c r="H3430" s="70"/>
      <c r="I3430" s="46"/>
      <c r="J3430" s="46"/>
      <c r="K3430" s="47"/>
      <c r="L3430" s="48"/>
    </row>
    <row r="3431" spans="1:12">
      <c r="A3431" s="38"/>
      <c r="B3431" s="87"/>
      <c r="C3431" s="40"/>
      <c r="D3431" s="41"/>
      <c r="E3431" s="41"/>
      <c r="F3431" s="104"/>
      <c r="G3431" s="44"/>
      <c r="H3431" s="70"/>
      <c r="I3431" s="46"/>
      <c r="J3431" s="46"/>
      <c r="K3431" s="47"/>
      <c r="L3431" s="48"/>
    </row>
    <row r="3432" spans="1:12">
      <c r="A3432" s="38"/>
      <c r="B3432" s="87"/>
      <c r="C3432" s="40"/>
      <c r="D3432" s="41"/>
      <c r="E3432" s="41"/>
      <c r="F3432" s="104"/>
      <c r="G3432" s="44"/>
      <c r="H3432" s="70"/>
      <c r="I3432" s="46"/>
      <c r="J3432" s="46"/>
      <c r="K3432" s="47"/>
      <c r="L3432" s="48"/>
    </row>
    <row r="3433" spans="1:12">
      <c r="A3433" s="38"/>
      <c r="B3433" s="87"/>
      <c r="C3433" s="40"/>
      <c r="D3433" s="41"/>
      <c r="E3433" s="41"/>
      <c r="F3433" s="104"/>
      <c r="G3433" s="44"/>
      <c r="H3433" s="70"/>
      <c r="I3433" s="46"/>
      <c r="J3433" s="46"/>
      <c r="K3433" s="47"/>
      <c r="L3433" s="48"/>
    </row>
    <row r="3434" spans="1:12">
      <c r="A3434" s="38"/>
      <c r="B3434" s="87"/>
      <c r="C3434" s="40"/>
      <c r="D3434" s="41"/>
      <c r="E3434" s="41"/>
      <c r="F3434" s="104"/>
      <c r="G3434" s="44"/>
      <c r="H3434" s="70"/>
      <c r="I3434" s="46"/>
      <c r="J3434" s="46"/>
      <c r="K3434" s="47"/>
      <c r="L3434" s="48"/>
    </row>
    <row r="3435" spans="1:12">
      <c r="A3435" s="38"/>
      <c r="B3435" s="87"/>
      <c r="C3435" s="40"/>
      <c r="D3435" s="109"/>
      <c r="E3435" s="179"/>
      <c r="F3435" s="104"/>
      <c r="G3435" s="44"/>
      <c r="H3435" s="70"/>
      <c r="I3435" s="46"/>
      <c r="J3435" s="46"/>
      <c r="K3435" s="47"/>
      <c r="L3435" s="48"/>
    </row>
    <row r="3436" spans="1:12">
      <c r="A3436" s="38"/>
      <c r="B3436" s="87"/>
      <c r="C3436" s="40"/>
      <c r="D3436" s="109"/>
      <c r="E3436" s="179"/>
      <c r="F3436" s="104"/>
      <c r="G3436" s="44"/>
      <c r="H3436" s="70"/>
      <c r="I3436" s="46"/>
      <c r="J3436" s="46"/>
      <c r="K3436" s="47"/>
      <c r="L3436" s="48"/>
    </row>
    <row r="3437" spans="1:12">
      <c r="A3437" s="38"/>
      <c r="B3437" s="87"/>
      <c r="C3437" s="40"/>
      <c r="D3437" s="109"/>
      <c r="E3437" s="179"/>
      <c r="F3437" s="104"/>
      <c r="G3437" s="44"/>
      <c r="H3437" s="70"/>
      <c r="I3437" s="46"/>
      <c r="J3437" s="46"/>
      <c r="K3437" s="47"/>
      <c r="L3437" s="48"/>
    </row>
    <row r="3438" spans="1:12">
      <c r="A3438" s="38"/>
      <c r="B3438" s="87"/>
      <c r="C3438" s="40"/>
      <c r="D3438" s="109"/>
      <c r="E3438" s="179"/>
      <c r="F3438" s="104"/>
      <c r="G3438" s="44"/>
      <c r="H3438" s="70"/>
      <c r="I3438" s="46"/>
      <c r="J3438" s="46"/>
      <c r="K3438" s="47"/>
      <c r="L3438" s="48"/>
    </row>
    <row r="3439" spans="1:12">
      <c r="A3439" s="38"/>
      <c r="B3439" s="87"/>
      <c r="C3439" s="40"/>
      <c r="D3439" s="41"/>
      <c r="E3439" s="41"/>
      <c r="F3439" s="104"/>
      <c r="G3439" s="44"/>
      <c r="H3439" s="70"/>
      <c r="I3439" s="46"/>
      <c r="J3439" s="46"/>
      <c r="K3439" s="47"/>
      <c r="L3439" s="48"/>
    </row>
    <row r="3440" spans="1:12">
      <c r="A3440" s="38"/>
      <c r="B3440" s="87"/>
      <c r="C3440" s="40"/>
      <c r="D3440" s="41"/>
      <c r="E3440" s="41"/>
      <c r="F3440" s="104"/>
      <c r="G3440" s="44"/>
      <c r="H3440" s="70"/>
      <c r="I3440" s="46"/>
      <c r="J3440" s="46"/>
      <c r="K3440" s="47"/>
      <c r="L3440" s="48"/>
    </row>
    <row r="3441" spans="1:12">
      <c r="A3441" s="38"/>
      <c r="B3441" s="87"/>
      <c r="C3441" s="40"/>
      <c r="D3441" s="41"/>
      <c r="E3441" s="41"/>
      <c r="F3441" s="104"/>
      <c r="G3441" s="44"/>
      <c r="H3441" s="70"/>
      <c r="I3441" s="46"/>
      <c r="J3441" s="46"/>
      <c r="K3441" s="47"/>
      <c r="L3441" s="48"/>
    </row>
    <row r="3442" spans="1:12">
      <c r="A3442" s="82"/>
      <c r="B3442" s="87"/>
      <c r="C3442" s="149"/>
      <c r="D3442" s="561"/>
      <c r="E3442" s="561"/>
      <c r="F3442" s="104"/>
      <c r="G3442" s="44"/>
      <c r="H3442" s="70"/>
      <c r="I3442" s="46"/>
      <c r="J3442" s="46"/>
      <c r="K3442" s="47"/>
      <c r="L3442" s="48"/>
    </row>
    <row r="3443" spans="1:12">
      <c r="A3443" s="38"/>
      <c r="B3443" s="87"/>
      <c r="C3443" s="40"/>
      <c r="D3443" s="41"/>
      <c r="E3443" s="41"/>
      <c r="F3443" s="104"/>
      <c r="G3443" s="44"/>
      <c r="H3443" s="70"/>
      <c r="I3443" s="46"/>
      <c r="J3443" s="46"/>
      <c r="K3443" s="47"/>
      <c r="L3443" s="48"/>
    </row>
    <row r="3444" spans="1:12">
      <c r="A3444" s="38"/>
      <c r="B3444" s="87"/>
      <c r="C3444" s="40"/>
      <c r="D3444" s="41"/>
      <c r="E3444" s="41"/>
      <c r="F3444" s="104"/>
      <c r="G3444" s="44"/>
      <c r="H3444" s="70"/>
      <c r="I3444" s="46"/>
      <c r="J3444" s="46"/>
      <c r="K3444" s="47"/>
      <c r="L3444" s="48"/>
    </row>
    <row r="3445" spans="1:12">
      <c r="A3445" s="38"/>
      <c r="B3445" s="87"/>
      <c r="C3445" s="40"/>
      <c r="D3445" s="41"/>
      <c r="E3445" s="41"/>
      <c r="F3445" s="104"/>
      <c r="G3445" s="44"/>
      <c r="H3445" s="70"/>
      <c r="I3445" s="46"/>
      <c r="J3445" s="46"/>
      <c r="K3445" s="47"/>
      <c r="L3445" s="48"/>
    </row>
    <row r="3446" spans="1:12">
      <c r="A3446" s="38"/>
      <c r="B3446" s="87"/>
      <c r="C3446" s="40"/>
      <c r="D3446" s="41"/>
      <c r="E3446" s="41"/>
      <c r="F3446" s="104"/>
      <c r="G3446" s="44"/>
      <c r="H3446" s="70"/>
      <c r="I3446" s="46"/>
      <c r="J3446" s="46"/>
      <c r="K3446" s="47"/>
      <c r="L3446" s="48"/>
    </row>
    <row r="3447" spans="1:12">
      <c r="A3447" s="38"/>
      <c r="B3447" s="87"/>
      <c r="C3447" s="40"/>
      <c r="D3447" s="41"/>
      <c r="E3447" s="41"/>
      <c r="F3447" s="104"/>
      <c r="G3447" s="44"/>
      <c r="H3447" s="70"/>
      <c r="I3447" s="46"/>
      <c r="J3447" s="46"/>
      <c r="K3447" s="47"/>
      <c r="L3447" s="48"/>
    </row>
    <row r="3448" spans="1:12">
      <c r="A3448" s="38"/>
      <c r="B3448" s="87"/>
      <c r="C3448" s="40"/>
      <c r="D3448" s="41"/>
      <c r="E3448" s="41"/>
      <c r="F3448" s="104"/>
      <c r="G3448" s="44"/>
      <c r="H3448" s="70"/>
      <c r="I3448" s="46"/>
      <c r="J3448" s="46"/>
      <c r="K3448" s="47"/>
      <c r="L3448" s="48"/>
    </row>
    <row r="3449" spans="1:12">
      <c r="A3449" s="38"/>
      <c r="B3449" s="87"/>
      <c r="C3449" s="40"/>
      <c r="D3449" s="41"/>
      <c r="E3449" s="41"/>
      <c r="F3449" s="104"/>
      <c r="G3449" s="44"/>
      <c r="H3449" s="70"/>
      <c r="I3449" s="46"/>
      <c r="J3449" s="46"/>
      <c r="K3449" s="47"/>
      <c r="L3449" s="48"/>
    </row>
    <row r="3450" spans="1:12">
      <c r="A3450" s="38"/>
      <c r="B3450" s="87"/>
      <c r="C3450" s="40"/>
      <c r="D3450" s="41"/>
      <c r="E3450" s="41"/>
      <c r="F3450" s="104"/>
      <c r="G3450" s="44"/>
      <c r="H3450" s="70"/>
      <c r="I3450" s="46"/>
      <c r="J3450" s="46"/>
      <c r="K3450" s="47"/>
      <c r="L3450" s="48"/>
    </row>
    <row r="3451" spans="1:12">
      <c r="A3451" s="38"/>
      <c r="B3451" s="87"/>
      <c r="C3451" s="40"/>
      <c r="D3451" s="41"/>
      <c r="E3451" s="41"/>
      <c r="F3451" s="104"/>
      <c r="G3451" s="44"/>
      <c r="H3451" s="70"/>
      <c r="I3451" s="46"/>
      <c r="J3451" s="46"/>
      <c r="K3451" s="47"/>
      <c r="L3451" s="48"/>
    </row>
    <row r="3452" spans="1:12">
      <c r="A3452" s="38"/>
      <c r="B3452" s="87"/>
      <c r="C3452" s="40"/>
      <c r="D3452" s="41"/>
      <c r="E3452" s="41"/>
      <c r="F3452" s="104"/>
      <c r="G3452" s="44"/>
      <c r="H3452" s="70"/>
      <c r="I3452" s="46"/>
      <c r="J3452" s="46"/>
      <c r="K3452" s="47"/>
      <c r="L3452" s="48"/>
    </row>
    <row r="3453" spans="1:12">
      <c r="A3453" s="38"/>
      <c r="B3453" s="87"/>
      <c r="C3453" s="40"/>
      <c r="D3453" s="41"/>
      <c r="E3453" s="41"/>
      <c r="F3453" s="104"/>
      <c r="G3453" s="44"/>
      <c r="H3453" s="70"/>
      <c r="I3453" s="46"/>
      <c r="J3453" s="46"/>
      <c r="K3453" s="47"/>
      <c r="L3453" s="48"/>
    </row>
    <row r="3454" spans="1:12">
      <c r="A3454" s="38"/>
      <c r="B3454" s="87"/>
      <c r="C3454" s="149"/>
      <c r="D3454" s="41"/>
      <c r="E3454" s="41"/>
      <c r="F3454" s="104"/>
      <c r="G3454" s="44"/>
      <c r="H3454" s="70"/>
      <c r="I3454" s="46"/>
      <c r="J3454" s="46"/>
      <c r="K3454" s="47"/>
      <c r="L3454" s="48"/>
    </row>
    <row r="3455" spans="1:12">
      <c r="A3455" s="38"/>
      <c r="B3455" s="87"/>
      <c r="C3455" s="40"/>
      <c r="D3455" s="42"/>
      <c r="E3455" s="42"/>
      <c r="F3455" s="104"/>
      <c r="G3455" s="44"/>
      <c r="H3455" s="70"/>
      <c r="I3455" s="46"/>
      <c r="J3455" s="46"/>
      <c r="K3455" s="47"/>
      <c r="L3455" s="48"/>
    </row>
    <row r="3456" spans="1:12">
      <c r="A3456" s="38"/>
      <c r="B3456" s="87"/>
      <c r="C3456" s="149"/>
      <c r="D3456" s="41"/>
      <c r="E3456" s="41"/>
      <c r="F3456" s="104"/>
      <c r="G3456" s="44"/>
      <c r="H3456" s="70"/>
      <c r="I3456" s="46"/>
      <c r="J3456" s="46"/>
      <c r="K3456" s="47"/>
      <c r="L3456" s="48"/>
    </row>
    <row r="3457" spans="1:12">
      <c r="A3457" s="38"/>
      <c r="B3457" s="87"/>
      <c r="C3457" s="40"/>
      <c r="D3457" s="41"/>
      <c r="E3457" s="41"/>
      <c r="F3457" s="104"/>
      <c r="G3457" s="44"/>
      <c r="H3457" s="70"/>
      <c r="I3457" s="46"/>
      <c r="J3457" s="46"/>
      <c r="K3457" s="47"/>
      <c r="L3457" s="48"/>
    </row>
    <row r="3458" spans="1:12">
      <c r="A3458" s="38"/>
      <c r="B3458" s="87"/>
      <c r="C3458" s="40"/>
      <c r="D3458" s="42"/>
      <c r="E3458" s="41"/>
      <c r="F3458" s="104"/>
      <c r="G3458" s="44"/>
      <c r="H3458" s="70"/>
      <c r="I3458" s="46"/>
      <c r="J3458" s="46"/>
      <c r="K3458" s="47"/>
      <c r="L3458" s="48"/>
    </row>
    <row r="3459" spans="1:12">
      <c r="A3459" s="38"/>
      <c r="B3459" s="87"/>
      <c r="C3459" s="40"/>
      <c r="D3459" s="42"/>
      <c r="E3459" s="41"/>
      <c r="F3459" s="104"/>
      <c r="G3459" s="44"/>
      <c r="H3459" s="70"/>
      <c r="I3459" s="46"/>
      <c r="J3459" s="46"/>
      <c r="K3459" s="47"/>
      <c r="L3459" s="48"/>
    </row>
    <row r="3460" spans="1:12">
      <c r="A3460" s="38"/>
      <c r="B3460" s="87"/>
      <c r="C3460" s="40"/>
      <c r="D3460" s="42"/>
      <c r="E3460" s="41"/>
      <c r="F3460" s="104"/>
      <c r="G3460" s="44"/>
      <c r="H3460" s="70"/>
      <c r="I3460" s="46"/>
      <c r="J3460" s="46"/>
      <c r="K3460" s="47"/>
      <c r="L3460" s="48"/>
    </row>
    <row r="3461" spans="1:12">
      <c r="A3461" s="38"/>
      <c r="B3461" s="87"/>
      <c r="C3461" s="40"/>
      <c r="D3461" s="42"/>
      <c r="E3461" s="41"/>
      <c r="F3461" s="104"/>
      <c r="G3461" s="44"/>
      <c r="H3461" s="70"/>
      <c r="I3461" s="46"/>
      <c r="J3461" s="46"/>
      <c r="K3461" s="47"/>
      <c r="L3461" s="48"/>
    </row>
    <row r="3462" spans="1:12">
      <c r="A3462" s="38"/>
      <c r="B3462" s="87"/>
      <c r="C3462" s="40"/>
      <c r="D3462" s="41"/>
      <c r="E3462" s="41"/>
      <c r="F3462" s="104"/>
      <c r="G3462" s="44"/>
      <c r="H3462" s="70"/>
      <c r="I3462" s="46"/>
      <c r="J3462" s="46"/>
      <c r="K3462" s="47"/>
      <c r="L3462" s="48"/>
    </row>
    <row r="3463" spans="1:12">
      <c r="A3463" s="38"/>
      <c r="B3463" s="87"/>
      <c r="C3463" s="40"/>
      <c r="D3463" s="179"/>
      <c r="E3463" s="179"/>
      <c r="F3463" s="104"/>
      <c r="G3463" s="44"/>
      <c r="H3463" s="70"/>
      <c r="I3463" s="46"/>
      <c r="J3463" s="46"/>
      <c r="K3463" s="47"/>
      <c r="L3463" s="48"/>
    </row>
    <row r="3464" spans="1:12">
      <c r="A3464" s="38"/>
      <c r="B3464" s="87"/>
      <c r="C3464" s="40"/>
      <c r="D3464" s="42"/>
      <c r="E3464" s="42"/>
      <c r="F3464" s="104"/>
      <c r="G3464" s="44"/>
      <c r="H3464" s="70"/>
      <c r="I3464" s="46"/>
      <c r="J3464" s="46"/>
      <c r="K3464" s="47"/>
      <c r="L3464" s="48"/>
    </row>
    <row r="3465" spans="1:12">
      <c r="A3465" s="38"/>
      <c r="B3465" s="87"/>
      <c r="C3465" s="149"/>
      <c r="D3465" s="561"/>
      <c r="E3465" s="561"/>
      <c r="F3465" s="104"/>
      <c r="G3465" s="44"/>
      <c r="H3465" s="70"/>
      <c r="I3465" s="46"/>
      <c r="J3465" s="46"/>
      <c r="K3465" s="47"/>
      <c r="L3465" s="48"/>
    </row>
    <row r="3466" spans="1:12">
      <c r="A3466" s="38"/>
      <c r="B3466" s="87"/>
      <c r="C3466" s="40"/>
      <c r="D3466" s="41"/>
      <c r="E3466" s="41"/>
      <c r="F3466" s="104"/>
      <c r="G3466" s="44"/>
      <c r="H3466" s="70"/>
      <c r="I3466" s="46"/>
      <c r="J3466" s="46"/>
      <c r="K3466" s="47"/>
      <c r="L3466" s="48"/>
    </row>
    <row r="3467" spans="1:12">
      <c r="A3467" s="38"/>
      <c r="B3467" s="87"/>
      <c r="C3467" s="40"/>
      <c r="D3467" s="41"/>
      <c r="E3467" s="41"/>
      <c r="F3467" s="104"/>
      <c r="G3467" s="44"/>
      <c r="H3467" s="70"/>
      <c r="I3467" s="46"/>
      <c r="J3467" s="46"/>
      <c r="K3467" s="47"/>
      <c r="L3467" s="48"/>
    </row>
    <row r="3468" spans="1:12">
      <c r="A3468" s="38"/>
      <c r="B3468" s="87"/>
      <c r="C3468" s="40"/>
      <c r="D3468" s="41"/>
      <c r="E3468" s="41"/>
      <c r="F3468" s="104"/>
      <c r="G3468" s="44"/>
      <c r="H3468" s="70"/>
      <c r="I3468" s="46"/>
      <c r="J3468" s="46"/>
      <c r="K3468" s="47"/>
      <c r="L3468" s="48"/>
    </row>
    <row r="3469" spans="1:12">
      <c r="A3469" s="38"/>
      <c r="B3469" s="87"/>
      <c r="C3469" s="40"/>
      <c r="D3469" s="41"/>
      <c r="E3469" s="41"/>
      <c r="F3469" s="104"/>
      <c r="G3469" s="44"/>
      <c r="H3469" s="70"/>
      <c r="I3469" s="46"/>
      <c r="J3469" s="46"/>
      <c r="K3469" s="47"/>
      <c r="L3469" s="48"/>
    </row>
    <row r="3470" spans="1:12">
      <c r="A3470" s="38"/>
      <c r="B3470" s="87"/>
      <c r="C3470" s="40"/>
      <c r="D3470" s="41"/>
      <c r="E3470" s="41"/>
      <c r="F3470" s="104"/>
      <c r="G3470" s="44"/>
      <c r="H3470" s="70"/>
      <c r="I3470" s="46"/>
      <c r="J3470" s="46"/>
      <c r="K3470" s="47"/>
      <c r="L3470" s="48"/>
    </row>
    <row r="3471" spans="1:12">
      <c r="A3471" s="38"/>
      <c r="B3471" s="87"/>
      <c r="C3471" s="40"/>
      <c r="D3471" s="41"/>
      <c r="E3471" s="41"/>
      <c r="F3471" s="104"/>
      <c r="G3471" s="44"/>
      <c r="H3471" s="70"/>
      <c r="I3471" s="46"/>
      <c r="J3471" s="46"/>
      <c r="K3471" s="47"/>
      <c r="L3471" s="48"/>
    </row>
    <row r="3472" spans="1:12">
      <c r="A3472" s="38"/>
      <c r="B3472" s="87"/>
      <c r="C3472" s="40"/>
      <c r="D3472" s="41"/>
      <c r="E3472" s="41"/>
      <c r="F3472" s="104"/>
      <c r="G3472" s="44"/>
      <c r="H3472" s="70"/>
      <c r="I3472" s="46"/>
      <c r="J3472" s="46"/>
      <c r="K3472" s="47"/>
      <c r="L3472" s="48"/>
    </row>
    <row r="3473" spans="1:12">
      <c r="A3473" s="38"/>
      <c r="B3473" s="87"/>
      <c r="C3473" s="40"/>
      <c r="D3473" s="116"/>
      <c r="E3473" s="116"/>
      <c r="F3473" s="104"/>
      <c r="G3473" s="44"/>
      <c r="H3473" s="70"/>
      <c r="I3473" s="46"/>
      <c r="J3473" s="46"/>
      <c r="K3473" s="47"/>
      <c r="L3473" s="48"/>
    </row>
    <row r="3474" spans="1:12">
      <c r="A3474" s="38"/>
      <c r="B3474" s="87"/>
      <c r="C3474" s="40"/>
      <c r="D3474" s="179"/>
      <c r="E3474" s="179"/>
      <c r="F3474" s="104"/>
      <c r="G3474" s="171"/>
      <c r="H3474" s="70"/>
      <c r="I3474" s="46"/>
      <c r="J3474" s="46"/>
      <c r="K3474" s="47"/>
      <c r="L3474" s="48"/>
    </row>
    <row r="3475" spans="1:12">
      <c r="A3475" s="38"/>
      <c r="B3475" s="87"/>
      <c r="C3475" s="40"/>
      <c r="D3475" s="179"/>
      <c r="E3475" s="179"/>
      <c r="F3475" s="96"/>
      <c r="G3475" s="171"/>
      <c r="H3475" s="70"/>
      <c r="I3475" s="46"/>
      <c r="J3475" s="46"/>
      <c r="K3475" s="47"/>
      <c r="L3475" s="48"/>
    </row>
    <row r="3476" spans="1:12" ht="15.75" thickBot="1">
      <c r="A3476" s="38"/>
      <c r="B3476" s="87"/>
      <c r="C3476" s="40"/>
      <c r="D3476" s="179"/>
      <c r="E3476" s="179"/>
      <c r="F3476" s="96"/>
      <c r="G3476" s="171"/>
      <c r="H3476" s="70"/>
      <c r="I3476" s="46"/>
      <c r="J3476" s="46"/>
      <c r="K3476" s="47"/>
      <c r="L3476" s="48"/>
    </row>
    <row r="3477" spans="1:12" ht="15.75" thickBot="1">
      <c r="A3477" s="51"/>
      <c r="B3477" s="197"/>
      <c r="C3477" s="11"/>
      <c r="D3477" s="206"/>
      <c r="E3477" s="206"/>
      <c r="F3477" s="54"/>
      <c r="G3477" s="55"/>
      <c r="H3477" s="71"/>
      <c r="I3477" s="16"/>
      <c r="J3477" s="16"/>
      <c r="K3477" s="57"/>
      <c r="L3477" s="58"/>
    </row>
    <row r="3478" spans="1:12" ht="15.75" thickBot="1">
      <c r="A3478" s="9"/>
      <c r="B3478" s="202"/>
      <c r="C3478" s="29"/>
      <c r="D3478" s="30"/>
      <c r="E3478" s="30"/>
      <c r="F3478" s="31"/>
      <c r="G3478" s="32"/>
      <c r="H3478" s="122"/>
      <c r="I3478" s="34"/>
      <c r="J3478" s="35"/>
      <c r="K3478" s="123"/>
      <c r="L3478" s="37"/>
    </row>
    <row r="3479" spans="1:12">
      <c r="A3479" s="82"/>
      <c r="B3479" s="87"/>
      <c r="C3479" s="40"/>
      <c r="D3479" s="116"/>
      <c r="E3479" s="116"/>
      <c r="F3479" s="104"/>
      <c r="G3479" s="44"/>
      <c r="H3479" s="70"/>
      <c r="I3479" s="46"/>
      <c r="J3479" s="46"/>
      <c r="K3479" s="47"/>
      <c r="L3479" s="48"/>
    </row>
    <row r="3480" spans="1:12">
      <c r="A3480" s="38"/>
      <c r="B3480" s="87"/>
      <c r="C3480" s="40"/>
      <c r="D3480" s="41"/>
      <c r="E3480" s="41"/>
      <c r="F3480" s="104"/>
      <c r="G3480" s="44"/>
      <c r="H3480" s="70"/>
      <c r="I3480" s="46"/>
      <c r="J3480" s="46"/>
      <c r="K3480" s="47"/>
      <c r="L3480" s="48"/>
    </row>
    <row r="3481" spans="1:12">
      <c r="A3481" s="38"/>
      <c r="B3481" s="87"/>
      <c r="C3481" s="40"/>
      <c r="D3481" s="41"/>
      <c r="E3481" s="41"/>
      <c r="F3481" s="104"/>
      <c r="G3481" s="44"/>
      <c r="H3481" s="70"/>
      <c r="I3481" s="46"/>
      <c r="J3481" s="46"/>
      <c r="K3481" s="47"/>
      <c r="L3481" s="48"/>
    </row>
    <row r="3482" spans="1:12">
      <c r="A3482" s="38"/>
      <c r="B3482" s="87"/>
      <c r="C3482" s="40"/>
      <c r="D3482" s="41"/>
      <c r="E3482" s="41"/>
      <c r="F3482" s="104"/>
      <c r="G3482" s="44"/>
      <c r="H3482" s="70"/>
      <c r="I3482" s="46"/>
      <c r="J3482" s="46"/>
      <c r="K3482" s="47"/>
      <c r="L3482" s="48"/>
    </row>
    <row r="3483" spans="1:12">
      <c r="A3483" s="38"/>
      <c r="B3483" s="87"/>
      <c r="C3483" s="40"/>
      <c r="D3483" s="41"/>
      <c r="E3483" s="41"/>
      <c r="F3483" s="104"/>
      <c r="G3483" s="44"/>
      <c r="H3483" s="70"/>
      <c r="I3483" s="46"/>
      <c r="J3483" s="46"/>
      <c r="K3483" s="47"/>
      <c r="L3483" s="48"/>
    </row>
    <row r="3484" spans="1:12">
      <c r="A3484" s="38"/>
      <c r="B3484" s="87"/>
      <c r="C3484" s="40"/>
      <c r="D3484" s="41"/>
      <c r="E3484" s="41"/>
      <c r="F3484" s="104"/>
      <c r="G3484" s="44"/>
      <c r="H3484" s="70"/>
      <c r="I3484" s="46"/>
      <c r="J3484" s="46"/>
      <c r="K3484" s="47"/>
      <c r="L3484" s="48"/>
    </row>
    <row r="3485" spans="1:12">
      <c r="A3485" s="38"/>
      <c r="B3485" s="87"/>
      <c r="C3485" s="40"/>
      <c r="D3485" s="41"/>
      <c r="E3485" s="41"/>
      <c r="F3485" s="104"/>
      <c r="G3485" s="44"/>
      <c r="H3485" s="70"/>
      <c r="I3485" s="46"/>
      <c r="J3485" s="46"/>
      <c r="K3485" s="47"/>
      <c r="L3485" s="48"/>
    </row>
    <row r="3486" spans="1:12">
      <c r="A3486" s="38"/>
      <c r="B3486" s="87"/>
      <c r="C3486" s="40"/>
      <c r="D3486" s="41"/>
      <c r="E3486" s="41"/>
      <c r="F3486" s="104"/>
      <c r="G3486" s="44"/>
      <c r="H3486" s="70"/>
      <c r="I3486" s="46"/>
      <c r="J3486" s="46"/>
      <c r="K3486" s="47"/>
      <c r="L3486" s="48"/>
    </row>
    <row r="3487" spans="1:12">
      <c r="A3487" s="38"/>
      <c r="B3487" s="87"/>
      <c r="C3487" s="40"/>
      <c r="D3487" s="41"/>
      <c r="E3487" s="41"/>
      <c r="F3487" s="104"/>
      <c r="G3487" s="44"/>
      <c r="H3487" s="70"/>
      <c r="I3487" s="46"/>
      <c r="J3487" s="46"/>
      <c r="K3487" s="47"/>
      <c r="L3487" s="48"/>
    </row>
    <row r="3488" spans="1:12">
      <c r="A3488" s="82"/>
      <c r="B3488" s="87"/>
      <c r="C3488" s="40"/>
      <c r="D3488" s="116"/>
      <c r="E3488" s="116"/>
      <c r="F3488" s="104"/>
      <c r="G3488" s="44"/>
      <c r="H3488" s="70"/>
      <c r="I3488" s="46"/>
      <c r="J3488" s="46"/>
      <c r="K3488" s="47"/>
      <c r="L3488" s="48"/>
    </row>
    <row r="3489" spans="1:12">
      <c r="A3489" s="38"/>
      <c r="B3489" s="87"/>
      <c r="C3489" s="40"/>
      <c r="D3489" s="41"/>
      <c r="E3489" s="41"/>
      <c r="F3489" s="175"/>
      <c r="G3489" s="44"/>
      <c r="H3489" s="176"/>
      <c r="I3489" s="46"/>
      <c r="J3489" s="46"/>
      <c r="K3489" s="47"/>
      <c r="L3489" s="48"/>
    </row>
    <row r="3490" spans="1:12">
      <c r="A3490" s="38"/>
      <c r="B3490" s="87"/>
      <c r="C3490" s="40"/>
      <c r="D3490" s="41"/>
      <c r="E3490" s="41"/>
      <c r="F3490" s="104"/>
      <c r="G3490" s="44"/>
      <c r="H3490" s="70"/>
      <c r="I3490" s="46"/>
      <c r="J3490" s="46"/>
      <c r="K3490" s="47"/>
      <c r="L3490" s="48"/>
    </row>
    <row r="3491" spans="1:12">
      <c r="A3491" s="38"/>
      <c r="B3491" s="87"/>
      <c r="C3491" s="40"/>
      <c r="D3491" s="41"/>
      <c r="E3491" s="41"/>
      <c r="F3491" s="104"/>
      <c r="G3491" s="44"/>
      <c r="H3491" s="70"/>
      <c r="I3491" s="46"/>
      <c r="J3491" s="46"/>
      <c r="K3491" s="47"/>
      <c r="L3491" s="48"/>
    </row>
    <row r="3492" spans="1:12">
      <c r="A3492" s="38"/>
      <c r="B3492" s="87"/>
      <c r="C3492" s="40"/>
      <c r="D3492" s="41"/>
      <c r="E3492" s="41"/>
      <c r="F3492" s="104"/>
      <c r="G3492" s="44"/>
      <c r="H3492" s="70"/>
      <c r="I3492" s="46"/>
      <c r="J3492" s="46"/>
      <c r="K3492" s="47"/>
      <c r="L3492" s="48"/>
    </row>
    <row r="3493" spans="1:12">
      <c r="A3493" s="38"/>
      <c r="B3493" s="87"/>
      <c r="C3493" s="40"/>
      <c r="D3493" s="41"/>
      <c r="E3493" s="41"/>
      <c r="F3493" s="104"/>
      <c r="G3493" s="44"/>
      <c r="H3493" s="70"/>
      <c r="I3493" s="46"/>
      <c r="J3493" s="46"/>
      <c r="K3493" s="47"/>
      <c r="L3493" s="48"/>
    </row>
    <row r="3494" spans="1:12">
      <c r="A3494" s="38"/>
      <c r="B3494" s="87"/>
      <c r="C3494" s="40"/>
      <c r="D3494" s="41"/>
      <c r="E3494" s="41"/>
      <c r="F3494" s="104"/>
      <c r="G3494" s="44"/>
      <c r="H3494" s="70"/>
      <c r="I3494" s="46"/>
      <c r="J3494" s="46"/>
      <c r="K3494" s="47"/>
      <c r="L3494" s="48"/>
    </row>
    <row r="3495" spans="1:12">
      <c r="A3495" s="38"/>
      <c r="B3495" s="87"/>
      <c r="C3495" s="40"/>
      <c r="D3495" s="41"/>
      <c r="E3495" s="41"/>
      <c r="F3495" s="104"/>
      <c r="G3495" s="44"/>
      <c r="H3495" s="70"/>
      <c r="I3495" s="46"/>
      <c r="J3495" s="46"/>
      <c r="K3495" s="47"/>
      <c r="L3495" s="48"/>
    </row>
    <row r="3496" spans="1:12">
      <c r="A3496" s="38"/>
      <c r="B3496" s="87"/>
      <c r="C3496" s="40"/>
      <c r="D3496" s="41"/>
      <c r="E3496" s="41"/>
      <c r="F3496" s="104"/>
      <c r="G3496" s="44"/>
      <c r="H3496" s="70"/>
      <c r="I3496" s="46"/>
      <c r="J3496" s="46"/>
      <c r="K3496" s="47"/>
      <c r="L3496" s="48"/>
    </row>
    <row r="3497" spans="1:12" ht="15.75" thickBot="1">
      <c r="A3497" s="38"/>
      <c r="B3497" s="87"/>
      <c r="C3497" s="40"/>
      <c r="D3497" s="41"/>
      <c r="E3497" s="41"/>
      <c r="F3497" s="96"/>
      <c r="G3497" s="44"/>
      <c r="H3497" s="70"/>
      <c r="I3497" s="46"/>
      <c r="J3497" s="46"/>
      <c r="K3497" s="47"/>
      <c r="L3497" s="48"/>
    </row>
    <row r="3498" spans="1:12" ht="15.75" thickBot="1">
      <c r="A3498" s="51"/>
      <c r="B3498" s="197"/>
      <c r="C3498" s="11"/>
      <c r="D3498" s="206"/>
      <c r="E3498" s="206"/>
      <c r="F3498" s="54"/>
      <c r="G3498" s="55"/>
      <c r="H3498" s="71"/>
      <c r="I3498" s="16"/>
      <c r="J3498" s="16"/>
      <c r="K3498" s="57"/>
      <c r="L3498" s="58"/>
    </row>
    <row r="3499" spans="1:12" ht="17.25" thickBot="1">
      <c r="A3499" s="9"/>
      <c r="B3499" s="10"/>
      <c r="C3499" s="11"/>
      <c r="D3499" s="12"/>
      <c r="E3499" s="12"/>
      <c r="F3499" s="13"/>
      <c r="G3499" s="14"/>
      <c r="H3499" s="15"/>
      <c r="I3499" s="16"/>
      <c r="J3499" s="16"/>
      <c r="K3499" s="16"/>
      <c r="L3499" s="17"/>
    </row>
    <row r="3500" spans="1:12" ht="16.5" thickBot="1">
      <c r="A3500" s="18"/>
      <c r="B3500" s="19"/>
      <c r="C3500" s="20"/>
      <c r="D3500" s="21"/>
      <c r="E3500" s="22"/>
      <c r="F3500" s="23"/>
      <c r="G3500" s="24"/>
      <c r="H3500" s="25"/>
      <c r="I3500" s="26"/>
      <c r="J3500" s="26"/>
      <c r="K3500" s="106"/>
      <c r="L3500" s="27"/>
    </row>
    <row r="3501" spans="1:12" ht="15.75" thickBot="1">
      <c r="A3501" s="9"/>
      <c r="B3501" s="10"/>
      <c r="C3501" s="61"/>
      <c r="D3501" s="62"/>
      <c r="E3501" s="62"/>
      <c r="F3501" s="31"/>
      <c r="G3501" s="63"/>
      <c r="H3501" s="221"/>
      <c r="I3501" s="65"/>
      <c r="J3501" s="66"/>
      <c r="K3501" s="72"/>
      <c r="L3501" s="68"/>
    </row>
    <row r="3502" spans="1:12">
      <c r="A3502" s="38"/>
      <c r="B3502" s="87"/>
      <c r="C3502" s="40"/>
      <c r="D3502" s="562"/>
      <c r="E3502" s="562"/>
      <c r="F3502" s="563"/>
      <c r="G3502" s="564"/>
      <c r="H3502" s="565"/>
      <c r="I3502" s="46"/>
      <c r="J3502" s="46"/>
      <c r="K3502" s="47"/>
      <c r="L3502" s="48"/>
    </row>
    <row r="3503" spans="1:12">
      <c r="A3503" s="38"/>
      <c r="B3503" s="87"/>
      <c r="C3503" s="40"/>
      <c r="D3503" s="566"/>
      <c r="E3503" s="566"/>
      <c r="F3503" s="120"/>
      <c r="G3503" s="564"/>
      <c r="H3503" s="567"/>
      <c r="I3503" s="46"/>
      <c r="J3503" s="46"/>
      <c r="K3503" s="47"/>
      <c r="L3503" s="48"/>
    </row>
    <row r="3504" spans="1:12">
      <c r="A3504" s="38"/>
      <c r="B3504" s="87"/>
      <c r="C3504" s="40"/>
      <c r="D3504" s="41"/>
      <c r="E3504" s="566"/>
      <c r="F3504" s="120"/>
      <c r="G3504" s="564"/>
      <c r="H3504" s="567"/>
      <c r="I3504" s="46"/>
      <c r="J3504" s="46"/>
      <c r="K3504" s="47"/>
      <c r="L3504" s="48"/>
    </row>
    <row r="3505" spans="1:12">
      <c r="A3505" s="38"/>
      <c r="B3505" s="87"/>
      <c r="C3505" s="40"/>
      <c r="D3505" s="566"/>
      <c r="E3505" s="566"/>
      <c r="F3505" s="120"/>
      <c r="G3505" s="568"/>
      <c r="H3505" s="567"/>
      <c r="I3505" s="46"/>
      <c r="J3505" s="46"/>
      <c r="K3505" s="47"/>
      <c r="L3505" s="48"/>
    </row>
    <row r="3506" spans="1:12">
      <c r="A3506" s="38"/>
      <c r="B3506" s="87"/>
      <c r="C3506" s="40"/>
      <c r="D3506" s="41"/>
      <c r="E3506" s="566"/>
      <c r="F3506" s="120"/>
      <c r="G3506" s="568"/>
      <c r="H3506" s="567"/>
      <c r="I3506" s="46"/>
      <c r="J3506" s="46"/>
      <c r="K3506" s="47"/>
      <c r="L3506" s="48"/>
    </row>
    <row r="3507" spans="1:12">
      <c r="A3507" s="38"/>
      <c r="B3507" s="87"/>
      <c r="C3507" s="40"/>
      <c r="D3507" s="566"/>
      <c r="E3507" s="566"/>
      <c r="F3507" s="120"/>
      <c r="G3507" s="564"/>
      <c r="H3507" s="567"/>
      <c r="I3507" s="46"/>
      <c r="J3507" s="46"/>
      <c r="K3507" s="47"/>
      <c r="L3507" s="48"/>
    </row>
    <row r="3508" spans="1:12">
      <c r="A3508" s="38"/>
      <c r="B3508" s="87"/>
      <c r="C3508" s="40"/>
      <c r="D3508" s="566"/>
      <c r="E3508" s="566"/>
      <c r="F3508" s="120"/>
      <c r="G3508" s="564"/>
      <c r="H3508" s="567"/>
      <c r="I3508" s="46"/>
      <c r="J3508" s="46"/>
      <c r="K3508" s="47"/>
      <c r="L3508" s="48"/>
    </row>
    <row r="3509" spans="1:12">
      <c r="A3509" s="38"/>
      <c r="B3509" s="87"/>
      <c r="C3509" s="40"/>
      <c r="D3509" s="566"/>
      <c r="E3509" s="566"/>
      <c r="F3509" s="120"/>
      <c r="G3509" s="564"/>
      <c r="H3509" s="567"/>
      <c r="I3509" s="46"/>
      <c r="J3509" s="46"/>
      <c r="K3509" s="47"/>
      <c r="L3509" s="48"/>
    </row>
    <row r="3510" spans="1:12">
      <c r="A3510" s="38"/>
      <c r="B3510" s="87"/>
      <c r="C3510" s="40"/>
      <c r="D3510" s="566"/>
      <c r="E3510" s="566"/>
      <c r="F3510" s="120"/>
      <c r="G3510" s="568"/>
      <c r="H3510" s="567"/>
      <c r="I3510" s="46"/>
      <c r="J3510" s="46"/>
      <c r="K3510" s="47"/>
      <c r="L3510" s="48"/>
    </row>
  </sheetData>
  <protectedRanges>
    <protectedRange sqref="I5:J3510" name="Tartomány2"/>
    <protectedRange sqref="H5:H3510" name="Tartomány1"/>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Munka1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János Erdődy</dc:creator>
  <cp:lastModifiedBy>János Erdődy</cp:lastModifiedBy>
  <dcterms:created xsi:type="dcterms:W3CDTF">2021-10-18T03:24:34Z</dcterms:created>
  <dcterms:modified xsi:type="dcterms:W3CDTF">2021-10-18T03:25:49Z</dcterms:modified>
</cp:coreProperties>
</file>