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Gumbel Convergence Article\Figures\"/>
    </mc:Choice>
  </mc:AlternateContent>
  <xr:revisionPtr revIDLastSave="0" documentId="13_ncr:1_{FF594C08-5F06-4E30-96C3-A596B072AB58}" xr6:coauthVersionLast="45" xr6:coauthVersionMax="45" xr10:uidLastSave="{00000000-0000-0000-0000-000000000000}"/>
  <bookViews>
    <workbookView xWindow="29190" yWindow="390" windowWidth="28170" windowHeight="14700" tabRatio="876" xr2:uid="{00000000-000D-0000-FFFF-FFFF00000000}"/>
  </bookViews>
  <sheets>
    <sheet name="#1" sheetId="3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33" l="1"/>
  <c r="J70" i="33"/>
  <c r="AJ23" i="33"/>
  <c r="AJ24" i="33"/>
  <c r="AJ25" i="33"/>
  <c r="AJ26" i="33"/>
  <c r="AJ27" i="33"/>
  <c r="AJ28" i="33"/>
  <c r="AJ29" i="33"/>
  <c r="AJ30" i="33"/>
  <c r="AJ31" i="33"/>
  <c r="AJ32" i="33"/>
  <c r="AJ33" i="33"/>
  <c r="AJ34" i="33"/>
  <c r="AJ35" i="33"/>
  <c r="AJ36" i="33"/>
  <c r="AJ37" i="33"/>
  <c r="AJ38" i="33"/>
  <c r="AJ39" i="33"/>
  <c r="AJ40" i="33"/>
  <c r="AJ41" i="33"/>
  <c r="AJ42" i="33"/>
  <c r="AJ43" i="33"/>
  <c r="AJ44" i="33"/>
  <c r="AJ45" i="33"/>
  <c r="AJ46" i="33"/>
  <c r="AJ47" i="33"/>
  <c r="AJ48" i="33"/>
  <c r="AJ49" i="33"/>
  <c r="AJ50" i="33"/>
  <c r="AJ51" i="33"/>
  <c r="AJ52" i="33"/>
  <c r="AJ53" i="33"/>
  <c r="AJ54" i="33"/>
  <c r="AJ55" i="33"/>
  <c r="AJ56" i="33"/>
  <c r="AJ57" i="33"/>
  <c r="AJ58" i="33"/>
  <c r="AJ59" i="33"/>
  <c r="AJ60" i="33"/>
  <c r="AJ61" i="33"/>
  <c r="AJ62" i="33"/>
  <c r="AJ63" i="33"/>
  <c r="AJ64" i="33"/>
  <c r="AJ65" i="33"/>
  <c r="AJ66" i="33"/>
  <c r="AJ67" i="33"/>
  <c r="AJ68" i="33"/>
  <c r="AJ69" i="33"/>
  <c r="AJ70" i="33"/>
  <c r="AJ71" i="33"/>
  <c r="AJ72" i="33"/>
  <c r="AJ73" i="33"/>
  <c r="AJ74" i="33"/>
  <c r="AJ75" i="33"/>
  <c r="AJ76" i="33"/>
  <c r="AJ77" i="33"/>
  <c r="AJ78" i="33"/>
  <c r="AJ79" i="33"/>
  <c r="AJ80" i="33"/>
  <c r="AJ81" i="33"/>
  <c r="AJ82" i="33"/>
  <c r="AJ83" i="33"/>
  <c r="AJ84" i="33"/>
  <c r="AJ85" i="33"/>
  <c r="AJ86" i="33"/>
  <c r="AJ87" i="33"/>
  <c r="AJ88" i="33"/>
  <c r="AJ89" i="33"/>
  <c r="AJ90" i="33"/>
  <c r="AJ91" i="33"/>
  <c r="AJ92" i="33"/>
  <c r="AJ93" i="33"/>
  <c r="AJ94" i="33"/>
  <c r="AJ95" i="33"/>
  <c r="AJ96" i="33"/>
  <c r="AJ97" i="33"/>
  <c r="AJ98" i="33"/>
  <c r="AJ99" i="33"/>
  <c r="AJ100" i="33"/>
  <c r="AJ101" i="33"/>
  <c r="AJ102" i="33"/>
  <c r="AJ103" i="33"/>
  <c r="AJ104" i="33"/>
  <c r="AJ105" i="33"/>
  <c r="AJ106" i="33"/>
  <c r="AJ107" i="33"/>
  <c r="AJ108" i="33"/>
  <c r="AJ109" i="33"/>
  <c r="AJ110" i="33"/>
  <c r="AJ111" i="33"/>
  <c r="AJ112" i="33"/>
  <c r="AJ113" i="33"/>
  <c r="AJ114" i="33"/>
  <c r="AJ115" i="33"/>
  <c r="AJ116" i="33"/>
  <c r="AJ117" i="33"/>
  <c r="AJ118" i="33"/>
  <c r="AJ119" i="33"/>
  <c r="AJ120" i="33"/>
  <c r="AJ121" i="33"/>
  <c r="AJ122" i="33"/>
  <c r="AJ123" i="33"/>
  <c r="AJ124" i="33"/>
  <c r="AJ125" i="33"/>
  <c r="AJ126" i="33"/>
  <c r="AJ127" i="33"/>
  <c r="AJ128" i="33"/>
  <c r="AJ129" i="33"/>
  <c r="AJ130" i="33"/>
  <c r="AJ22" i="33"/>
  <c r="C4" i="33"/>
  <c r="B8" i="33"/>
  <c r="J130" i="33" l="1"/>
  <c r="H130" i="33"/>
  <c r="B130" i="33"/>
  <c r="G130" i="33" s="1"/>
  <c r="J129" i="33"/>
  <c r="H129" i="33"/>
  <c r="B129" i="33"/>
  <c r="G129" i="33" s="1"/>
  <c r="J128" i="33"/>
  <c r="H128" i="33"/>
  <c r="B128" i="33"/>
  <c r="G128" i="33" s="1"/>
  <c r="J127" i="33"/>
  <c r="H127" i="33"/>
  <c r="B127" i="33"/>
  <c r="G127" i="33" s="1"/>
  <c r="J126" i="33"/>
  <c r="H126" i="33"/>
  <c r="B126" i="33"/>
  <c r="G126" i="33" s="1"/>
  <c r="J125" i="33"/>
  <c r="H125" i="33"/>
  <c r="B125" i="33"/>
  <c r="G125" i="33" s="1"/>
  <c r="J124" i="33"/>
  <c r="H124" i="33"/>
  <c r="B124" i="33"/>
  <c r="G124" i="33" s="1"/>
  <c r="J123" i="33"/>
  <c r="H123" i="33"/>
  <c r="B123" i="33"/>
  <c r="G123" i="33" s="1"/>
  <c r="J122" i="33"/>
  <c r="H122" i="33"/>
  <c r="B122" i="33"/>
  <c r="G122" i="33" s="1"/>
  <c r="J121" i="33"/>
  <c r="H121" i="33"/>
  <c r="G121" i="33"/>
  <c r="B121" i="33"/>
  <c r="J120" i="33"/>
  <c r="H120" i="33"/>
  <c r="B120" i="33"/>
  <c r="G120" i="33" s="1"/>
  <c r="J119" i="33"/>
  <c r="H119" i="33"/>
  <c r="B119" i="33"/>
  <c r="G119" i="33" s="1"/>
  <c r="J118" i="33"/>
  <c r="H118" i="33"/>
  <c r="B118" i="33"/>
  <c r="G118" i="33" s="1"/>
  <c r="J117" i="33"/>
  <c r="H117" i="33"/>
  <c r="B117" i="33"/>
  <c r="G117" i="33" s="1"/>
  <c r="J116" i="33"/>
  <c r="H116" i="33"/>
  <c r="B116" i="33"/>
  <c r="G116" i="33" s="1"/>
  <c r="J115" i="33"/>
  <c r="H115" i="33"/>
  <c r="B115" i="33"/>
  <c r="G115" i="33" s="1"/>
  <c r="J114" i="33"/>
  <c r="H114" i="33"/>
  <c r="B114" i="33"/>
  <c r="G114" i="33" s="1"/>
  <c r="J113" i="33"/>
  <c r="H113" i="33"/>
  <c r="B113" i="33"/>
  <c r="G113" i="33" s="1"/>
  <c r="J112" i="33"/>
  <c r="H112" i="33"/>
  <c r="B112" i="33"/>
  <c r="G112" i="33" s="1"/>
  <c r="J111" i="33"/>
  <c r="H111" i="33"/>
  <c r="B111" i="33"/>
  <c r="G111" i="33" s="1"/>
  <c r="J110" i="33"/>
  <c r="H110" i="33"/>
  <c r="B110" i="33"/>
  <c r="G110" i="33" s="1"/>
  <c r="J109" i="33"/>
  <c r="H109" i="33"/>
  <c r="B109" i="33"/>
  <c r="G109" i="33" s="1"/>
  <c r="J108" i="33"/>
  <c r="H108" i="33"/>
  <c r="B108" i="33"/>
  <c r="G108" i="33" s="1"/>
  <c r="J107" i="33"/>
  <c r="H107" i="33"/>
  <c r="B107" i="33"/>
  <c r="G107" i="33" s="1"/>
  <c r="J106" i="33"/>
  <c r="H106" i="33"/>
  <c r="B106" i="33"/>
  <c r="G106" i="33" s="1"/>
  <c r="J105" i="33"/>
  <c r="H105" i="33"/>
  <c r="B105" i="33"/>
  <c r="G105" i="33" s="1"/>
  <c r="J104" i="33"/>
  <c r="H104" i="33"/>
  <c r="G104" i="33"/>
  <c r="B104" i="33"/>
  <c r="J103" i="33"/>
  <c r="H103" i="33"/>
  <c r="B103" i="33"/>
  <c r="G103" i="33" s="1"/>
  <c r="J102" i="33"/>
  <c r="H102" i="33"/>
  <c r="B102" i="33"/>
  <c r="G102" i="33" s="1"/>
  <c r="J101" i="33"/>
  <c r="H101" i="33"/>
  <c r="B101" i="33"/>
  <c r="G101" i="33" s="1"/>
  <c r="J100" i="33"/>
  <c r="H100" i="33"/>
  <c r="B100" i="33"/>
  <c r="G100" i="33" s="1"/>
  <c r="J99" i="33"/>
  <c r="H99" i="33"/>
  <c r="B99" i="33"/>
  <c r="G99" i="33" s="1"/>
  <c r="J98" i="33"/>
  <c r="H98" i="33"/>
  <c r="B98" i="33"/>
  <c r="G98" i="33" s="1"/>
  <c r="J97" i="33"/>
  <c r="H97" i="33"/>
  <c r="B97" i="33"/>
  <c r="G97" i="33" s="1"/>
  <c r="J96" i="33"/>
  <c r="H96" i="33"/>
  <c r="B96" i="33"/>
  <c r="G96" i="33" s="1"/>
  <c r="J95" i="33"/>
  <c r="H95" i="33"/>
  <c r="B95" i="33"/>
  <c r="G95" i="33" s="1"/>
  <c r="J94" i="33"/>
  <c r="H94" i="33"/>
  <c r="B94" i="33"/>
  <c r="G94" i="33" s="1"/>
  <c r="J93" i="33"/>
  <c r="H93" i="33"/>
  <c r="B93" i="33"/>
  <c r="G93" i="33" s="1"/>
  <c r="J92" i="33"/>
  <c r="H92" i="33"/>
  <c r="B92" i="33"/>
  <c r="G92" i="33" s="1"/>
  <c r="J91" i="33"/>
  <c r="H91" i="33"/>
  <c r="B91" i="33"/>
  <c r="G91" i="33" s="1"/>
  <c r="J90" i="33"/>
  <c r="H90" i="33"/>
  <c r="B90" i="33"/>
  <c r="G90" i="33" s="1"/>
  <c r="J89" i="33"/>
  <c r="H89" i="33"/>
  <c r="B89" i="33"/>
  <c r="G89" i="33" s="1"/>
  <c r="J88" i="33"/>
  <c r="H88" i="33"/>
  <c r="G88" i="33"/>
  <c r="B88" i="33"/>
  <c r="J87" i="33"/>
  <c r="H87" i="33"/>
  <c r="B87" i="33"/>
  <c r="G87" i="33" s="1"/>
  <c r="J86" i="33"/>
  <c r="H86" i="33"/>
  <c r="B86" i="33"/>
  <c r="G86" i="33" s="1"/>
  <c r="J85" i="33"/>
  <c r="H85" i="33"/>
  <c r="B85" i="33"/>
  <c r="G85" i="33" s="1"/>
  <c r="J84" i="33"/>
  <c r="H84" i="33"/>
  <c r="B84" i="33"/>
  <c r="G84" i="33" s="1"/>
  <c r="J83" i="33"/>
  <c r="H83" i="33"/>
  <c r="B83" i="33"/>
  <c r="G83" i="33" s="1"/>
  <c r="J82" i="33"/>
  <c r="H82" i="33"/>
  <c r="B82" i="33"/>
  <c r="G82" i="33" s="1"/>
  <c r="J81" i="33"/>
  <c r="H81" i="33"/>
  <c r="B81" i="33"/>
  <c r="G81" i="33" s="1"/>
  <c r="J80" i="33"/>
  <c r="H80" i="33"/>
  <c r="B80" i="33"/>
  <c r="G80" i="33" s="1"/>
  <c r="J79" i="33"/>
  <c r="H79" i="33"/>
  <c r="B79" i="33"/>
  <c r="G79" i="33" s="1"/>
  <c r="J78" i="33"/>
  <c r="H78" i="33"/>
  <c r="B78" i="33"/>
  <c r="G78" i="33" s="1"/>
  <c r="J77" i="33"/>
  <c r="H77" i="33"/>
  <c r="B77" i="33"/>
  <c r="G77" i="33" s="1"/>
  <c r="J76" i="33"/>
  <c r="H76" i="33"/>
  <c r="B76" i="33"/>
  <c r="G76" i="33" s="1"/>
  <c r="J75" i="33"/>
  <c r="H75" i="33"/>
  <c r="B75" i="33"/>
  <c r="G75" i="33" s="1"/>
  <c r="J74" i="33"/>
  <c r="H74" i="33"/>
  <c r="B74" i="33"/>
  <c r="G74" i="33" s="1"/>
  <c r="J73" i="33"/>
  <c r="H73" i="33"/>
  <c r="G73" i="33"/>
  <c r="B73" i="33"/>
  <c r="J72" i="33"/>
  <c r="H72" i="33"/>
  <c r="B72" i="33"/>
  <c r="G72" i="33" s="1"/>
  <c r="J71" i="33"/>
  <c r="H71" i="33"/>
  <c r="B71" i="33"/>
  <c r="G71" i="33" s="1"/>
  <c r="H70" i="33"/>
  <c r="B70" i="33"/>
  <c r="G70" i="33" s="1"/>
  <c r="H69" i="33"/>
  <c r="B69" i="33"/>
  <c r="G69" i="33" s="1"/>
  <c r="H68" i="33"/>
  <c r="B68" i="33"/>
  <c r="G68" i="33" s="1"/>
  <c r="H67" i="33"/>
  <c r="B67" i="33"/>
  <c r="G67" i="33" s="1"/>
  <c r="H66" i="33"/>
  <c r="B66" i="33"/>
  <c r="G66" i="33" s="1"/>
  <c r="H65" i="33"/>
  <c r="B65" i="33"/>
  <c r="G65" i="33" s="1"/>
  <c r="H64" i="33"/>
  <c r="G64" i="33"/>
  <c r="B64" i="33"/>
  <c r="H63" i="33"/>
  <c r="B63" i="33"/>
  <c r="G63" i="33" s="1"/>
  <c r="H62" i="33"/>
  <c r="B62" i="33"/>
  <c r="G62" i="33" s="1"/>
  <c r="H61" i="33"/>
  <c r="G61" i="33"/>
  <c r="B61" i="33"/>
  <c r="H60" i="33"/>
  <c r="B60" i="33"/>
  <c r="G60" i="33" s="1"/>
  <c r="H59" i="33"/>
  <c r="B59" i="33"/>
  <c r="G59" i="33" s="1"/>
  <c r="H58" i="33"/>
  <c r="B58" i="33"/>
  <c r="G58" i="33" s="1"/>
  <c r="H57" i="33"/>
  <c r="B57" i="33"/>
  <c r="G57" i="33" s="1"/>
  <c r="H56" i="33"/>
  <c r="B56" i="33"/>
  <c r="G56" i="33" s="1"/>
  <c r="H55" i="33"/>
  <c r="G55" i="33"/>
  <c r="B55" i="33"/>
  <c r="H54" i="33"/>
  <c r="B54" i="33"/>
  <c r="G54" i="33" s="1"/>
  <c r="H53" i="33"/>
  <c r="B53" i="33"/>
  <c r="G53" i="33" s="1"/>
  <c r="H52" i="33"/>
  <c r="B52" i="33"/>
  <c r="G52" i="33" s="1"/>
  <c r="H51" i="33"/>
  <c r="B51" i="33"/>
  <c r="G51" i="33" s="1"/>
  <c r="H50" i="33"/>
  <c r="B50" i="33"/>
  <c r="G50" i="33" s="1"/>
  <c r="H49" i="33"/>
  <c r="B49" i="33"/>
  <c r="G49" i="33" s="1"/>
  <c r="H48" i="33"/>
  <c r="G48" i="33"/>
  <c r="B48" i="33"/>
  <c r="H47" i="33"/>
  <c r="B47" i="33"/>
  <c r="G47" i="33" s="1"/>
  <c r="H46" i="33"/>
  <c r="B46" i="33"/>
  <c r="G46" i="33" s="1"/>
  <c r="H45" i="33"/>
  <c r="G45" i="33"/>
  <c r="B45" i="33"/>
  <c r="H44" i="33"/>
  <c r="B44" i="33"/>
  <c r="G44" i="33" s="1"/>
  <c r="H43" i="33"/>
  <c r="B43" i="33"/>
  <c r="G43" i="33" s="1"/>
  <c r="H42" i="33"/>
  <c r="B42" i="33"/>
  <c r="G42" i="33" s="1"/>
  <c r="H41" i="33"/>
  <c r="B41" i="33"/>
  <c r="G41" i="33" s="1"/>
  <c r="H40" i="33"/>
  <c r="B40" i="33"/>
  <c r="G40" i="33" s="1"/>
  <c r="H39" i="33"/>
  <c r="B39" i="33"/>
  <c r="G39" i="33" s="1"/>
  <c r="H38" i="33"/>
  <c r="B38" i="33"/>
  <c r="G38" i="33" s="1"/>
  <c r="H37" i="33"/>
  <c r="B37" i="33"/>
  <c r="G37" i="33" s="1"/>
  <c r="H36" i="33"/>
  <c r="B36" i="33"/>
  <c r="G36" i="33" s="1"/>
  <c r="H35" i="33"/>
  <c r="B35" i="33"/>
  <c r="G35" i="33" s="1"/>
  <c r="H34" i="33"/>
  <c r="B34" i="33"/>
  <c r="G34" i="33" s="1"/>
  <c r="H33" i="33"/>
  <c r="B33" i="33"/>
  <c r="G33" i="33" s="1"/>
  <c r="H32" i="33"/>
  <c r="B32" i="33"/>
  <c r="G32" i="33" s="1"/>
  <c r="H31" i="33"/>
  <c r="B31" i="33"/>
  <c r="G31" i="33" s="1"/>
  <c r="H30" i="33"/>
  <c r="B30" i="33"/>
  <c r="G30" i="33" s="1"/>
  <c r="H29" i="33"/>
  <c r="B29" i="33"/>
  <c r="G29" i="33" s="1"/>
  <c r="H28" i="33"/>
  <c r="B28" i="33"/>
  <c r="G28" i="33" s="1"/>
  <c r="H27" i="33"/>
  <c r="B27" i="33"/>
  <c r="G27" i="33" s="1"/>
  <c r="H26" i="33"/>
  <c r="G26" i="33"/>
  <c r="B26" i="33"/>
  <c r="H25" i="33"/>
  <c r="B25" i="33"/>
  <c r="G25" i="33" s="1"/>
  <c r="H24" i="33"/>
  <c r="B24" i="33"/>
  <c r="G24" i="33" s="1"/>
  <c r="H23" i="33"/>
  <c r="D23" i="33"/>
  <c r="B23" i="33"/>
  <c r="G23" i="33" s="1"/>
  <c r="G22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M9" i="33"/>
  <c r="L9" i="33"/>
  <c r="K9" i="33"/>
  <c r="J9" i="33"/>
  <c r="I9" i="33"/>
  <c r="H9" i="33"/>
  <c r="G9" i="33"/>
  <c r="F9" i="33"/>
  <c r="E9" i="33"/>
  <c r="D9" i="33"/>
  <c r="C9" i="33"/>
  <c r="B9" i="33"/>
  <c r="M8" i="33"/>
  <c r="L8" i="33"/>
  <c r="K8" i="33"/>
  <c r="J8" i="33"/>
  <c r="I8" i="33"/>
  <c r="H8" i="33"/>
  <c r="G8" i="33"/>
  <c r="F8" i="33"/>
  <c r="E8" i="33"/>
  <c r="D8" i="33"/>
  <c r="C8" i="33"/>
  <c r="M7" i="33"/>
  <c r="L7" i="33"/>
  <c r="K7" i="33"/>
  <c r="J7" i="33"/>
  <c r="I7" i="33"/>
  <c r="H7" i="33"/>
  <c r="G7" i="33"/>
  <c r="F7" i="33"/>
  <c r="E7" i="33"/>
  <c r="D7" i="33"/>
  <c r="C7" i="33"/>
  <c r="B7" i="33"/>
  <c r="M6" i="33"/>
  <c r="L6" i="33"/>
  <c r="K6" i="33"/>
  <c r="J6" i="33"/>
  <c r="I6" i="33"/>
  <c r="H6" i="33"/>
  <c r="G6" i="33"/>
  <c r="F6" i="33"/>
  <c r="E6" i="33"/>
  <c r="D6" i="33"/>
  <c r="C6" i="33"/>
  <c r="B6" i="33"/>
  <c r="M5" i="33"/>
  <c r="L5" i="33"/>
  <c r="K5" i="33"/>
  <c r="J5" i="33"/>
  <c r="I5" i="33"/>
  <c r="H5" i="33"/>
  <c r="G5" i="33"/>
  <c r="F5" i="33"/>
  <c r="E5" i="33"/>
  <c r="D5" i="33"/>
  <c r="C5" i="33"/>
  <c r="B5" i="33"/>
  <c r="M4" i="33"/>
  <c r="L4" i="33"/>
  <c r="K4" i="33"/>
  <c r="J4" i="33"/>
  <c r="I4" i="33"/>
  <c r="H4" i="33"/>
  <c r="G4" i="33"/>
  <c r="F4" i="33"/>
  <c r="E4" i="33"/>
  <c r="D4" i="33"/>
  <c r="B4" i="33"/>
  <c r="O9" i="33" l="1"/>
  <c r="O10" i="33"/>
  <c r="R31" i="33"/>
  <c r="O11" i="33"/>
  <c r="O6" i="33"/>
  <c r="O8" i="33"/>
  <c r="O5" i="33"/>
  <c r="O4" i="33"/>
  <c r="O7" i="33"/>
  <c r="D24" i="33"/>
  <c r="R32" i="33" l="1"/>
  <c r="R25" i="33"/>
  <c r="E23" i="33"/>
  <c r="R22" i="33"/>
  <c r="R29" i="33"/>
  <c r="R16" i="33"/>
  <c r="R26" i="33"/>
  <c r="R27" i="33"/>
  <c r="R17" i="33"/>
  <c r="R30" i="33"/>
  <c r="R18" i="33"/>
  <c r="R19" i="33"/>
  <c r="R21" i="33"/>
  <c r="R24" i="33"/>
  <c r="R23" i="33"/>
  <c r="R20" i="33"/>
  <c r="R28" i="33"/>
  <c r="E24" i="33"/>
  <c r="D25" i="33"/>
  <c r="D26" i="33" l="1"/>
  <c r="E25" i="33"/>
  <c r="D27" i="33" l="1"/>
  <c r="E26" i="33"/>
  <c r="E27" i="33" l="1"/>
  <c r="D28" i="33"/>
  <c r="E28" i="33" l="1"/>
  <c r="D29" i="33"/>
  <c r="D30" i="33" l="1"/>
  <c r="E29" i="33"/>
  <c r="D31" i="33" l="1"/>
  <c r="E30" i="33"/>
  <c r="E31" i="33" l="1"/>
  <c r="D32" i="33"/>
  <c r="E32" i="33" l="1"/>
  <c r="D33" i="33"/>
  <c r="D34" i="33" l="1"/>
  <c r="E33" i="33"/>
  <c r="E34" i="33" l="1"/>
  <c r="D35" i="33"/>
  <c r="E35" i="33" l="1"/>
  <c r="D36" i="33"/>
  <c r="D37" i="33" l="1"/>
  <c r="E36" i="33"/>
  <c r="E37" i="33" l="1"/>
  <c r="D38" i="33"/>
  <c r="E38" i="33" l="1"/>
  <c r="D39" i="33"/>
  <c r="D40" i="33" l="1"/>
  <c r="E39" i="33"/>
  <c r="E40" i="33" l="1"/>
  <c r="D41" i="33"/>
  <c r="D42" i="33" l="1"/>
  <c r="E41" i="33"/>
  <c r="D43" i="33" l="1"/>
  <c r="E42" i="33"/>
  <c r="E43" i="33" l="1"/>
  <c r="D44" i="33"/>
  <c r="D45" i="33" l="1"/>
  <c r="E44" i="33"/>
  <c r="E45" i="33" l="1"/>
  <c r="D46" i="33"/>
  <c r="E46" i="33" l="1"/>
  <c r="D47" i="33"/>
  <c r="D48" i="33" l="1"/>
  <c r="E47" i="33"/>
  <c r="E48" i="33" l="1"/>
  <c r="D49" i="33"/>
  <c r="D50" i="33" l="1"/>
  <c r="E49" i="33"/>
  <c r="D51" i="33" l="1"/>
  <c r="E50" i="33"/>
  <c r="E51" i="33" l="1"/>
  <c r="D52" i="33"/>
  <c r="D53" i="33" l="1"/>
  <c r="E52" i="33"/>
  <c r="E53" i="33" l="1"/>
  <c r="D54" i="33"/>
  <c r="E54" i="33" l="1"/>
  <c r="D55" i="33"/>
  <c r="D56" i="33" l="1"/>
  <c r="E55" i="33"/>
  <c r="D57" i="33" l="1"/>
  <c r="E56" i="33"/>
  <c r="D58" i="33" l="1"/>
  <c r="E57" i="33"/>
  <c r="E58" i="33" l="1"/>
  <c r="D59" i="33"/>
  <c r="E59" i="33" l="1"/>
  <c r="D60" i="33"/>
  <c r="D61" i="33" l="1"/>
  <c r="E60" i="33"/>
  <c r="E61" i="33" l="1"/>
  <c r="D62" i="33"/>
  <c r="D63" i="33" l="1"/>
  <c r="E62" i="33"/>
  <c r="D64" i="33" l="1"/>
  <c r="E63" i="33"/>
  <c r="E64" i="33" l="1"/>
  <c r="D65" i="33"/>
  <c r="D66" i="33" l="1"/>
  <c r="E65" i="33"/>
  <c r="E66" i="33" l="1"/>
  <c r="D67" i="33"/>
  <c r="E67" i="33" l="1"/>
  <c r="D68" i="33"/>
  <c r="D69" i="33" l="1"/>
  <c r="E68" i="33"/>
  <c r="E69" i="33" l="1"/>
  <c r="D70" i="33"/>
  <c r="E70" i="33" l="1"/>
  <c r="D71" i="33"/>
  <c r="D72" i="33" l="1"/>
  <c r="E71" i="33"/>
  <c r="D73" i="33" l="1"/>
  <c r="E72" i="33"/>
  <c r="E73" i="33" l="1"/>
  <c r="D74" i="33"/>
  <c r="E74" i="33" l="1"/>
  <c r="D75" i="33"/>
  <c r="D76" i="33" l="1"/>
  <c r="E75" i="33"/>
  <c r="D77" i="33" l="1"/>
  <c r="E76" i="33"/>
  <c r="E77" i="33" l="1"/>
  <c r="D78" i="33"/>
  <c r="E78" i="33" l="1"/>
  <c r="D79" i="33"/>
  <c r="D80" i="33" l="1"/>
  <c r="E79" i="33"/>
  <c r="D81" i="33" l="1"/>
  <c r="E80" i="33"/>
  <c r="E81" i="33" l="1"/>
  <c r="D82" i="33"/>
  <c r="E82" i="33" l="1"/>
  <c r="D83" i="33"/>
  <c r="D84" i="33" l="1"/>
  <c r="E83" i="33"/>
  <c r="E84" i="33" l="1"/>
  <c r="D85" i="33"/>
  <c r="E85" i="33" l="1"/>
  <c r="D86" i="33"/>
  <c r="E86" i="33" l="1"/>
  <c r="D87" i="33"/>
  <c r="D88" i="33" l="1"/>
  <c r="E87" i="33"/>
  <c r="D89" i="33" l="1"/>
  <c r="E88" i="33"/>
  <c r="E89" i="33" l="1"/>
  <c r="D90" i="33"/>
  <c r="E90" i="33" l="1"/>
  <c r="D91" i="33"/>
  <c r="D92" i="33" l="1"/>
  <c r="E91" i="33"/>
  <c r="D93" i="33" l="1"/>
  <c r="E92" i="33"/>
  <c r="E93" i="33" l="1"/>
  <c r="D94" i="33"/>
  <c r="E94" i="33" l="1"/>
  <c r="D95" i="33"/>
  <c r="D96" i="33" l="1"/>
  <c r="E95" i="33"/>
  <c r="D97" i="33" l="1"/>
  <c r="E96" i="33"/>
  <c r="E97" i="33" l="1"/>
  <c r="D98" i="33"/>
  <c r="E98" i="33" l="1"/>
  <c r="D99" i="33"/>
  <c r="D100" i="33" l="1"/>
  <c r="E99" i="33"/>
  <c r="D101" i="33" l="1"/>
  <c r="E100" i="33"/>
  <c r="E101" i="33" l="1"/>
  <c r="D102" i="33"/>
  <c r="E102" i="33" l="1"/>
  <c r="D103" i="33"/>
  <c r="D104" i="33" l="1"/>
  <c r="E103" i="33"/>
  <c r="D105" i="33" l="1"/>
  <c r="E104" i="33"/>
  <c r="E105" i="33" l="1"/>
  <c r="D106" i="33"/>
  <c r="E106" i="33" l="1"/>
  <c r="D107" i="33"/>
  <c r="D108" i="33" l="1"/>
  <c r="E107" i="33"/>
  <c r="D109" i="33" l="1"/>
  <c r="E108" i="33"/>
  <c r="E109" i="33" l="1"/>
  <c r="D110" i="33"/>
  <c r="E110" i="33" l="1"/>
  <c r="D111" i="33"/>
  <c r="D112" i="33" l="1"/>
  <c r="E111" i="33"/>
  <c r="D113" i="33" l="1"/>
  <c r="E112" i="33"/>
  <c r="E113" i="33" l="1"/>
  <c r="D114" i="33"/>
  <c r="E114" i="33" l="1"/>
  <c r="D115" i="33"/>
  <c r="D116" i="33" l="1"/>
  <c r="E115" i="33"/>
  <c r="D117" i="33" l="1"/>
  <c r="E116" i="33"/>
  <c r="E117" i="33" l="1"/>
  <c r="D118" i="33"/>
  <c r="E118" i="33" l="1"/>
  <c r="D119" i="33"/>
  <c r="D120" i="33" l="1"/>
  <c r="E119" i="33"/>
  <c r="D121" i="33" l="1"/>
  <c r="E120" i="33"/>
  <c r="E121" i="33" l="1"/>
  <c r="D122" i="33"/>
  <c r="E122" i="33" l="1"/>
  <c r="D123" i="33"/>
  <c r="D124" i="33" l="1"/>
  <c r="E123" i="33"/>
  <c r="D125" i="33" l="1"/>
  <c r="E124" i="33"/>
  <c r="E125" i="33" l="1"/>
  <c r="D126" i="33"/>
  <c r="E126" i="33" l="1"/>
  <c r="D127" i="33"/>
  <c r="D128" i="33" l="1"/>
  <c r="E127" i="33"/>
  <c r="D129" i="33" l="1"/>
  <c r="E128" i="33"/>
  <c r="E129" i="33" l="1"/>
  <c r="D130" i="33"/>
  <c r="E130" i="33" s="1"/>
</calcChain>
</file>

<file path=xl/sharedStrings.xml><?xml version="1.0" encoding="utf-8"?>
<sst xmlns="http://schemas.openxmlformats.org/spreadsheetml/2006/main" count="39" uniqueCount="35">
  <si>
    <t>HOUR</t>
  </si>
  <si>
    <t>INCR</t>
  </si>
  <si>
    <t>MASS</t>
  </si>
  <si>
    <t>DEPTH-DURATION</t>
  </si>
  <si>
    <t>AMT</t>
  </si>
  <si>
    <t>Time to Peak</t>
  </si>
  <si>
    <t>Macro</t>
  </si>
  <si>
    <t>Ratio</t>
  </si>
  <si>
    <t>TIME</t>
  </si>
  <si>
    <t>MIN</t>
  </si>
  <si>
    <t>INDEXED</t>
  </si>
  <si>
    <t>CLOCK</t>
  </si>
  <si>
    <t>INTENSITY</t>
  </si>
  <si>
    <t>Checked</t>
  </si>
  <si>
    <t>(in/hr)</t>
  </si>
  <si>
    <t>Max</t>
  </si>
  <si>
    <t>(in)</t>
  </si>
  <si>
    <t>in</t>
  </si>
  <si>
    <t>Totals</t>
  </si>
  <si>
    <t>Obs Prd</t>
  </si>
  <si>
    <t>DD</t>
  </si>
  <si>
    <t>Adj</t>
  </si>
  <si>
    <t>Sep</t>
  </si>
  <si>
    <t>HR</t>
  </si>
  <si>
    <t>High 3:  1-hr</t>
  </si>
  <si>
    <t>High3: 12-hr</t>
  </si>
  <si>
    <t xml:space="preserve"> hours</t>
  </si>
  <si>
    <t>1-Hour Increments</t>
  </si>
  <si>
    <t>12-hr</t>
  </si>
  <si>
    <t>SPAS</t>
  </si>
  <si>
    <t xml:space="preserve">High3:  3-hr </t>
  </si>
  <si>
    <t>48-Hr</t>
  </si>
  <si>
    <t>V</t>
  </si>
  <si>
    <t xml:space="preserve">MLC Storm </t>
  </si>
  <si>
    <t>(mm/hr)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</si>
</sst>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sz val="8"/>
      <color indexed="1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2" borderId="0" xfId="0" applyNumberFormat="1" applyFont="1" applyFill="1"/>
    <xf numFmtId="2" fontId="2" fillId="0" borderId="0" xfId="0" applyNumberFormat="1" applyFont="1" applyFill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1" fillId="0" borderId="1" xfId="0" applyNumberFormat="1" applyFont="1" applyBorder="1"/>
    <xf numFmtId="2" fontId="1" fillId="0" borderId="0" xfId="0" applyNumberFormat="1" applyFont="1" applyBorder="1"/>
    <xf numFmtId="2" fontId="2" fillId="0" borderId="0" xfId="0" applyNumberFormat="1" applyFont="1" applyFill="1" applyBorder="1"/>
    <xf numFmtId="2" fontId="1" fillId="0" borderId="0" xfId="0" applyNumberFormat="1" applyFont="1" applyFill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0" xfId="0" applyNumberFormat="1" applyFont="1" applyProtection="1"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  <xf numFmtId="1" fontId="1" fillId="0" borderId="1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5" fontId="7" fillId="0" borderId="0" xfId="0" applyNumberFormat="1" applyFont="1"/>
    <xf numFmtId="2" fontId="2" fillId="0" borderId="0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Protection="1"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/>
    <xf numFmtId="0" fontId="8" fillId="0" borderId="7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2" fontId="8" fillId="0" borderId="0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" fontId="3" fillId="3" borderId="9" xfId="0" applyNumberFormat="1" applyFont="1" applyFill="1" applyBorder="1" applyAlignment="1" applyProtection="1">
      <alignment horizontal="center"/>
      <protection locked="0"/>
    </xf>
    <xf numFmtId="2" fontId="1" fillId="0" borderId="0" xfId="0" applyNumberFormat="1" applyFont="1" applyBorder="1" applyAlignment="1">
      <alignment horizontal="center"/>
    </xf>
    <xf numFmtId="2" fontId="2" fillId="0" borderId="0" xfId="0" applyNumberFormat="1" applyFont="1" applyBorder="1"/>
    <xf numFmtId="1" fontId="3" fillId="3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2" fontId="9" fillId="0" borderId="0" xfId="0" applyNumberFormat="1" applyFont="1"/>
    <xf numFmtId="1" fontId="1" fillId="0" borderId="2" xfId="0" applyNumberFormat="1" applyFont="1" applyBorder="1" applyAlignment="1">
      <alignment horizontal="center"/>
    </xf>
    <xf numFmtId="2" fontId="3" fillId="0" borderId="0" xfId="0" applyNumberFormat="1" applyFont="1" applyFill="1" applyBorder="1" applyProtection="1">
      <protection locked="0"/>
    </xf>
    <xf numFmtId="165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2" fontId="1" fillId="0" borderId="7" xfId="0" applyNumberFormat="1" applyFont="1" applyBorder="1"/>
    <xf numFmtId="2" fontId="1" fillId="0" borderId="7" xfId="0" applyNumberFormat="1" applyFont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165" fontId="10" fillId="3" borderId="3" xfId="0" applyNumberFormat="1" applyFont="1" applyFill="1" applyBorder="1" applyAlignment="1">
      <alignment horizontal="right"/>
    </xf>
    <xf numFmtId="165" fontId="10" fillId="3" borderId="0" xfId="0" applyNumberFormat="1" applyFont="1" applyFill="1" applyBorder="1" applyAlignment="1">
      <alignment horizontal="right"/>
    </xf>
    <xf numFmtId="165" fontId="10" fillId="3" borderId="0" xfId="0" applyNumberFormat="1" applyFont="1" applyFill="1" applyBorder="1" applyProtection="1">
      <protection locked="0"/>
    </xf>
    <xf numFmtId="165" fontId="10" fillId="3" borderId="7" xfId="0" applyNumberFormat="1" applyFont="1" applyFill="1" applyBorder="1" applyProtection="1">
      <protection locked="0"/>
    </xf>
    <xf numFmtId="165" fontId="8" fillId="0" borderId="5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5" fontId="7" fillId="4" borderId="0" xfId="0" applyNumberFormat="1" applyFont="1" applyFill="1" applyAlignment="1">
      <alignment horizontal="center"/>
    </xf>
    <xf numFmtId="2" fontId="7" fillId="0" borderId="0" xfId="0" applyNumberFormat="1" applyFont="1"/>
    <xf numFmtId="2" fontId="12" fillId="0" borderId="0" xfId="0" applyNumberFormat="1" applyFont="1" applyFill="1" applyBorder="1" applyAlignment="1">
      <alignment horizontal="center"/>
    </xf>
    <xf numFmtId="165" fontId="7" fillId="5" borderId="0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Protection="1">
      <protection locked="0"/>
    </xf>
    <xf numFmtId="165" fontId="1" fillId="0" borderId="0" xfId="0" applyNumberFormat="1" applyFont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Protection="1">
      <protection locked="0"/>
    </xf>
    <xf numFmtId="165" fontId="7" fillId="11" borderId="0" xfId="0" applyNumberFormat="1" applyFont="1" applyFill="1" applyBorder="1" applyAlignment="1">
      <alignment horizontal="center"/>
    </xf>
    <xf numFmtId="165" fontId="7" fillId="10" borderId="0" xfId="0" applyNumberFormat="1" applyFont="1" applyFill="1" applyBorder="1" applyAlignment="1">
      <alignment horizontal="center"/>
    </xf>
    <xf numFmtId="165" fontId="7" fillId="9" borderId="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2" fontId="8" fillId="0" borderId="3" xfId="0" applyNumberFormat="1" applyFont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9" borderId="6" xfId="0" applyNumberFormat="1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center"/>
    </xf>
    <xf numFmtId="165" fontId="7" fillId="8" borderId="0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12" borderId="0" xfId="0" applyNumberFormat="1" applyFont="1" applyFill="1" applyBorder="1" applyAlignment="1">
      <alignment horizontal="center"/>
    </xf>
    <xf numFmtId="165" fontId="7" fillId="5" borderId="6" xfId="0" applyNumberFormat="1" applyFont="1" applyFill="1" applyBorder="1" applyAlignment="1">
      <alignment horizontal="center"/>
    </xf>
    <xf numFmtId="165" fontId="7" fillId="13" borderId="0" xfId="0" applyNumberFormat="1" applyFont="1" applyFill="1" applyBorder="1" applyAlignment="1">
      <alignment horizontal="center"/>
    </xf>
    <xf numFmtId="165" fontId="11" fillId="6" borderId="0" xfId="0" applyNumberFormat="1" applyFont="1" applyFill="1" applyBorder="1" applyAlignment="1">
      <alignment horizontal="center"/>
    </xf>
    <xf numFmtId="165" fontId="11" fillId="6" borderId="6" xfId="0" applyNumberFormat="1" applyFont="1" applyFill="1" applyBorder="1" applyAlignment="1">
      <alignment horizontal="center"/>
    </xf>
    <xf numFmtId="165" fontId="11" fillId="6" borderId="1" xfId="0" applyNumberFormat="1" applyFont="1" applyFill="1" applyBorder="1" applyAlignment="1">
      <alignment horizontal="center"/>
    </xf>
    <xf numFmtId="165" fontId="7" fillId="9" borderId="1" xfId="0" applyNumberFormat="1" applyFont="1" applyFill="1" applyBorder="1" applyAlignment="1">
      <alignment horizontal="center"/>
    </xf>
    <xf numFmtId="165" fontId="7" fillId="4" borderId="0" xfId="0" applyNumberFormat="1" applyFont="1" applyFill="1" applyBorder="1" applyAlignment="1">
      <alignment horizontal="center"/>
    </xf>
    <xf numFmtId="165" fontId="7" fillId="4" borderId="6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HYETOGRAPH</a:t>
            </a:r>
          </a:p>
        </c:rich>
      </c:tx>
      <c:layout>
        <c:manualLayout>
          <c:xMode val="edge"/>
          <c:yMode val="edge"/>
          <c:x val="0.34541622595683003"/>
          <c:y val="3.39506172839506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8403581905202"/>
          <c:y val="0.12654359128927736"/>
          <c:w val="0.86729844063609707"/>
          <c:h val="0.703705824730615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'#1'!$B$22:$B$130</c:f>
              <c:numCache>
                <c:formatCode>0.0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cat>
          <c:val>
            <c:numRef>
              <c:f>'#1'!$H$22:$H$130</c:f>
              <c:numCache>
                <c:formatCode>0.000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0.13300000000000001</c:v>
                </c:pt>
                <c:pt idx="16">
                  <c:v>0.13300000000000001</c:v>
                </c:pt>
                <c:pt idx="17">
                  <c:v>0.26600000000000001</c:v>
                </c:pt>
                <c:pt idx="18">
                  <c:v>0.52599999999999991</c:v>
                </c:pt>
                <c:pt idx="19">
                  <c:v>0.41899999999999998</c:v>
                </c:pt>
                <c:pt idx="20">
                  <c:v>2.100000000000013E-2</c:v>
                </c:pt>
                <c:pt idx="21">
                  <c:v>1.181</c:v>
                </c:pt>
                <c:pt idx="22">
                  <c:v>0.1419999999999999</c:v>
                </c:pt>
                <c:pt idx="23">
                  <c:v>0.53399999999999992</c:v>
                </c:pt>
                <c:pt idx="24">
                  <c:v>0.94500000000000028</c:v>
                </c:pt>
                <c:pt idx="25">
                  <c:v>1.4500000000000002</c:v>
                </c:pt>
                <c:pt idx="26">
                  <c:v>0.53099999999999969</c:v>
                </c:pt>
                <c:pt idx="27">
                  <c:v>0.27500000000000036</c:v>
                </c:pt>
                <c:pt idx="28">
                  <c:v>0.13999999999999968</c:v>
                </c:pt>
                <c:pt idx="29">
                  <c:v>0.13600000000000012</c:v>
                </c:pt>
                <c:pt idx="30">
                  <c:v>3.9999999999995595E-3</c:v>
                </c:pt>
                <c:pt idx="31">
                  <c:v>0.13600000000000012</c:v>
                </c:pt>
                <c:pt idx="32">
                  <c:v>9.0000000000003411E-3</c:v>
                </c:pt>
                <c:pt idx="33">
                  <c:v>0.13600000000000012</c:v>
                </c:pt>
                <c:pt idx="34">
                  <c:v>0.13399999999999945</c:v>
                </c:pt>
                <c:pt idx="35">
                  <c:v>7.0000000000005613E-3</c:v>
                </c:pt>
                <c:pt idx="36">
                  <c:v>4.9999999999998934E-3</c:v>
                </c:pt>
                <c:pt idx="37">
                  <c:v>0</c:v>
                </c:pt>
                <c:pt idx="38">
                  <c:v>3.0000000000001137E-3</c:v>
                </c:pt>
                <c:pt idx="39">
                  <c:v>0.13699999999999957</c:v>
                </c:pt>
                <c:pt idx="40">
                  <c:v>1.9999999999997797E-3</c:v>
                </c:pt>
                <c:pt idx="41">
                  <c:v>0.13700000000000045</c:v>
                </c:pt>
                <c:pt idx="42">
                  <c:v>0.40799999999999947</c:v>
                </c:pt>
                <c:pt idx="43">
                  <c:v>0.27300000000000058</c:v>
                </c:pt>
                <c:pt idx="44">
                  <c:v>0.26699999999999946</c:v>
                </c:pt>
                <c:pt idx="45">
                  <c:v>0.40000000000000036</c:v>
                </c:pt>
                <c:pt idx="46">
                  <c:v>0.5340000000000007</c:v>
                </c:pt>
                <c:pt idx="47">
                  <c:v>0.53699999999999903</c:v>
                </c:pt>
                <c:pt idx="48">
                  <c:v>0.4009999999999998</c:v>
                </c:pt>
                <c:pt idx="49">
                  <c:v>0.27299999999999969</c:v>
                </c:pt>
                <c:pt idx="50">
                  <c:v>0.40800000000000125</c:v>
                </c:pt>
                <c:pt idx="51">
                  <c:v>0.27699999999999925</c:v>
                </c:pt>
                <c:pt idx="52">
                  <c:v>0.13600000000000101</c:v>
                </c:pt>
                <c:pt idx="53">
                  <c:v>3.9999999999995595E-3</c:v>
                </c:pt>
                <c:pt idx="54">
                  <c:v>3.0000000000001137E-3</c:v>
                </c:pt>
                <c:pt idx="55">
                  <c:v>0.1379999999999999</c:v>
                </c:pt>
                <c:pt idx="56">
                  <c:v>0.13599999999999923</c:v>
                </c:pt>
                <c:pt idx="57">
                  <c:v>0.13199999999999967</c:v>
                </c:pt>
                <c:pt idx="58">
                  <c:v>2.0000000000006679E-3</c:v>
                </c:pt>
                <c:pt idx="59">
                  <c:v>9.9999999999944578E-4</c:v>
                </c:pt>
                <c:pt idx="60">
                  <c:v>1.0000000000012221E-3</c:v>
                </c:pt>
                <c:pt idx="61">
                  <c:v>3.0000000000001137E-3</c:v>
                </c:pt>
                <c:pt idx="62">
                  <c:v>0.13099999999999845</c:v>
                </c:pt>
                <c:pt idx="63">
                  <c:v>0</c:v>
                </c:pt>
                <c:pt idx="64">
                  <c:v>0</c:v>
                </c:pt>
                <c:pt idx="65">
                  <c:v>3.0000000000001137E-3</c:v>
                </c:pt>
                <c:pt idx="66">
                  <c:v>0.13200000000000145</c:v>
                </c:pt>
                <c:pt idx="67">
                  <c:v>9.9999999999944578E-4</c:v>
                </c:pt>
                <c:pt idx="68">
                  <c:v>9.9999999999944578E-4</c:v>
                </c:pt>
                <c:pt idx="69">
                  <c:v>3.0000000000001137E-3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E-498E-A76E-17173CA00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5232544"/>
        <c:axId val="1"/>
      </c:barChart>
      <c:catAx>
        <c:axId val="7352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 (Hours)</a:t>
                </a:r>
              </a:p>
            </c:rich>
          </c:tx>
          <c:layout>
            <c:manualLayout>
              <c:xMode val="edge"/>
              <c:yMode val="edge"/>
              <c:x val="0.44776164173508159"/>
              <c:y val="0.898150740416707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PRECIPITATION (in/hr)</a:t>
                </a:r>
              </a:p>
            </c:rich>
          </c:tx>
          <c:layout>
            <c:manualLayout>
              <c:xMode val="edge"/>
              <c:yMode val="edge"/>
              <c:x val="2.7661651583169591E-2"/>
              <c:y val="0.253087067820226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232544"/>
        <c:crosses val="autoZero"/>
        <c:crossBetween val="between"/>
        <c:majorUnit val="0.2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="1"/>
              <a:t>DEPTH-DURATION CURVE</a:t>
            </a:r>
          </a:p>
        </c:rich>
      </c:tx>
      <c:layout>
        <c:manualLayout>
          <c:xMode val="edge"/>
          <c:yMode val="edge"/>
          <c:x val="0.37123150367073682"/>
          <c:y val="3.3240997229916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8983530420042"/>
          <c:y val="0.11634364766875821"/>
          <c:w val="0.82802065708173034"/>
          <c:h val="0.7063721465603176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'#1'!$O$16:$O$32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48</c:v>
                </c:pt>
                <c:pt idx="12">
                  <c:v>60</c:v>
                </c:pt>
                <c:pt idx="13">
                  <c:v>72</c:v>
                </c:pt>
                <c:pt idx="14">
                  <c:v>84</c:v>
                </c:pt>
                <c:pt idx="15">
                  <c:v>96</c:v>
                </c:pt>
                <c:pt idx="16">
                  <c:v>108</c:v>
                </c:pt>
              </c:numCache>
            </c:numRef>
          </c:xVal>
          <c:yVal>
            <c:numRef>
              <c:f>'#1'!$R$16:$R$32</c:f>
              <c:numCache>
                <c:formatCode>0.000</c:formatCode>
                <c:ptCount val="17"/>
                <c:pt idx="0">
                  <c:v>0.13646206379611892</c:v>
                </c:pt>
                <c:pt idx="1">
                  <c:v>0.20744565670025819</c:v>
                </c:pt>
                <c:pt idx="2">
                  <c:v>0.25125926542850002</c:v>
                </c:pt>
                <c:pt idx="3">
                  <c:v>0.40233447155825774</c:v>
                </c:pt>
                <c:pt idx="4">
                  <c:v>0.4788040309819272</c:v>
                </c:pt>
                <c:pt idx="5">
                  <c:v>0.53493795286083123</c:v>
                </c:pt>
                <c:pt idx="6">
                  <c:v>0.56900141584075958</c:v>
                </c:pt>
                <c:pt idx="7">
                  <c:v>0.58141084367452323</c:v>
                </c:pt>
                <c:pt idx="8">
                  <c:v>0.60514699758474222</c:v>
                </c:pt>
                <c:pt idx="9">
                  <c:v>0.70708753227284094</c:v>
                </c:pt>
                <c:pt idx="10">
                  <c:v>0.9197135004580661</c:v>
                </c:pt>
                <c:pt idx="11">
                  <c:v>1</c:v>
                </c:pt>
                <c:pt idx="12">
                  <c:v>1.0229033064045974</c:v>
                </c:pt>
                <c:pt idx="13">
                  <c:v>1.0229033064045974</c:v>
                </c:pt>
                <c:pt idx="14">
                  <c:v>1.0229033064045974</c:v>
                </c:pt>
                <c:pt idx="15">
                  <c:v>1.0229033064045974</c:v>
                </c:pt>
                <c:pt idx="16">
                  <c:v>1.0229033064045974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534-B04A-3D025C8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33200"/>
        <c:axId val="1"/>
      </c:scatterChart>
      <c:valAx>
        <c:axId val="735233200"/>
        <c:scaling>
          <c:orientation val="minMax"/>
          <c:max val="10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TIME (Hours)</a:t>
                </a:r>
              </a:p>
            </c:rich>
          </c:tx>
          <c:layout>
            <c:manualLayout>
              <c:xMode val="edge"/>
              <c:yMode val="edge"/>
              <c:x val="0.43448372401725643"/>
              <c:y val="0.916898670214699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6"/>
        <c:minorUnit val="3"/>
      </c:valAx>
      <c:valAx>
        <c:axId val="1"/>
        <c:scaling>
          <c:orientation val="minMax"/>
          <c:max val="1.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Ratio to 48-Hour Amount</a:t>
                </a:r>
              </a:p>
            </c:rich>
          </c:tx>
          <c:layout>
            <c:manualLayout>
              <c:xMode val="edge"/>
              <c:yMode val="edge"/>
              <c:x val="2.7586228192064226E-2"/>
              <c:y val="0.19113602489439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233200"/>
        <c:crossesAt val="0"/>
        <c:crossBetween val="midCat"/>
        <c:majorUnit val="0.2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Hyetograph - MLC Storm Type</a:t>
            </a:r>
          </a:p>
        </c:rich>
      </c:tx>
      <c:layout>
        <c:manualLayout>
          <c:xMode val="edge"/>
          <c:yMode val="edge"/>
          <c:x val="0.31930662061498188"/>
          <c:y val="2.9835390946502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8403581905202"/>
          <c:y val="0.12654359128927736"/>
          <c:w val="0.86729844063609707"/>
          <c:h val="0.703705824730615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'#1'!$B$22:$B$118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'#1'!$AJ$22:$AJ$118</c:f>
              <c:numCache>
                <c:formatCode>0.0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2.5399999999999999E-2</c:v>
                </c:pt>
                <c:pt idx="15">
                  <c:v>3.3782000000000001</c:v>
                </c:pt>
                <c:pt idx="16">
                  <c:v>3.3782000000000001</c:v>
                </c:pt>
                <c:pt idx="17">
                  <c:v>6.7564000000000002</c:v>
                </c:pt>
                <c:pt idx="18">
                  <c:v>13.360399999999997</c:v>
                </c:pt>
                <c:pt idx="19">
                  <c:v>10.6426</c:v>
                </c:pt>
                <c:pt idx="20">
                  <c:v>0.53340000000000332</c:v>
                </c:pt>
                <c:pt idx="21">
                  <c:v>29.997399999999999</c:v>
                </c:pt>
                <c:pt idx="22">
                  <c:v>3.6067999999999976</c:v>
                </c:pt>
                <c:pt idx="23">
                  <c:v>13.563599999999997</c:v>
                </c:pt>
                <c:pt idx="24">
                  <c:v>24.003000000000007</c:v>
                </c:pt>
                <c:pt idx="25">
                  <c:v>36.830000000000005</c:v>
                </c:pt>
                <c:pt idx="26">
                  <c:v>13.487399999999992</c:v>
                </c:pt>
                <c:pt idx="27">
                  <c:v>6.9850000000000083</c:v>
                </c:pt>
                <c:pt idx="28">
                  <c:v>3.5559999999999916</c:v>
                </c:pt>
                <c:pt idx="29">
                  <c:v>3.4544000000000028</c:v>
                </c:pt>
                <c:pt idx="30">
                  <c:v>0.10159999999998881</c:v>
                </c:pt>
                <c:pt idx="31">
                  <c:v>3.4544000000000028</c:v>
                </c:pt>
                <c:pt idx="32">
                  <c:v>0.22860000000000866</c:v>
                </c:pt>
                <c:pt idx="33">
                  <c:v>3.4544000000000028</c:v>
                </c:pt>
                <c:pt idx="34">
                  <c:v>3.4035999999999857</c:v>
                </c:pt>
                <c:pt idx="35">
                  <c:v>0.17780000000001425</c:v>
                </c:pt>
                <c:pt idx="36">
                  <c:v>0.12699999999999728</c:v>
                </c:pt>
                <c:pt idx="37">
                  <c:v>0</c:v>
                </c:pt>
                <c:pt idx="38">
                  <c:v>7.6200000000002877E-2</c:v>
                </c:pt>
                <c:pt idx="39">
                  <c:v>3.4797999999999889</c:v>
                </c:pt>
                <c:pt idx="40">
                  <c:v>5.0799999999994405E-2</c:v>
                </c:pt>
                <c:pt idx="41">
                  <c:v>3.4798000000000116</c:v>
                </c:pt>
                <c:pt idx="42">
                  <c:v>10.363199999999987</c:v>
                </c:pt>
                <c:pt idx="43">
                  <c:v>6.9342000000000139</c:v>
                </c:pt>
                <c:pt idx="44">
                  <c:v>6.7817999999999863</c:v>
                </c:pt>
                <c:pt idx="45">
                  <c:v>10.160000000000009</c:v>
                </c:pt>
                <c:pt idx="46">
                  <c:v>13.563600000000017</c:v>
                </c:pt>
                <c:pt idx="47">
                  <c:v>13.639799999999974</c:v>
                </c:pt>
                <c:pt idx="48">
                  <c:v>10.185399999999994</c:v>
                </c:pt>
                <c:pt idx="49">
                  <c:v>6.9341999999999917</c:v>
                </c:pt>
                <c:pt idx="50">
                  <c:v>10.363200000000031</c:v>
                </c:pt>
                <c:pt idx="51">
                  <c:v>7.0357999999999805</c:v>
                </c:pt>
                <c:pt idx="52">
                  <c:v>3.4544000000000255</c:v>
                </c:pt>
                <c:pt idx="53">
                  <c:v>0.10159999999998881</c:v>
                </c:pt>
                <c:pt idx="54">
                  <c:v>7.6200000000002877E-2</c:v>
                </c:pt>
                <c:pt idx="55">
                  <c:v>3.5051999999999972</c:v>
                </c:pt>
                <c:pt idx="56">
                  <c:v>3.4543999999999802</c:v>
                </c:pt>
                <c:pt idx="57">
                  <c:v>3.3527999999999913</c:v>
                </c:pt>
                <c:pt idx="58">
                  <c:v>5.0800000000016964E-2</c:v>
                </c:pt>
                <c:pt idx="59">
                  <c:v>2.539999999998592E-2</c:v>
                </c:pt>
                <c:pt idx="60">
                  <c:v>2.540000000003104E-2</c:v>
                </c:pt>
                <c:pt idx="61">
                  <c:v>7.6200000000002877E-2</c:v>
                </c:pt>
                <c:pt idx="62">
                  <c:v>3.3273999999999604</c:v>
                </c:pt>
                <c:pt idx="63">
                  <c:v>0</c:v>
                </c:pt>
                <c:pt idx="64">
                  <c:v>0</c:v>
                </c:pt>
                <c:pt idx="65">
                  <c:v>7.6200000000002877E-2</c:v>
                </c:pt>
                <c:pt idx="66">
                  <c:v>3.3528000000000366</c:v>
                </c:pt>
                <c:pt idx="67">
                  <c:v>2.539999999998592E-2</c:v>
                </c:pt>
                <c:pt idx="68">
                  <c:v>2.539999999998592E-2</c:v>
                </c:pt>
                <c:pt idx="69">
                  <c:v>7.6200000000002877E-2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3-425B-BC37-4BBF73A4A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5232544"/>
        <c:axId val="1"/>
      </c:barChart>
      <c:catAx>
        <c:axId val="7352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</a:t>
                </a:r>
                <a:r>
                  <a:rPr lang="en-US"/>
                  <a:t>IME  (Hours)</a:t>
                </a:r>
              </a:p>
            </c:rich>
          </c:tx>
          <c:layout>
            <c:manualLayout>
              <c:xMode val="edge"/>
              <c:yMode val="edge"/>
              <c:x val="0.4094674588652919"/>
              <c:y val="0.910496419429052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2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PRECIPITATION (mm/hr)</a:t>
                </a:r>
              </a:p>
            </c:rich>
          </c:tx>
          <c:layout>
            <c:manualLayout>
              <c:xMode val="edge"/>
              <c:yMode val="edge"/>
              <c:x val="1.93025088574111E-2"/>
              <c:y val="0.187243446421049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232544"/>
        <c:crosses val="autoZero"/>
        <c:crossBetween val="between"/>
        <c:majorUnit val="5"/>
        <c:minorUnit val="2.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33</xdr:row>
      <xdr:rowOff>66675</xdr:rowOff>
    </xdr:from>
    <xdr:to>
      <xdr:col>34</xdr:col>
      <xdr:colOff>523875</xdr:colOff>
      <xdr:row>53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F245A-941F-491C-AD5A-9F2EB9155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114299</xdr:colOff>
      <xdr:row>76</xdr:row>
      <xdr:rowOff>38100</xdr:rowOff>
    </xdr:from>
    <xdr:to>
      <xdr:col>34</xdr:col>
      <xdr:colOff>723899</xdr:colOff>
      <xdr:row>98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118DA-ACC4-4340-84D2-42CF551DE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54</xdr:row>
      <xdr:rowOff>85725</xdr:rowOff>
    </xdr:from>
    <xdr:to>
      <xdr:col>32</xdr:col>
      <xdr:colOff>190500</xdr:colOff>
      <xdr:row>74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F6710-4D1F-48B0-8FF4-D5F3CF665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0.12707</cdr:x>
      <cdr:y>0.11831</cdr:y>
    </cdr:from>
    <cdr:to>
      <cdr:x>0.33986</cdr:x>
      <cdr:y>0.33745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FBDCA5-9CE5-49A9-BF4A-93586C3AC9A3}"/>
            </a:ext>
          </a:extLst>
        </cdr:cNvPr>
        <cdr:cNvSpPr txBox="1"/>
      </cdr:nvSpPr>
      <cdr:spPr>
        <a:xfrm xmlns:a="http://schemas.openxmlformats.org/drawingml/2006/main">
          <a:off x="927100" y="365125"/>
          <a:ext cx="1552573" cy="6762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i="1"/>
            <a:t>near Booneville, MS </a:t>
          </a:r>
        </a:p>
        <a:p xmlns:a="http://schemas.openxmlformats.org/drawingml/2006/main">
          <a:r>
            <a:rPr lang="en-US" sz="1300" b="1" i="1"/>
            <a:t>March 14-17, 1973</a:t>
          </a:r>
        </a:p>
      </cdr:txBody>
    </cdr:sp>
  </cdr:relSizeAnchor>
  <cdr:relSizeAnchor xmlns:cdr="http://schemas.openxmlformats.org/drawingml/2006/chartDrawing">
    <cdr:from>
      <cdr:x>0.61793</cdr:x>
      <cdr:y>0.25412</cdr:y>
    </cdr:from>
    <cdr:to>
      <cdr:x>0.86684</cdr:x>
      <cdr:y>0.3498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61D2494-69FB-4690-AFA7-F161453A0022}"/>
            </a:ext>
          </a:extLst>
        </cdr:cNvPr>
        <cdr:cNvSpPr txBox="1"/>
      </cdr:nvSpPr>
      <cdr:spPr>
        <a:xfrm xmlns:a="http://schemas.openxmlformats.org/drawingml/2006/main">
          <a:off x="4508500" y="784225"/>
          <a:ext cx="1816100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i="1">
              <a:solidFill>
                <a:srgbClr val="000099"/>
              </a:solidFill>
            </a:rPr>
            <a:t>311.9-mm Storm Total</a:t>
          </a:r>
        </a:p>
      </cdr:txBody>
    </cdr:sp>
  </cdr:relSizeAnchor>
  <cdr:relSizeAnchor xmlns:cdr="http://schemas.openxmlformats.org/drawingml/2006/chartDrawing">
    <cdr:from>
      <cdr:x>0.62054</cdr:x>
      <cdr:y>0.18004</cdr:y>
    </cdr:from>
    <cdr:to>
      <cdr:x>0.95692</cdr:x>
      <cdr:y>0.27572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121C6A8-E439-45F4-93E9-6C154A718753}"/>
            </a:ext>
          </a:extLst>
        </cdr:cNvPr>
        <cdr:cNvSpPr txBox="1"/>
      </cdr:nvSpPr>
      <cdr:spPr>
        <a:xfrm xmlns:a="http://schemas.openxmlformats.org/drawingml/2006/main">
          <a:off x="4527549" y="555625"/>
          <a:ext cx="2454276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i="1">
              <a:solidFill>
                <a:srgbClr val="000099"/>
              </a:solidFill>
            </a:rPr>
            <a:t>305.1-mm  48-Hour Max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000C-44DA-42B1-968A-0A67C52D78EB}">
  <dimension ref="A1:AJ130"/>
  <sheetViews>
    <sheetView tabSelected="1" topLeftCell="A31" workbookViewId="0">
      <selection activeCell="J18" sqref="J18"/>
    </sheetView>
  </sheetViews>
  <sheetFormatPr defaultColWidth="3.7109375" defaultRowHeight="12" x14ac:dyDescent="0.2"/>
  <cols>
    <col min="1" max="7" width="6.5703125" style="2" customWidth="1"/>
    <col min="8" max="8" width="7.85546875" style="2" customWidth="1"/>
    <col min="9" max="14" width="6.5703125" style="2" customWidth="1"/>
    <col min="15" max="15" width="6.42578125" style="2" customWidth="1"/>
    <col min="16" max="16" width="6.7109375" style="2" customWidth="1"/>
    <col min="17" max="17" width="5.5703125" style="2" customWidth="1"/>
    <col min="18" max="18" width="5.85546875" style="2" customWidth="1"/>
    <col min="19" max="19" width="3.7109375" style="2"/>
    <col min="20" max="20" width="5.7109375" style="2" customWidth="1"/>
    <col min="21" max="22" width="3.7109375" style="2"/>
    <col min="23" max="23" width="4" style="2" customWidth="1"/>
    <col min="24" max="24" width="7.28515625" style="2" customWidth="1"/>
    <col min="25" max="34" width="3.7109375" style="2"/>
    <col min="35" max="35" width="13.42578125" style="2" customWidth="1"/>
    <col min="36" max="36" width="8.42578125" style="2" customWidth="1"/>
    <col min="37" max="16384" width="3.7109375" style="2"/>
  </cols>
  <sheetData>
    <row r="1" spans="1:23" ht="14.25" x14ac:dyDescent="0.2">
      <c r="A1" s="22" t="s">
        <v>33</v>
      </c>
      <c r="B1" s="22"/>
      <c r="C1" s="23"/>
      <c r="D1" s="19"/>
      <c r="E1" s="19"/>
      <c r="F1" s="19"/>
      <c r="G1" s="19"/>
      <c r="H1" s="19"/>
      <c r="I1" s="19"/>
      <c r="J1" s="19"/>
      <c r="K1" s="19"/>
      <c r="R1" s="20" t="s">
        <v>22</v>
      </c>
      <c r="S1" s="4">
        <v>8</v>
      </c>
      <c r="T1" s="21">
        <v>2013</v>
      </c>
      <c r="V1" s="4"/>
    </row>
    <row r="2" spans="1:23" x14ac:dyDescent="0.2">
      <c r="A2" s="49" t="s">
        <v>27</v>
      </c>
      <c r="B2" s="1"/>
      <c r="C2" s="1"/>
      <c r="D2" s="1"/>
      <c r="E2" s="1"/>
      <c r="O2" s="3" t="s">
        <v>28</v>
      </c>
      <c r="P2" s="44"/>
      <c r="Q2" s="44"/>
      <c r="R2" s="13" t="s">
        <v>29</v>
      </c>
      <c r="S2" s="44"/>
      <c r="T2" s="44"/>
      <c r="U2" s="44"/>
      <c r="V2" s="44"/>
      <c r="W2" s="44"/>
    </row>
    <row r="3" spans="1:23" s="3" customFormat="1" ht="12.75" thickBot="1" x14ac:dyDescent="0.25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O3" s="3" t="s">
        <v>18</v>
      </c>
      <c r="P3" s="48"/>
      <c r="Q3" s="48"/>
      <c r="R3" s="48"/>
      <c r="S3" s="48"/>
      <c r="T3" s="48"/>
      <c r="U3" s="48"/>
      <c r="V3" s="48"/>
      <c r="W3" s="48"/>
    </row>
    <row r="4" spans="1:23" x14ac:dyDescent="0.2">
      <c r="A4" s="7"/>
      <c r="B4" s="56">
        <f>$C23</f>
        <v>0</v>
      </c>
      <c r="C4" s="81">
        <f>$C24</f>
        <v>0</v>
      </c>
      <c r="D4" s="81">
        <f>$C25</f>
        <v>0</v>
      </c>
      <c r="E4" s="81">
        <f>$C26</f>
        <v>0</v>
      </c>
      <c r="F4" s="81">
        <f>$C27</f>
        <v>0</v>
      </c>
      <c r="G4" s="81">
        <f>$C28</f>
        <v>0</v>
      </c>
      <c r="H4" s="81">
        <f>$C29</f>
        <v>0</v>
      </c>
      <c r="I4" s="81">
        <f>$C30</f>
        <v>0</v>
      </c>
      <c r="J4" s="81">
        <f>$C31</f>
        <v>0</v>
      </c>
      <c r="K4" s="81">
        <f>$C32</f>
        <v>0</v>
      </c>
      <c r="L4" s="81">
        <f>$C33</f>
        <v>0</v>
      </c>
      <c r="M4" s="82">
        <f>$C34</f>
        <v>0</v>
      </c>
      <c r="N4" s="7"/>
      <c r="O4" s="73">
        <f t="shared" ref="O4:O11" si="0">SUM(B4:M4)</f>
        <v>0</v>
      </c>
      <c r="P4" s="53"/>
      <c r="Q4" s="27"/>
      <c r="R4" s="27"/>
      <c r="S4" s="27"/>
      <c r="T4" s="27"/>
      <c r="U4" s="27"/>
      <c r="V4" s="27"/>
      <c r="W4" s="27"/>
    </row>
    <row r="5" spans="1:23" x14ac:dyDescent="0.2">
      <c r="A5" s="7"/>
      <c r="B5" s="57">
        <f>$C35</f>
        <v>0</v>
      </c>
      <c r="C5" s="58">
        <f>$C36</f>
        <v>1E-3</v>
      </c>
      <c r="D5" s="90">
        <f>$C37</f>
        <v>0.13300000000000001</v>
      </c>
      <c r="E5" s="86">
        <f>$C38</f>
        <v>0.13300000000000001</v>
      </c>
      <c r="F5" s="86">
        <f>$C39</f>
        <v>0.26600000000000001</v>
      </c>
      <c r="G5" s="85">
        <f>$C40</f>
        <v>0.52599999999999991</v>
      </c>
      <c r="H5" s="85">
        <f>$C41</f>
        <v>0.41900000000000004</v>
      </c>
      <c r="I5" s="85">
        <f>$C42</f>
        <v>2.100000000000013E-2</v>
      </c>
      <c r="J5" s="88">
        <f>$C43</f>
        <v>1.181</v>
      </c>
      <c r="K5" s="88">
        <f>$C44</f>
        <v>0.1419999999999999</v>
      </c>
      <c r="L5" s="91">
        <f>$C45</f>
        <v>0.53399999999999981</v>
      </c>
      <c r="M5" s="92">
        <f>$C46</f>
        <v>0.94500000000000028</v>
      </c>
      <c r="N5" s="7"/>
      <c r="O5" s="73">
        <f t="shared" si="0"/>
        <v>4.3010000000000002</v>
      </c>
      <c r="P5" s="27"/>
      <c r="Q5" s="27"/>
      <c r="R5" s="27"/>
      <c r="S5" s="27"/>
      <c r="T5" s="27"/>
      <c r="U5" s="27"/>
      <c r="V5" s="27"/>
      <c r="W5" s="27"/>
    </row>
    <row r="6" spans="1:23" x14ac:dyDescent="0.2">
      <c r="A6" s="7"/>
      <c r="B6" s="93">
        <f>$C47</f>
        <v>1.4500000000000002</v>
      </c>
      <c r="C6" s="88">
        <f>$C48</f>
        <v>0.53099999999999969</v>
      </c>
      <c r="D6" s="86">
        <f>$C49</f>
        <v>0.27500000000000036</v>
      </c>
      <c r="E6" s="90">
        <f>$C50</f>
        <v>0.13999999999999968</v>
      </c>
      <c r="F6" s="90">
        <f>$C51</f>
        <v>0.13600000000000012</v>
      </c>
      <c r="G6" s="77">
        <f>$C52</f>
        <v>3.9999999999995595E-3</v>
      </c>
      <c r="H6" s="77">
        <f>$C53</f>
        <v>0.13600000000000012</v>
      </c>
      <c r="I6" s="77">
        <f>$C54</f>
        <v>9.0000000000003411E-3</v>
      </c>
      <c r="J6" s="78">
        <f>$C55</f>
        <v>0.13600000000000012</v>
      </c>
      <c r="K6" s="78">
        <f>$C56</f>
        <v>0.13399999999999945</v>
      </c>
      <c r="L6" s="78">
        <f>$C57</f>
        <v>7.0000000000005613E-3</v>
      </c>
      <c r="M6" s="84">
        <f>$C58</f>
        <v>4.9999999999998934E-3</v>
      </c>
      <c r="N6" s="7"/>
      <c r="O6" s="73">
        <f t="shared" si="0"/>
        <v>2.9630000000000001</v>
      </c>
      <c r="P6" s="27"/>
      <c r="Q6" s="27"/>
      <c r="R6" s="27"/>
      <c r="S6" s="27"/>
      <c r="T6" s="27"/>
      <c r="U6" s="27"/>
      <c r="V6" s="27"/>
      <c r="W6" s="27"/>
    </row>
    <row r="7" spans="1:23" x14ac:dyDescent="0.2">
      <c r="A7" s="7"/>
      <c r="B7" s="94">
        <f>$C59</f>
        <v>0</v>
      </c>
      <c r="C7" s="78">
        <f>$C60</f>
        <v>3.0000000000001137E-3</v>
      </c>
      <c r="D7" s="76">
        <f>$C61</f>
        <v>0.13699999999999957</v>
      </c>
      <c r="E7" s="76">
        <f>$C62</f>
        <v>1.9999999999997797E-3</v>
      </c>
      <c r="F7" s="76">
        <f>$C63</f>
        <v>0.13700000000000045</v>
      </c>
      <c r="G7" s="76">
        <f>$C64</f>
        <v>0.40799999999999947</v>
      </c>
      <c r="H7" s="76">
        <f>$C65</f>
        <v>0.27300000000000058</v>
      </c>
      <c r="I7" s="76">
        <f>$C66</f>
        <v>0.26699999999999946</v>
      </c>
      <c r="J7" s="71">
        <f>$C67</f>
        <v>0.40000000000000036</v>
      </c>
      <c r="K7" s="71">
        <f>$C68</f>
        <v>0.5340000000000007</v>
      </c>
      <c r="L7" s="71">
        <f>$C69</f>
        <v>0.53699999999999903</v>
      </c>
      <c r="M7" s="89">
        <f>$C70</f>
        <v>0.4009999999999998</v>
      </c>
      <c r="N7" s="7"/>
      <c r="O7" s="73">
        <f t="shared" si="0"/>
        <v>3.0989999999999993</v>
      </c>
      <c r="P7" s="27"/>
      <c r="Q7" s="27"/>
      <c r="R7" s="27"/>
      <c r="S7" s="27"/>
      <c r="T7" s="27"/>
      <c r="U7" s="27"/>
      <c r="V7" s="27"/>
      <c r="W7" s="27"/>
    </row>
    <row r="8" spans="1:23" x14ac:dyDescent="0.2">
      <c r="A8" s="7"/>
      <c r="B8" s="71">
        <f>$C71</f>
        <v>0.27299999999999969</v>
      </c>
      <c r="C8" s="71">
        <f>$C72</f>
        <v>0.40800000000000125</v>
      </c>
      <c r="D8" s="95">
        <f>$C73</f>
        <v>0.27699999999999925</v>
      </c>
      <c r="E8" s="95">
        <f>$C74</f>
        <v>0.13600000000000101</v>
      </c>
      <c r="F8" s="95">
        <f>$C75</f>
        <v>3.9999999999995595E-3</v>
      </c>
      <c r="G8" s="95">
        <f>$C76</f>
        <v>3.0000000000001137E-3</v>
      </c>
      <c r="H8" s="95">
        <f>$C77</f>
        <v>0.1379999999999999</v>
      </c>
      <c r="I8" s="95">
        <f>$C78</f>
        <v>0.13599999999999923</v>
      </c>
      <c r="J8" s="95">
        <f>$C79</f>
        <v>0.13199999999999967</v>
      </c>
      <c r="K8" s="95">
        <f>$C80</f>
        <v>2.0000000000006679E-3</v>
      </c>
      <c r="L8" s="95">
        <f>$C81</f>
        <v>9.9999999999944578E-4</v>
      </c>
      <c r="M8" s="96">
        <f>$C82</f>
        <v>1.0000000000012221E-3</v>
      </c>
      <c r="N8" s="7"/>
      <c r="O8" s="73">
        <f t="shared" si="0"/>
        <v>1.511000000000001</v>
      </c>
      <c r="P8" s="27"/>
      <c r="Q8" s="27"/>
      <c r="R8" s="27"/>
      <c r="S8" s="27"/>
      <c r="T8" s="27"/>
      <c r="U8" s="27"/>
      <c r="V8" s="27"/>
      <c r="W8" s="27"/>
    </row>
    <row r="9" spans="1:23" x14ac:dyDescent="0.2">
      <c r="A9" s="7"/>
      <c r="B9" s="97">
        <f>$C83</f>
        <v>3.0000000000001137E-3</v>
      </c>
      <c r="C9" s="95">
        <f>$C84</f>
        <v>0.13099999999999845</v>
      </c>
      <c r="D9" s="58">
        <f>$C85</f>
        <v>0</v>
      </c>
      <c r="E9" s="58">
        <f>$C86</f>
        <v>0</v>
      </c>
      <c r="F9" s="58">
        <f>$C87</f>
        <v>3.0000000000001137E-3</v>
      </c>
      <c r="G9" s="58">
        <f>$C88</f>
        <v>0.13200000000000145</v>
      </c>
      <c r="H9" s="58">
        <f>$C89</f>
        <v>9.9999999999944578E-4</v>
      </c>
      <c r="I9" s="58">
        <f>$C90</f>
        <v>9.9999999999944578E-4</v>
      </c>
      <c r="J9" s="58">
        <f>$C91</f>
        <v>3.0000000000001137E-3</v>
      </c>
      <c r="K9" s="58">
        <f>$C92</f>
        <v>0</v>
      </c>
      <c r="L9" s="58">
        <f>$C93</f>
        <v>0</v>
      </c>
      <c r="M9" s="59">
        <f>$C94</f>
        <v>0</v>
      </c>
      <c r="N9" s="7"/>
      <c r="O9" s="73">
        <f t="shared" si="0"/>
        <v>0.27399999999999913</v>
      </c>
      <c r="P9" s="27"/>
      <c r="Q9" s="27"/>
      <c r="R9" s="27"/>
      <c r="S9" s="27"/>
      <c r="T9" s="27"/>
      <c r="U9" s="27"/>
      <c r="V9" s="27"/>
      <c r="W9" s="27"/>
    </row>
    <row r="10" spans="1:23" x14ac:dyDescent="0.2">
      <c r="A10" s="7"/>
      <c r="B10" s="57">
        <f>$C95</f>
        <v>0</v>
      </c>
      <c r="C10" s="58">
        <f>$C96</f>
        <v>0</v>
      </c>
      <c r="D10" s="58">
        <f>$C97</f>
        <v>0</v>
      </c>
      <c r="E10" s="58">
        <f>$C98</f>
        <v>0</v>
      </c>
      <c r="F10" s="58">
        <f>$C99</f>
        <v>0</v>
      </c>
      <c r="G10" s="58">
        <f>$C100</f>
        <v>0</v>
      </c>
      <c r="H10" s="58">
        <f>$C101</f>
        <v>0</v>
      </c>
      <c r="I10" s="58">
        <f>$C102</f>
        <v>0</v>
      </c>
      <c r="J10" s="58">
        <f>$C103</f>
        <v>0</v>
      </c>
      <c r="K10" s="58">
        <f>$C104</f>
        <v>0</v>
      </c>
      <c r="L10" s="58">
        <f>$C105</f>
        <v>0</v>
      </c>
      <c r="M10" s="59">
        <f>$C106</f>
        <v>0</v>
      </c>
      <c r="N10" s="7"/>
      <c r="O10" s="73">
        <f t="shared" si="0"/>
        <v>0</v>
      </c>
      <c r="P10" s="27"/>
      <c r="Q10" s="27"/>
      <c r="R10" s="27"/>
      <c r="S10" s="27"/>
      <c r="T10" s="27"/>
      <c r="U10" s="27"/>
      <c r="V10" s="27"/>
      <c r="W10" s="27"/>
    </row>
    <row r="11" spans="1:23" x14ac:dyDescent="0.2">
      <c r="A11" s="7"/>
      <c r="B11" s="57">
        <f>$C107</f>
        <v>0</v>
      </c>
      <c r="C11" s="58">
        <f>$C108</f>
        <v>0</v>
      </c>
      <c r="D11" s="58">
        <f>$C109</f>
        <v>0</v>
      </c>
      <c r="E11" s="58">
        <f>$C110</f>
        <v>0</v>
      </c>
      <c r="F11" s="58">
        <f>$C111</f>
        <v>0</v>
      </c>
      <c r="G11" s="58">
        <f>$C112</f>
        <v>0</v>
      </c>
      <c r="H11" s="58">
        <f>$C113</f>
        <v>0</v>
      </c>
      <c r="I11" s="58">
        <f>$C114</f>
        <v>0</v>
      </c>
      <c r="J11" s="58">
        <f>$C115</f>
        <v>0</v>
      </c>
      <c r="K11" s="58">
        <f>$C116</f>
        <v>0</v>
      </c>
      <c r="L11" s="58">
        <f>$C117</f>
        <v>0</v>
      </c>
      <c r="M11" s="59">
        <f>$C118</f>
        <v>0</v>
      </c>
      <c r="N11" s="7"/>
      <c r="O11" s="73">
        <f t="shared" si="0"/>
        <v>0</v>
      </c>
      <c r="P11" s="27"/>
      <c r="Q11" s="27"/>
      <c r="R11" s="27"/>
      <c r="S11" s="27"/>
      <c r="T11" s="27"/>
      <c r="U11" s="27"/>
      <c r="V11" s="27"/>
      <c r="W11" s="27"/>
    </row>
    <row r="12" spans="1:23" ht="12.75" thickBot="1" x14ac:dyDescent="0.25">
      <c r="A12" s="7"/>
      <c r="B12" s="39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40"/>
      <c r="N12" s="7"/>
      <c r="O12" s="3"/>
      <c r="P12" s="27"/>
      <c r="Q12" s="27"/>
      <c r="R12" s="27"/>
      <c r="S12" s="27"/>
      <c r="T12" s="27"/>
      <c r="U12" s="27"/>
      <c r="V12" s="27"/>
      <c r="W12" s="27"/>
    </row>
    <row r="13" spans="1:23" x14ac:dyDescent="0.2">
      <c r="O13" s="1" t="s">
        <v>3</v>
      </c>
      <c r="W13" s="5"/>
    </row>
    <row r="14" spans="1:23" ht="12.75" thickBot="1" x14ac:dyDescent="0.25">
      <c r="A14" s="15"/>
      <c r="B14" s="14"/>
      <c r="C14" s="14"/>
      <c r="D14" s="14"/>
      <c r="E14" s="14"/>
      <c r="F14" s="14"/>
      <c r="G14" s="14"/>
      <c r="H14" s="14"/>
      <c r="I14" s="14"/>
      <c r="J14" s="14"/>
      <c r="O14" s="1"/>
      <c r="Q14" s="79" t="s">
        <v>19</v>
      </c>
      <c r="R14" s="3" t="s">
        <v>20</v>
      </c>
      <c r="W14" s="5"/>
    </row>
    <row r="15" spans="1:23" ht="12.75" thickBot="1" x14ac:dyDescent="0.25">
      <c r="A15" s="14"/>
      <c r="B15" s="47" t="s">
        <v>13</v>
      </c>
      <c r="C15" s="31"/>
      <c r="D15" s="45"/>
      <c r="E15" s="31"/>
      <c r="F15" s="31"/>
      <c r="G15" s="31"/>
      <c r="H15" s="31"/>
      <c r="I15" s="31"/>
      <c r="J15" s="14"/>
      <c r="O15" s="3" t="s">
        <v>23</v>
      </c>
      <c r="P15" s="3" t="s">
        <v>4</v>
      </c>
      <c r="Q15" s="43" t="s">
        <v>21</v>
      </c>
      <c r="R15" s="3" t="s">
        <v>7</v>
      </c>
      <c r="W15" s="5"/>
    </row>
    <row r="16" spans="1:23" x14ac:dyDescent="0.2">
      <c r="A16" s="14"/>
      <c r="B16" s="31"/>
      <c r="C16" s="31"/>
      <c r="D16" s="31"/>
      <c r="E16" s="31"/>
      <c r="F16" s="31"/>
      <c r="G16" s="31"/>
      <c r="H16" s="31"/>
      <c r="I16" s="31"/>
      <c r="J16" s="14"/>
      <c r="O16" s="50">
        <v>1</v>
      </c>
      <c r="P16" s="60">
        <v>1.45</v>
      </c>
      <c r="Q16" s="80">
        <v>1.1299999999999999</v>
      </c>
      <c r="R16" s="64">
        <f t="shared" ref="R16:R32" si="1">Q16*P16/$P$27</f>
        <v>0.13646206379611892</v>
      </c>
      <c r="W16" s="5"/>
    </row>
    <row r="17" spans="1:36" x14ac:dyDescent="0.2">
      <c r="A17" s="14"/>
      <c r="B17" s="31"/>
      <c r="C17" s="31"/>
      <c r="D17" s="31"/>
      <c r="I17" s="31"/>
      <c r="O17" s="24">
        <v>2</v>
      </c>
      <c r="P17" s="61">
        <v>2.395</v>
      </c>
      <c r="Q17" s="36">
        <v>1.04</v>
      </c>
      <c r="R17" s="65">
        <f t="shared" si="1"/>
        <v>0.20744565670025819</v>
      </c>
      <c r="W17" s="5"/>
    </row>
    <row r="18" spans="1:36" x14ac:dyDescent="0.2">
      <c r="A18" s="14"/>
      <c r="B18" s="31"/>
      <c r="C18" s="31"/>
      <c r="D18" s="31"/>
      <c r="I18" s="31"/>
      <c r="J18" s="74">
        <f>MAX(J22:J130)</f>
        <v>12.007</v>
      </c>
      <c r="K18" s="70" t="s">
        <v>17</v>
      </c>
      <c r="O18" s="24">
        <v>3</v>
      </c>
      <c r="P18" s="61">
        <v>2.9289999999999998</v>
      </c>
      <c r="Q18" s="36">
        <v>1.03</v>
      </c>
      <c r="R18" s="65">
        <f t="shared" si="1"/>
        <v>0.25125926542850002</v>
      </c>
      <c r="W18" s="5"/>
    </row>
    <row r="19" spans="1:36" ht="12.75" thickBot="1" x14ac:dyDescent="0.25">
      <c r="A19" s="14"/>
      <c r="B19" s="31"/>
      <c r="C19" s="31"/>
      <c r="D19" s="31"/>
      <c r="I19" s="31"/>
      <c r="J19" s="67" t="s">
        <v>15</v>
      </c>
      <c r="O19" s="24">
        <v>6</v>
      </c>
      <c r="P19" s="61">
        <v>4.7830000000000004</v>
      </c>
      <c r="Q19" s="36">
        <v>1.01</v>
      </c>
      <c r="R19" s="65">
        <f t="shared" si="1"/>
        <v>0.40233447155825774</v>
      </c>
      <c r="W19" s="5"/>
    </row>
    <row r="20" spans="1:36" ht="12.75" thickBot="1" x14ac:dyDescent="0.25">
      <c r="A20" s="11" t="s">
        <v>8</v>
      </c>
      <c r="B20" s="11" t="s">
        <v>8</v>
      </c>
      <c r="C20" s="10"/>
      <c r="D20" s="10"/>
      <c r="E20" s="11" t="s">
        <v>10</v>
      </c>
      <c r="F20" s="11"/>
      <c r="G20" s="37" t="s">
        <v>11</v>
      </c>
      <c r="H20" s="11" t="s">
        <v>12</v>
      </c>
      <c r="I20" s="29"/>
      <c r="J20" s="67" t="s">
        <v>31</v>
      </c>
      <c r="O20" s="24">
        <v>9</v>
      </c>
      <c r="P20" s="61">
        <v>5.7489999999999997</v>
      </c>
      <c r="Q20" s="36">
        <v>1</v>
      </c>
      <c r="R20" s="65">
        <f t="shared" si="1"/>
        <v>0.4788040309819272</v>
      </c>
      <c r="U20" s="16" t="s">
        <v>5</v>
      </c>
      <c r="V20" s="17"/>
      <c r="W20" s="41"/>
      <c r="X20" s="42">
        <v>25</v>
      </c>
      <c r="Y20" s="1" t="s">
        <v>26</v>
      </c>
      <c r="AJ20" s="11" t="s">
        <v>12</v>
      </c>
    </row>
    <row r="21" spans="1:36" ht="12.75" thickBot="1" x14ac:dyDescent="0.25">
      <c r="A21" s="33" t="s">
        <v>9</v>
      </c>
      <c r="B21" s="33" t="s">
        <v>0</v>
      </c>
      <c r="C21" s="34" t="s">
        <v>1</v>
      </c>
      <c r="D21" s="34" t="s">
        <v>2</v>
      </c>
      <c r="E21" s="34" t="s">
        <v>2</v>
      </c>
      <c r="F21" s="36"/>
      <c r="G21" s="38" t="s">
        <v>0</v>
      </c>
      <c r="H21" s="34" t="s">
        <v>14</v>
      </c>
      <c r="I21" s="29"/>
      <c r="J21" s="34" t="s">
        <v>16</v>
      </c>
      <c r="O21" s="24">
        <v>12</v>
      </c>
      <c r="P21" s="61">
        <v>6.423</v>
      </c>
      <c r="Q21" s="36">
        <v>1</v>
      </c>
      <c r="R21" s="65">
        <f t="shared" si="1"/>
        <v>0.53493795286083123</v>
      </c>
      <c r="U21" s="12"/>
      <c r="V21" s="13"/>
      <c r="W21" s="43"/>
      <c r="X21" s="46"/>
      <c r="AJ21" s="34" t="s">
        <v>34</v>
      </c>
    </row>
    <row r="22" spans="1:36" ht="12.75" thickBot="1" x14ac:dyDescent="0.25">
      <c r="A22" s="9">
        <v>0</v>
      </c>
      <c r="B22" s="87">
        <v>0</v>
      </c>
      <c r="C22" s="35">
        <v>0</v>
      </c>
      <c r="D22" s="10">
        <v>0</v>
      </c>
      <c r="E22" s="35">
        <v>0</v>
      </c>
      <c r="F22" s="26"/>
      <c r="G22" s="10">
        <f>IF(MOD(A22,60)=0,A22/60," ")</f>
        <v>0</v>
      </c>
      <c r="H22" s="26">
        <v>0</v>
      </c>
      <c r="I22" s="29"/>
      <c r="J22" s="14"/>
      <c r="O22" s="24">
        <v>15</v>
      </c>
      <c r="P22" s="62">
        <v>6.8319999999999999</v>
      </c>
      <c r="Q22" s="36">
        <v>1</v>
      </c>
      <c r="R22" s="65">
        <f t="shared" si="1"/>
        <v>0.56900141584075958</v>
      </c>
      <c r="U22" s="12" t="s">
        <v>24</v>
      </c>
      <c r="V22" s="13"/>
      <c r="W22" s="43"/>
      <c r="X22" s="42">
        <v>321</v>
      </c>
      <c r="AJ22" s="98">
        <f>H22*25.4</f>
        <v>0</v>
      </c>
    </row>
    <row r="23" spans="1:36" ht="12.75" thickBot="1" x14ac:dyDescent="0.25">
      <c r="A23" s="9">
        <v>60</v>
      </c>
      <c r="B23" s="87">
        <f>A23/60</f>
        <v>1</v>
      </c>
      <c r="C23" s="83">
        <v>0</v>
      </c>
      <c r="D23" s="10">
        <f>D22+C23</f>
        <v>0</v>
      </c>
      <c r="E23" s="35">
        <f>D23/$J$18</f>
        <v>0</v>
      </c>
      <c r="F23" s="26"/>
      <c r="G23" s="10">
        <f>B23</f>
        <v>1</v>
      </c>
      <c r="H23" s="26">
        <f>C23*60/60</f>
        <v>0</v>
      </c>
      <c r="I23" s="30"/>
      <c r="J23" s="14"/>
      <c r="O23" s="24">
        <v>18</v>
      </c>
      <c r="P23" s="62">
        <v>6.9809999999999999</v>
      </c>
      <c r="Q23" s="36">
        <v>1</v>
      </c>
      <c r="R23" s="65">
        <f t="shared" si="1"/>
        <v>0.58141084367452323</v>
      </c>
      <c r="U23" s="12"/>
      <c r="V23" s="13"/>
      <c r="W23" s="43"/>
      <c r="X23" s="46"/>
      <c r="AJ23" s="98">
        <f t="shared" ref="AJ23:AJ86" si="2">H23*25.4</f>
        <v>0</v>
      </c>
    </row>
    <row r="24" spans="1:36" ht="12.75" thickBot="1" x14ac:dyDescent="0.25">
      <c r="A24" s="9">
        <v>120</v>
      </c>
      <c r="B24" s="87">
        <f>A24/60</f>
        <v>2</v>
      </c>
      <c r="C24" s="68">
        <v>0</v>
      </c>
      <c r="D24" s="10">
        <f t="shared" ref="D24:D87" si="3">D23+C24</f>
        <v>0</v>
      </c>
      <c r="E24" s="35">
        <f t="shared" ref="E24:E87" si="4">D24/$J$18</f>
        <v>0</v>
      </c>
      <c r="F24" s="26"/>
      <c r="G24" s="10">
        <f t="shared" ref="G24:G87" si="5">B24</f>
        <v>2</v>
      </c>
      <c r="H24" s="26">
        <f t="shared" ref="H24:H87" si="6">C24*60/60</f>
        <v>0</v>
      </c>
      <c r="I24" s="29"/>
      <c r="J24" s="14"/>
      <c r="N24" s="8"/>
      <c r="O24" s="24">
        <v>24</v>
      </c>
      <c r="P24" s="62">
        <v>7.266</v>
      </c>
      <c r="Q24" s="36">
        <v>1</v>
      </c>
      <c r="R24" s="65">
        <f t="shared" si="1"/>
        <v>0.60514699758474222</v>
      </c>
      <c r="U24" s="12" t="s">
        <v>30</v>
      </c>
      <c r="V24" s="13"/>
      <c r="W24" s="43"/>
      <c r="X24" s="42">
        <v>213</v>
      </c>
      <c r="AJ24" s="98">
        <f t="shared" si="2"/>
        <v>0</v>
      </c>
    </row>
    <row r="25" spans="1:36" ht="12.75" thickBot="1" x14ac:dyDescent="0.25">
      <c r="A25" s="9">
        <v>180</v>
      </c>
      <c r="B25" s="87">
        <f t="shared" ref="B25:B88" si="7">A25/60</f>
        <v>3</v>
      </c>
      <c r="C25" s="68">
        <v>0</v>
      </c>
      <c r="D25" s="10">
        <f t="shared" si="3"/>
        <v>0</v>
      </c>
      <c r="E25" s="35">
        <f t="shared" si="4"/>
        <v>0</v>
      </c>
      <c r="F25" s="26"/>
      <c r="G25" s="10">
        <f t="shared" si="5"/>
        <v>3</v>
      </c>
      <c r="H25" s="26">
        <f t="shared" si="6"/>
        <v>0</v>
      </c>
      <c r="I25" s="29"/>
      <c r="J25" s="15"/>
      <c r="O25" s="24">
        <v>30</v>
      </c>
      <c r="P25" s="62">
        <v>8.49</v>
      </c>
      <c r="Q25" s="36">
        <v>1</v>
      </c>
      <c r="R25" s="65">
        <f t="shared" si="1"/>
        <v>0.70708753227284094</v>
      </c>
      <c r="U25" s="12"/>
      <c r="V25" s="13"/>
      <c r="W25" s="43"/>
      <c r="X25" s="46"/>
      <c r="AJ25" s="98">
        <f t="shared" si="2"/>
        <v>0</v>
      </c>
    </row>
    <row r="26" spans="1:36" ht="12.75" thickBot="1" x14ac:dyDescent="0.25">
      <c r="A26" s="9">
        <v>240</v>
      </c>
      <c r="B26" s="87">
        <f t="shared" si="7"/>
        <v>4</v>
      </c>
      <c r="C26" s="68">
        <v>0</v>
      </c>
      <c r="D26" s="10">
        <f t="shared" si="3"/>
        <v>0</v>
      </c>
      <c r="E26" s="35">
        <f t="shared" si="4"/>
        <v>0</v>
      </c>
      <c r="F26" s="26"/>
      <c r="G26" s="10">
        <f t="shared" si="5"/>
        <v>4</v>
      </c>
      <c r="H26" s="26">
        <f t="shared" si="6"/>
        <v>0</v>
      </c>
      <c r="I26" s="29"/>
      <c r="J26" s="14"/>
      <c r="O26" s="24">
        <v>36</v>
      </c>
      <c r="P26" s="62">
        <v>11.042999999999999</v>
      </c>
      <c r="Q26" s="36">
        <v>1</v>
      </c>
      <c r="R26" s="65">
        <f t="shared" si="1"/>
        <v>0.9197135004580661</v>
      </c>
      <c r="U26" s="12" t="s">
        <v>25</v>
      </c>
      <c r="V26" s="13"/>
      <c r="W26" s="43"/>
      <c r="X26" s="42">
        <v>132</v>
      </c>
      <c r="AJ26" s="98">
        <f t="shared" si="2"/>
        <v>0</v>
      </c>
    </row>
    <row r="27" spans="1:36" ht="12.75" thickBot="1" x14ac:dyDescent="0.25">
      <c r="A27" s="9">
        <v>300</v>
      </c>
      <c r="B27" s="87">
        <f t="shared" si="7"/>
        <v>5</v>
      </c>
      <c r="C27" s="68">
        <v>0</v>
      </c>
      <c r="D27" s="10">
        <f t="shared" si="3"/>
        <v>0</v>
      </c>
      <c r="E27" s="35">
        <f t="shared" si="4"/>
        <v>0</v>
      </c>
      <c r="F27" s="26"/>
      <c r="G27" s="10">
        <f t="shared" si="5"/>
        <v>5</v>
      </c>
      <c r="H27" s="26">
        <f t="shared" si="6"/>
        <v>0</v>
      </c>
      <c r="I27" s="29"/>
      <c r="J27" s="14"/>
      <c r="O27" s="24">
        <v>48</v>
      </c>
      <c r="P27" s="72">
        <v>12.007</v>
      </c>
      <c r="Q27" s="36">
        <v>1</v>
      </c>
      <c r="R27" s="65">
        <f t="shared" si="1"/>
        <v>1</v>
      </c>
      <c r="U27" s="12"/>
      <c r="V27" s="13"/>
      <c r="W27" s="43"/>
      <c r="X27" s="46"/>
      <c r="Y27" s="14"/>
      <c r="AJ27" s="98">
        <f t="shared" si="2"/>
        <v>0</v>
      </c>
    </row>
    <row r="28" spans="1:36" ht="12.75" thickBot="1" x14ac:dyDescent="0.25">
      <c r="A28" s="9">
        <v>360</v>
      </c>
      <c r="B28" s="87">
        <f t="shared" si="7"/>
        <v>6</v>
      </c>
      <c r="C28" s="68">
        <v>0</v>
      </c>
      <c r="D28" s="10">
        <f t="shared" si="3"/>
        <v>0</v>
      </c>
      <c r="E28" s="35">
        <f t="shared" si="4"/>
        <v>0</v>
      </c>
      <c r="F28" s="26"/>
      <c r="G28" s="10">
        <f t="shared" si="5"/>
        <v>6</v>
      </c>
      <c r="H28" s="26">
        <f t="shared" si="6"/>
        <v>0</v>
      </c>
      <c r="I28" s="29"/>
      <c r="J28" s="14"/>
      <c r="O28" s="24">
        <v>60</v>
      </c>
      <c r="P28" s="75">
        <v>12.282</v>
      </c>
      <c r="Q28" s="36">
        <v>1</v>
      </c>
      <c r="R28" s="65">
        <f t="shared" si="1"/>
        <v>1.0229033064045974</v>
      </c>
      <c r="U28" s="18" t="s">
        <v>6</v>
      </c>
      <c r="V28" s="54"/>
      <c r="W28" s="55"/>
      <c r="X28" s="42" t="s">
        <v>32</v>
      </c>
      <c r="Y28" s="15"/>
      <c r="AJ28" s="98">
        <f t="shared" si="2"/>
        <v>0</v>
      </c>
    </row>
    <row r="29" spans="1:36" x14ac:dyDescent="0.2">
      <c r="A29" s="9">
        <v>420</v>
      </c>
      <c r="B29" s="87">
        <f t="shared" si="7"/>
        <v>7</v>
      </c>
      <c r="C29" s="68">
        <v>0</v>
      </c>
      <c r="D29" s="10">
        <f t="shared" si="3"/>
        <v>0</v>
      </c>
      <c r="E29" s="35">
        <f t="shared" si="4"/>
        <v>0</v>
      </c>
      <c r="F29" s="26"/>
      <c r="G29" s="10">
        <f t="shared" si="5"/>
        <v>7</v>
      </c>
      <c r="H29" s="26">
        <f t="shared" si="6"/>
        <v>0</v>
      </c>
      <c r="I29" s="29"/>
      <c r="J29" s="15"/>
      <c r="O29" s="24">
        <v>72</v>
      </c>
      <c r="P29" s="75">
        <v>12.282</v>
      </c>
      <c r="Q29" s="36">
        <v>1</v>
      </c>
      <c r="R29" s="65">
        <f t="shared" si="1"/>
        <v>1.0229033064045974</v>
      </c>
      <c r="W29" s="5"/>
      <c r="AJ29" s="98">
        <f t="shared" si="2"/>
        <v>0</v>
      </c>
    </row>
    <row r="30" spans="1:36" x14ac:dyDescent="0.2">
      <c r="A30" s="9">
        <v>480</v>
      </c>
      <c r="B30" s="87">
        <f t="shared" si="7"/>
        <v>8</v>
      </c>
      <c r="C30" s="68">
        <v>0</v>
      </c>
      <c r="D30" s="10">
        <f t="shared" si="3"/>
        <v>0</v>
      </c>
      <c r="E30" s="35">
        <f t="shared" si="4"/>
        <v>0</v>
      </c>
      <c r="F30" s="26"/>
      <c r="G30" s="10">
        <f t="shared" si="5"/>
        <v>8</v>
      </c>
      <c r="H30" s="26">
        <f t="shared" si="6"/>
        <v>0</v>
      </c>
      <c r="I30" s="29"/>
      <c r="J30" s="14"/>
      <c r="O30" s="24">
        <v>84</v>
      </c>
      <c r="P30" s="75">
        <v>12.282</v>
      </c>
      <c r="Q30" s="36">
        <v>1</v>
      </c>
      <c r="R30" s="65">
        <f t="shared" si="1"/>
        <v>1.0229033064045974</v>
      </c>
      <c r="AJ30" s="98">
        <f t="shared" si="2"/>
        <v>0</v>
      </c>
    </row>
    <row r="31" spans="1:36" x14ac:dyDescent="0.2">
      <c r="A31" s="9">
        <v>540</v>
      </c>
      <c r="B31" s="87">
        <f t="shared" si="7"/>
        <v>9</v>
      </c>
      <c r="C31" s="68">
        <v>0</v>
      </c>
      <c r="D31" s="10">
        <f t="shared" si="3"/>
        <v>0</v>
      </c>
      <c r="E31" s="35">
        <f t="shared" si="4"/>
        <v>0</v>
      </c>
      <c r="F31" s="26"/>
      <c r="G31" s="10">
        <f t="shared" si="5"/>
        <v>9</v>
      </c>
      <c r="H31" s="26">
        <f t="shared" si="6"/>
        <v>0</v>
      </c>
      <c r="I31" s="29"/>
      <c r="J31" s="14"/>
      <c r="O31" s="24">
        <v>96</v>
      </c>
      <c r="P31" s="75">
        <v>12.282</v>
      </c>
      <c r="Q31" s="36">
        <v>1</v>
      </c>
      <c r="R31" s="65">
        <f t="shared" si="1"/>
        <v>1.0229033064045974</v>
      </c>
      <c r="AJ31" s="98">
        <f t="shared" si="2"/>
        <v>0</v>
      </c>
    </row>
    <row r="32" spans="1:36" ht="12.75" thickBot="1" x14ac:dyDescent="0.25">
      <c r="A32" s="9">
        <v>600</v>
      </c>
      <c r="B32" s="87">
        <f t="shared" si="7"/>
        <v>10</v>
      </c>
      <c r="C32" s="68">
        <v>0</v>
      </c>
      <c r="D32" s="10">
        <f t="shared" si="3"/>
        <v>0</v>
      </c>
      <c r="E32" s="35">
        <f t="shared" si="4"/>
        <v>0</v>
      </c>
      <c r="F32" s="26"/>
      <c r="G32" s="10">
        <f t="shared" si="5"/>
        <v>10</v>
      </c>
      <c r="H32" s="26">
        <f t="shared" si="6"/>
        <v>0</v>
      </c>
      <c r="I32" s="29"/>
      <c r="J32" s="14"/>
      <c r="O32" s="25">
        <v>108</v>
      </c>
      <c r="P32" s="63">
        <v>12.282</v>
      </c>
      <c r="Q32" s="34">
        <v>1</v>
      </c>
      <c r="R32" s="66">
        <f t="shared" si="1"/>
        <v>1.0229033064045974</v>
      </c>
      <c r="AJ32" s="98">
        <f t="shared" si="2"/>
        <v>0</v>
      </c>
    </row>
    <row r="33" spans="1:36" x14ac:dyDescent="0.2">
      <c r="A33" s="9">
        <v>660</v>
      </c>
      <c r="B33" s="87">
        <f t="shared" si="7"/>
        <v>11</v>
      </c>
      <c r="C33" s="68">
        <v>0</v>
      </c>
      <c r="D33" s="10">
        <f t="shared" si="3"/>
        <v>0</v>
      </c>
      <c r="E33" s="35">
        <f t="shared" si="4"/>
        <v>0</v>
      </c>
      <c r="F33" s="26"/>
      <c r="G33" s="10">
        <f t="shared" si="5"/>
        <v>11</v>
      </c>
      <c r="H33" s="26">
        <f t="shared" si="6"/>
        <v>0</v>
      </c>
      <c r="I33" s="29"/>
      <c r="J33" s="15"/>
      <c r="P33" s="31"/>
      <c r="Q33" s="51"/>
      <c r="R33" s="52"/>
      <c r="AJ33" s="98">
        <f t="shared" si="2"/>
        <v>0</v>
      </c>
    </row>
    <row r="34" spans="1:36" x14ac:dyDescent="0.2">
      <c r="A34" s="9">
        <v>720</v>
      </c>
      <c r="B34" s="87">
        <f t="shared" si="7"/>
        <v>12</v>
      </c>
      <c r="C34" s="68">
        <v>0</v>
      </c>
      <c r="D34" s="10">
        <f t="shared" si="3"/>
        <v>0</v>
      </c>
      <c r="E34" s="35">
        <f t="shared" si="4"/>
        <v>0</v>
      </c>
      <c r="F34" s="26"/>
      <c r="G34" s="10">
        <f t="shared" si="5"/>
        <v>12</v>
      </c>
      <c r="H34" s="26">
        <f t="shared" si="6"/>
        <v>0</v>
      </c>
      <c r="I34" s="29"/>
      <c r="J34" s="14"/>
      <c r="P34" s="31"/>
      <c r="Q34" s="51"/>
      <c r="R34" s="52"/>
      <c r="AJ34" s="98">
        <f t="shared" si="2"/>
        <v>0</v>
      </c>
    </row>
    <row r="35" spans="1:36" x14ac:dyDescent="0.2">
      <c r="A35" s="9">
        <v>780</v>
      </c>
      <c r="B35" s="87">
        <f t="shared" si="7"/>
        <v>13</v>
      </c>
      <c r="C35" s="68">
        <v>0</v>
      </c>
      <c r="D35" s="10">
        <f t="shared" si="3"/>
        <v>0</v>
      </c>
      <c r="E35" s="35">
        <f t="shared" si="4"/>
        <v>0</v>
      </c>
      <c r="F35" s="26"/>
      <c r="G35" s="10">
        <f t="shared" si="5"/>
        <v>13</v>
      </c>
      <c r="H35" s="26">
        <f t="shared" si="6"/>
        <v>0</v>
      </c>
      <c r="I35" s="29"/>
      <c r="J35" s="14"/>
      <c r="P35" s="31"/>
      <c r="Q35" s="51"/>
      <c r="R35" s="52"/>
      <c r="AJ35" s="98">
        <f t="shared" si="2"/>
        <v>0</v>
      </c>
    </row>
    <row r="36" spans="1:36" x14ac:dyDescent="0.2">
      <c r="A36" s="9">
        <v>840</v>
      </c>
      <c r="B36" s="87">
        <f t="shared" si="7"/>
        <v>14</v>
      </c>
      <c r="C36" s="68">
        <v>1E-3</v>
      </c>
      <c r="D36" s="10">
        <f t="shared" si="3"/>
        <v>1E-3</v>
      </c>
      <c r="E36" s="35">
        <f t="shared" si="4"/>
        <v>8.3284750562172077E-5</v>
      </c>
      <c r="F36" s="26"/>
      <c r="G36" s="10">
        <f t="shared" si="5"/>
        <v>14</v>
      </c>
      <c r="H36" s="26">
        <f t="shared" si="6"/>
        <v>1E-3</v>
      </c>
      <c r="I36" s="29"/>
      <c r="J36" s="14"/>
      <c r="P36" s="31"/>
      <c r="Q36" s="51"/>
      <c r="R36" s="52"/>
      <c r="AJ36" s="98">
        <f t="shared" si="2"/>
        <v>2.5399999999999999E-2</v>
      </c>
    </row>
    <row r="37" spans="1:36" x14ac:dyDescent="0.2">
      <c r="A37" s="9">
        <v>900</v>
      </c>
      <c r="B37" s="87">
        <f t="shared" si="7"/>
        <v>15</v>
      </c>
      <c r="C37" s="68">
        <v>0.13300000000000001</v>
      </c>
      <c r="D37" s="10">
        <f t="shared" si="3"/>
        <v>0.13400000000000001</v>
      </c>
      <c r="E37" s="35">
        <f t="shared" si="4"/>
        <v>1.1160156575331058E-2</v>
      </c>
      <c r="F37" s="26"/>
      <c r="G37" s="10">
        <f t="shared" si="5"/>
        <v>15</v>
      </c>
      <c r="H37" s="26">
        <f t="shared" si="6"/>
        <v>0.13300000000000001</v>
      </c>
      <c r="I37" s="29"/>
      <c r="J37" s="15"/>
      <c r="P37" s="31"/>
      <c r="Q37" s="51"/>
      <c r="R37" s="52"/>
      <c r="AJ37" s="98">
        <f t="shared" si="2"/>
        <v>3.3782000000000001</v>
      </c>
    </row>
    <row r="38" spans="1:36" x14ac:dyDescent="0.2">
      <c r="A38" s="9">
        <v>960</v>
      </c>
      <c r="B38" s="87">
        <f t="shared" si="7"/>
        <v>16</v>
      </c>
      <c r="C38" s="68">
        <v>0.13300000000000001</v>
      </c>
      <c r="D38" s="10">
        <f t="shared" si="3"/>
        <v>0.26700000000000002</v>
      </c>
      <c r="E38" s="35">
        <f t="shared" si="4"/>
        <v>2.2237028400099945E-2</v>
      </c>
      <c r="F38" s="26"/>
      <c r="G38" s="10">
        <f t="shared" si="5"/>
        <v>16</v>
      </c>
      <c r="H38" s="26">
        <f t="shared" si="6"/>
        <v>0.13300000000000001</v>
      </c>
      <c r="I38" s="29"/>
      <c r="J38" s="14"/>
      <c r="AJ38" s="98">
        <f t="shared" si="2"/>
        <v>3.3782000000000001</v>
      </c>
    </row>
    <row r="39" spans="1:36" x14ac:dyDescent="0.2">
      <c r="A39" s="9">
        <v>1020</v>
      </c>
      <c r="B39" s="87">
        <f t="shared" si="7"/>
        <v>17</v>
      </c>
      <c r="C39" s="68">
        <v>0.26600000000000001</v>
      </c>
      <c r="D39" s="10">
        <f t="shared" si="3"/>
        <v>0.53300000000000003</v>
      </c>
      <c r="E39" s="35">
        <f t="shared" si="4"/>
        <v>4.4390772049637713E-2</v>
      </c>
      <c r="F39" s="26"/>
      <c r="G39" s="10">
        <f t="shared" si="5"/>
        <v>17</v>
      </c>
      <c r="H39" s="26">
        <f t="shared" si="6"/>
        <v>0.26600000000000001</v>
      </c>
      <c r="I39" s="32"/>
      <c r="J39" s="32"/>
      <c r="AJ39" s="98">
        <f t="shared" si="2"/>
        <v>6.7564000000000002</v>
      </c>
    </row>
    <row r="40" spans="1:36" x14ac:dyDescent="0.2">
      <c r="A40" s="9">
        <v>1080</v>
      </c>
      <c r="B40" s="87">
        <f t="shared" si="7"/>
        <v>18</v>
      </c>
      <c r="C40" s="68">
        <v>0.52599999999999991</v>
      </c>
      <c r="D40" s="10">
        <f t="shared" si="3"/>
        <v>1.0589999999999999</v>
      </c>
      <c r="E40" s="35">
        <f t="shared" si="4"/>
        <v>8.8198550845340215E-2</v>
      </c>
      <c r="F40" s="26"/>
      <c r="G40" s="10">
        <f t="shared" si="5"/>
        <v>18</v>
      </c>
      <c r="H40" s="26">
        <f t="shared" si="6"/>
        <v>0.52599999999999991</v>
      </c>
      <c r="I40" s="14"/>
      <c r="J40" s="32"/>
      <c r="K40" s="8"/>
      <c r="AJ40" s="98">
        <f t="shared" si="2"/>
        <v>13.360399999999997</v>
      </c>
    </row>
    <row r="41" spans="1:36" x14ac:dyDescent="0.2">
      <c r="A41" s="9">
        <v>1140</v>
      </c>
      <c r="B41" s="87">
        <f t="shared" si="7"/>
        <v>19</v>
      </c>
      <c r="C41" s="68">
        <v>0.41900000000000004</v>
      </c>
      <c r="D41" s="10">
        <f t="shared" si="3"/>
        <v>1.478</v>
      </c>
      <c r="E41" s="35">
        <f t="shared" si="4"/>
        <v>0.12309486133089032</v>
      </c>
      <c r="F41" s="26"/>
      <c r="G41" s="10">
        <f t="shared" si="5"/>
        <v>19</v>
      </c>
      <c r="H41" s="26">
        <f t="shared" si="6"/>
        <v>0.41899999999999998</v>
      </c>
      <c r="I41" s="14"/>
      <c r="J41" s="15"/>
      <c r="K41" s="8"/>
      <c r="AJ41" s="98">
        <f t="shared" si="2"/>
        <v>10.6426</v>
      </c>
    </row>
    <row r="42" spans="1:36" x14ac:dyDescent="0.2">
      <c r="A42" s="9">
        <v>1200</v>
      </c>
      <c r="B42" s="87">
        <f t="shared" si="7"/>
        <v>20</v>
      </c>
      <c r="C42" s="68">
        <v>2.100000000000013E-2</v>
      </c>
      <c r="D42" s="10">
        <f t="shared" si="3"/>
        <v>1.4990000000000001</v>
      </c>
      <c r="E42" s="35">
        <f t="shared" si="4"/>
        <v>0.12484384109269595</v>
      </c>
      <c r="F42" s="26"/>
      <c r="G42" s="10">
        <f t="shared" si="5"/>
        <v>20</v>
      </c>
      <c r="H42" s="26">
        <f t="shared" si="6"/>
        <v>2.100000000000013E-2</v>
      </c>
      <c r="I42" s="14"/>
      <c r="J42" s="32"/>
      <c r="K42" s="8"/>
      <c r="AJ42" s="98">
        <f t="shared" si="2"/>
        <v>0.53340000000000332</v>
      </c>
    </row>
    <row r="43" spans="1:36" x14ac:dyDescent="0.2">
      <c r="A43" s="9">
        <v>1260</v>
      </c>
      <c r="B43" s="87">
        <f t="shared" si="7"/>
        <v>21</v>
      </c>
      <c r="C43" s="68">
        <v>1.181</v>
      </c>
      <c r="D43" s="10">
        <f t="shared" si="3"/>
        <v>2.68</v>
      </c>
      <c r="E43" s="35">
        <f t="shared" si="4"/>
        <v>0.22320313150662116</v>
      </c>
      <c r="F43" s="26"/>
      <c r="G43" s="10">
        <f t="shared" si="5"/>
        <v>21</v>
      </c>
      <c r="H43" s="26">
        <f t="shared" si="6"/>
        <v>1.181</v>
      </c>
      <c r="I43" s="8"/>
      <c r="J43" s="8"/>
      <c r="K43" s="8"/>
      <c r="AJ43" s="98">
        <f t="shared" si="2"/>
        <v>29.997399999999999</v>
      </c>
    </row>
    <row r="44" spans="1:36" x14ac:dyDescent="0.2">
      <c r="A44" s="9">
        <v>1320</v>
      </c>
      <c r="B44" s="87">
        <f t="shared" si="7"/>
        <v>22</v>
      </c>
      <c r="C44" s="68">
        <v>0.1419999999999999</v>
      </c>
      <c r="D44" s="10">
        <f t="shared" si="3"/>
        <v>2.8220000000000001</v>
      </c>
      <c r="E44" s="35">
        <f t="shared" si="4"/>
        <v>0.23502956608644959</v>
      </c>
      <c r="F44" s="26"/>
      <c r="G44" s="10">
        <f t="shared" si="5"/>
        <v>22</v>
      </c>
      <c r="H44" s="26">
        <f t="shared" si="6"/>
        <v>0.1419999999999999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AJ44" s="98">
        <f t="shared" si="2"/>
        <v>3.6067999999999976</v>
      </c>
    </row>
    <row r="45" spans="1:36" x14ac:dyDescent="0.2">
      <c r="A45" s="9">
        <v>1380</v>
      </c>
      <c r="B45" s="87">
        <f t="shared" si="7"/>
        <v>23</v>
      </c>
      <c r="C45" s="68">
        <v>0.53399999999999981</v>
      </c>
      <c r="D45" s="10">
        <f t="shared" si="3"/>
        <v>3.3559999999999999</v>
      </c>
      <c r="E45" s="35">
        <f t="shared" si="4"/>
        <v>0.27950362288664943</v>
      </c>
      <c r="F45" s="26"/>
      <c r="G45" s="10">
        <f t="shared" si="5"/>
        <v>23</v>
      </c>
      <c r="H45" s="26">
        <f t="shared" si="6"/>
        <v>0.53399999999999992</v>
      </c>
      <c r="AJ45" s="98">
        <f t="shared" si="2"/>
        <v>13.563599999999997</v>
      </c>
    </row>
    <row r="46" spans="1:36" x14ac:dyDescent="0.2">
      <c r="A46" s="9">
        <v>1440</v>
      </c>
      <c r="B46" s="87">
        <f t="shared" si="7"/>
        <v>24</v>
      </c>
      <c r="C46" s="68">
        <v>0.94500000000000028</v>
      </c>
      <c r="D46" s="10">
        <f t="shared" si="3"/>
        <v>4.3010000000000002</v>
      </c>
      <c r="E46" s="35">
        <f t="shared" si="4"/>
        <v>0.35820771216790209</v>
      </c>
      <c r="F46" s="26"/>
      <c r="G46" s="10">
        <f t="shared" si="5"/>
        <v>24</v>
      </c>
      <c r="H46" s="26">
        <f t="shared" si="6"/>
        <v>0.94500000000000028</v>
      </c>
      <c r="J46" s="69"/>
      <c r="AJ46" s="98">
        <f t="shared" si="2"/>
        <v>24.003000000000007</v>
      </c>
    </row>
    <row r="47" spans="1:36" x14ac:dyDescent="0.2">
      <c r="A47" s="9">
        <v>1500</v>
      </c>
      <c r="B47" s="87">
        <f t="shared" si="7"/>
        <v>25</v>
      </c>
      <c r="C47" s="68">
        <v>1.4500000000000002</v>
      </c>
      <c r="D47" s="10">
        <f t="shared" si="3"/>
        <v>5.7510000000000003</v>
      </c>
      <c r="E47" s="35">
        <f t="shared" si="4"/>
        <v>0.47897060048305157</v>
      </c>
      <c r="F47" s="26"/>
      <c r="G47" s="10">
        <f t="shared" si="5"/>
        <v>25</v>
      </c>
      <c r="H47" s="26">
        <f t="shared" si="6"/>
        <v>1.4500000000000002</v>
      </c>
      <c r="J47" s="69"/>
      <c r="AJ47" s="98">
        <f t="shared" si="2"/>
        <v>36.830000000000005</v>
      </c>
    </row>
    <row r="48" spans="1:36" x14ac:dyDescent="0.2">
      <c r="A48" s="9">
        <v>1560</v>
      </c>
      <c r="B48" s="87">
        <f t="shared" si="7"/>
        <v>26</v>
      </c>
      <c r="C48" s="68">
        <v>0.53099999999999969</v>
      </c>
      <c r="D48" s="10">
        <f t="shared" si="3"/>
        <v>6.282</v>
      </c>
      <c r="E48" s="35">
        <f t="shared" si="4"/>
        <v>0.52319480303156496</v>
      </c>
      <c r="F48" s="26"/>
      <c r="G48" s="10">
        <f t="shared" si="5"/>
        <v>26</v>
      </c>
      <c r="H48" s="26">
        <f t="shared" si="6"/>
        <v>0.53099999999999969</v>
      </c>
      <c r="J48" s="69"/>
      <c r="AJ48" s="98">
        <f t="shared" si="2"/>
        <v>13.487399999999992</v>
      </c>
    </row>
    <row r="49" spans="1:36" x14ac:dyDescent="0.2">
      <c r="A49" s="9">
        <v>1620</v>
      </c>
      <c r="B49" s="87">
        <f t="shared" si="7"/>
        <v>27</v>
      </c>
      <c r="C49" s="68">
        <v>0.27500000000000036</v>
      </c>
      <c r="D49" s="10">
        <f t="shared" si="3"/>
        <v>6.5570000000000004</v>
      </c>
      <c r="E49" s="35">
        <f t="shared" si="4"/>
        <v>0.54609810943616233</v>
      </c>
      <c r="F49" s="26"/>
      <c r="G49" s="10">
        <f t="shared" si="5"/>
        <v>27</v>
      </c>
      <c r="H49" s="26">
        <f t="shared" si="6"/>
        <v>0.27500000000000036</v>
      </c>
      <c r="J49" s="69"/>
      <c r="AJ49" s="98">
        <f t="shared" si="2"/>
        <v>6.9850000000000083</v>
      </c>
    </row>
    <row r="50" spans="1:36" x14ac:dyDescent="0.2">
      <c r="A50" s="9">
        <v>1680</v>
      </c>
      <c r="B50" s="87">
        <f t="shared" si="7"/>
        <v>28</v>
      </c>
      <c r="C50" s="68">
        <v>0.13999999999999968</v>
      </c>
      <c r="D50" s="10">
        <f t="shared" si="3"/>
        <v>6.6970000000000001</v>
      </c>
      <c r="E50" s="35">
        <f t="shared" si="4"/>
        <v>0.55775797451486631</v>
      </c>
      <c r="F50" s="26"/>
      <c r="G50" s="10">
        <f t="shared" si="5"/>
        <v>28</v>
      </c>
      <c r="H50" s="26">
        <f t="shared" si="6"/>
        <v>0.13999999999999968</v>
      </c>
      <c r="J50" s="69"/>
      <c r="AJ50" s="98">
        <f t="shared" si="2"/>
        <v>3.5559999999999916</v>
      </c>
    </row>
    <row r="51" spans="1:36" x14ac:dyDescent="0.2">
      <c r="A51" s="9">
        <v>1740</v>
      </c>
      <c r="B51" s="87">
        <f t="shared" si="7"/>
        <v>29</v>
      </c>
      <c r="C51" s="68">
        <v>0.13600000000000012</v>
      </c>
      <c r="D51" s="10">
        <f t="shared" si="3"/>
        <v>6.8330000000000002</v>
      </c>
      <c r="E51" s="35">
        <f t="shared" si="4"/>
        <v>0.56908470059132177</v>
      </c>
      <c r="F51" s="26"/>
      <c r="G51" s="10">
        <f t="shared" si="5"/>
        <v>29</v>
      </c>
      <c r="H51" s="26">
        <f t="shared" si="6"/>
        <v>0.13600000000000012</v>
      </c>
      <c r="J51" s="69"/>
      <c r="AJ51" s="98">
        <f t="shared" si="2"/>
        <v>3.4544000000000028</v>
      </c>
    </row>
    <row r="52" spans="1:36" x14ac:dyDescent="0.2">
      <c r="A52" s="9">
        <v>1800</v>
      </c>
      <c r="B52" s="87">
        <f t="shared" si="7"/>
        <v>30</v>
      </c>
      <c r="C52" s="68">
        <v>3.9999999999995595E-3</v>
      </c>
      <c r="D52" s="10">
        <f t="shared" si="3"/>
        <v>6.8369999999999997</v>
      </c>
      <c r="E52" s="35">
        <f t="shared" si="4"/>
        <v>0.5694178395935704</v>
      </c>
      <c r="F52" s="26"/>
      <c r="G52" s="10">
        <f t="shared" si="5"/>
        <v>30</v>
      </c>
      <c r="H52" s="26">
        <f t="shared" si="6"/>
        <v>3.9999999999995595E-3</v>
      </c>
      <c r="J52" s="69"/>
      <c r="AJ52" s="98">
        <f t="shared" si="2"/>
        <v>0.10159999999998881</v>
      </c>
    </row>
    <row r="53" spans="1:36" x14ac:dyDescent="0.2">
      <c r="A53" s="9">
        <v>1860</v>
      </c>
      <c r="B53" s="87">
        <f t="shared" si="7"/>
        <v>31</v>
      </c>
      <c r="C53" s="68">
        <v>0.13600000000000012</v>
      </c>
      <c r="D53" s="10">
        <f t="shared" si="3"/>
        <v>6.9729999999999999</v>
      </c>
      <c r="E53" s="35">
        <f t="shared" si="4"/>
        <v>0.58074456567002586</v>
      </c>
      <c r="F53" s="26"/>
      <c r="G53" s="10">
        <f t="shared" si="5"/>
        <v>31</v>
      </c>
      <c r="H53" s="26">
        <f t="shared" si="6"/>
        <v>0.13600000000000012</v>
      </c>
      <c r="J53" s="69"/>
      <c r="AJ53" s="98">
        <f t="shared" si="2"/>
        <v>3.4544000000000028</v>
      </c>
    </row>
    <row r="54" spans="1:36" x14ac:dyDescent="0.2">
      <c r="A54" s="9">
        <v>1920</v>
      </c>
      <c r="B54" s="87">
        <f t="shared" si="7"/>
        <v>32</v>
      </c>
      <c r="C54" s="68">
        <v>9.0000000000003411E-3</v>
      </c>
      <c r="D54" s="10">
        <f t="shared" si="3"/>
        <v>6.9820000000000002</v>
      </c>
      <c r="E54" s="35">
        <f t="shared" si="4"/>
        <v>0.58149412842508541</v>
      </c>
      <c r="F54" s="26"/>
      <c r="G54" s="10">
        <f t="shared" si="5"/>
        <v>32</v>
      </c>
      <c r="H54" s="26">
        <f t="shared" si="6"/>
        <v>9.0000000000003411E-3</v>
      </c>
      <c r="J54" s="69"/>
      <c r="AJ54" s="98">
        <f t="shared" si="2"/>
        <v>0.22860000000000866</v>
      </c>
    </row>
    <row r="55" spans="1:36" x14ac:dyDescent="0.2">
      <c r="A55" s="9">
        <v>1980</v>
      </c>
      <c r="B55" s="87">
        <f t="shared" si="7"/>
        <v>33</v>
      </c>
      <c r="C55" s="68">
        <v>0.13600000000000012</v>
      </c>
      <c r="D55" s="10">
        <f t="shared" si="3"/>
        <v>7.1180000000000003</v>
      </c>
      <c r="E55" s="35">
        <f t="shared" si="4"/>
        <v>0.59282085450154076</v>
      </c>
      <c r="F55" s="26"/>
      <c r="G55" s="10">
        <f t="shared" si="5"/>
        <v>33</v>
      </c>
      <c r="H55" s="26">
        <f t="shared" si="6"/>
        <v>0.13600000000000012</v>
      </c>
      <c r="J55" s="69"/>
      <c r="AJ55" s="98">
        <f t="shared" si="2"/>
        <v>3.4544000000000028</v>
      </c>
    </row>
    <row r="56" spans="1:36" x14ac:dyDescent="0.2">
      <c r="A56" s="9">
        <v>2040</v>
      </c>
      <c r="B56" s="87">
        <f t="shared" si="7"/>
        <v>34</v>
      </c>
      <c r="C56" s="68">
        <v>0.13399999999999945</v>
      </c>
      <c r="D56" s="10">
        <f t="shared" si="3"/>
        <v>7.2519999999999998</v>
      </c>
      <c r="E56" s="35">
        <f t="shared" si="4"/>
        <v>0.60398101107687185</v>
      </c>
      <c r="F56" s="26"/>
      <c r="G56" s="10">
        <f t="shared" si="5"/>
        <v>34</v>
      </c>
      <c r="H56" s="26">
        <f t="shared" si="6"/>
        <v>0.13399999999999945</v>
      </c>
      <c r="J56" s="69"/>
      <c r="AJ56" s="98">
        <f t="shared" si="2"/>
        <v>3.4035999999999857</v>
      </c>
    </row>
    <row r="57" spans="1:36" x14ac:dyDescent="0.2">
      <c r="A57" s="9">
        <v>2100</v>
      </c>
      <c r="B57" s="87">
        <f t="shared" si="7"/>
        <v>35</v>
      </c>
      <c r="C57" s="68">
        <v>7.0000000000005613E-3</v>
      </c>
      <c r="D57" s="10">
        <f t="shared" si="3"/>
        <v>7.2590000000000003</v>
      </c>
      <c r="E57" s="35">
        <f t="shared" si="4"/>
        <v>0.60456400433080704</v>
      </c>
      <c r="F57" s="26"/>
      <c r="G57" s="10">
        <f t="shared" si="5"/>
        <v>35</v>
      </c>
      <c r="H57" s="26">
        <f t="shared" si="6"/>
        <v>7.0000000000005613E-3</v>
      </c>
      <c r="J57" s="69"/>
      <c r="AJ57" s="98">
        <f t="shared" si="2"/>
        <v>0.17780000000001425</v>
      </c>
    </row>
    <row r="58" spans="1:36" x14ac:dyDescent="0.2">
      <c r="A58" s="9">
        <v>2160</v>
      </c>
      <c r="B58" s="87">
        <f t="shared" si="7"/>
        <v>36</v>
      </c>
      <c r="C58" s="68">
        <v>4.9999999999998934E-3</v>
      </c>
      <c r="D58" s="10">
        <f t="shared" si="3"/>
        <v>7.2640000000000002</v>
      </c>
      <c r="E58" s="35">
        <f t="shared" si="4"/>
        <v>0.60498042808361796</v>
      </c>
      <c r="F58" s="26"/>
      <c r="G58" s="10">
        <f t="shared" si="5"/>
        <v>36</v>
      </c>
      <c r="H58" s="26">
        <f t="shared" si="6"/>
        <v>4.9999999999998934E-3</v>
      </c>
      <c r="J58" s="69"/>
      <c r="AJ58" s="98">
        <f t="shared" si="2"/>
        <v>0.12699999999999728</v>
      </c>
    </row>
    <row r="59" spans="1:36" x14ac:dyDescent="0.2">
      <c r="A59" s="9">
        <v>2220</v>
      </c>
      <c r="B59" s="87">
        <f t="shared" si="7"/>
        <v>37</v>
      </c>
      <c r="C59" s="68">
        <v>0</v>
      </c>
      <c r="D59" s="10">
        <f t="shared" si="3"/>
        <v>7.2640000000000002</v>
      </c>
      <c r="E59" s="35">
        <f t="shared" si="4"/>
        <v>0.60498042808361796</v>
      </c>
      <c r="F59" s="26"/>
      <c r="G59" s="10">
        <f t="shared" si="5"/>
        <v>37</v>
      </c>
      <c r="H59" s="26">
        <f t="shared" si="6"/>
        <v>0</v>
      </c>
      <c r="J59" s="69"/>
      <c r="AJ59" s="98">
        <f t="shared" si="2"/>
        <v>0</v>
      </c>
    </row>
    <row r="60" spans="1:36" x14ac:dyDescent="0.2">
      <c r="A60" s="9">
        <v>2280</v>
      </c>
      <c r="B60" s="87">
        <f t="shared" si="7"/>
        <v>38</v>
      </c>
      <c r="C60" s="68">
        <v>3.0000000000001137E-3</v>
      </c>
      <c r="D60" s="10">
        <f t="shared" si="3"/>
        <v>7.2670000000000003</v>
      </c>
      <c r="E60" s="35">
        <f t="shared" si="4"/>
        <v>0.6052302823353044</v>
      </c>
      <c r="F60" s="26"/>
      <c r="G60" s="10">
        <f t="shared" si="5"/>
        <v>38</v>
      </c>
      <c r="H60" s="26">
        <f t="shared" si="6"/>
        <v>3.0000000000001137E-3</v>
      </c>
      <c r="J60" s="69"/>
      <c r="AJ60" s="98">
        <f t="shared" si="2"/>
        <v>7.6200000000002877E-2</v>
      </c>
    </row>
    <row r="61" spans="1:36" x14ac:dyDescent="0.2">
      <c r="A61" s="9">
        <v>2340</v>
      </c>
      <c r="B61" s="87">
        <f t="shared" si="7"/>
        <v>39</v>
      </c>
      <c r="C61" s="68">
        <v>0.13699999999999957</v>
      </c>
      <c r="D61" s="10">
        <f t="shared" si="3"/>
        <v>7.4039999999999999</v>
      </c>
      <c r="E61" s="35">
        <f t="shared" si="4"/>
        <v>0.61664029316232194</v>
      </c>
      <c r="F61" s="26"/>
      <c r="G61" s="10">
        <f t="shared" si="5"/>
        <v>39</v>
      </c>
      <c r="H61" s="26">
        <f t="shared" si="6"/>
        <v>0.13699999999999957</v>
      </c>
      <c r="J61" s="69"/>
      <c r="AJ61" s="98">
        <f t="shared" si="2"/>
        <v>3.4797999999999889</v>
      </c>
    </row>
    <row r="62" spans="1:36" x14ac:dyDescent="0.2">
      <c r="A62" s="9">
        <v>2400</v>
      </c>
      <c r="B62" s="87">
        <f t="shared" si="7"/>
        <v>40</v>
      </c>
      <c r="C62" s="68">
        <v>1.9999999999997797E-3</v>
      </c>
      <c r="D62" s="10">
        <f t="shared" si="3"/>
        <v>7.4059999999999997</v>
      </c>
      <c r="E62" s="35">
        <f t="shared" si="4"/>
        <v>0.61680686266344631</v>
      </c>
      <c r="F62" s="26"/>
      <c r="G62" s="10">
        <f t="shared" si="5"/>
        <v>40</v>
      </c>
      <c r="H62" s="26">
        <f t="shared" si="6"/>
        <v>1.9999999999997797E-3</v>
      </c>
      <c r="J62" s="69"/>
      <c r="AJ62" s="98">
        <f t="shared" si="2"/>
        <v>5.0799999999994405E-2</v>
      </c>
    </row>
    <row r="63" spans="1:36" x14ac:dyDescent="0.2">
      <c r="A63" s="9">
        <v>2460</v>
      </c>
      <c r="B63" s="87">
        <f t="shared" si="7"/>
        <v>41</v>
      </c>
      <c r="C63" s="68">
        <v>0.13700000000000045</v>
      </c>
      <c r="D63" s="10">
        <f t="shared" si="3"/>
        <v>7.5430000000000001</v>
      </c>
      <c r="E63" s="35">
        <f t="shared" si="4"/>
        <v>0.62821687349046396</v>
      </c>
      <c r="F63" s="26"/>
      <c r="G63" s="10">
        <f t="shared" si="5"/>
        <v>41</v>
      </c>
      <c r="H63" s="26">
        <f t="shared" si="6"/>
        <v>0.13700000000000045</v>
      </c>
      <c r="J63" s="69"/>
      <c r="AJ63" s="98">
        <f t="shared" si="2"/>
        <v>3.4798000000000116</v>
      </c>
    </row>
    <row r="64" spans="1:36" x14ac:dyDescent="0.2">
      <c r="A64" s="9">
        <v>2520</v>
      </c>
      <c r="B64" s="87">
        <f t="shared" si="7"/>
        <v>42</v>
      </c>
      <c r="C64" s="68">
        <v>0.40799999999999947</v>
      </c>
      <c r="D64" s="10">
        <f t="shared" si="3"/>
        <v>7.9509999999999996</v>
      </c>
      <c r="E64" s="35">
        <f t="shared" si="4"/>
        <v>0.66219705171983012</v>
      </c>
      <c r="F64" s="26"/>
      <c r="G64" s="10">
        <f t="shared" si="5"/>
        <v>42</v>
      </c>
      <c r="H64" s="26">
        <f t="shared" si="6"/>
        <v>0.40799999999999947</v>
      </c>
      <c r="J64" s="69"/>
      <c r="AJ64" s="98">
        <f t="shared" si="2"/>
        <v>10.363199999999987</v>
      </c>
    </row>
    <row r="65" spans="1:36" x14ac:dyDescent="0.2">
      <c r="A65" s="9">
        <v>2580</v>
      </c>
      <c r="B65" s="87">
        <f t="shared" si="7"/>
        <v>43</v>
      </c>
      <c r="C65" s="68">
        <v>0.27300000000000058</v>
      </c>
      <c r="D65" s="10">
        <f t="shared" si="3"/>
        <v>8.2240000000000002</v>
      </c>
      <c r="E65" s="35">
        <f t="shared" si="4"/>
        <v>0.68493378862330312</v>
      </c>
      <c r="F65" s="26"/>
      <c r="G65" s="10">
        <f t="shared" si="5"/>
        <v>43</v>
      </c>
      <c r="H65" s="26">
        <f t="shared" si="6"/>
        <v>0.27300000000000058</v>
      </c>
      <c r="J65" s="69"/>
      <c r="AJ65" s="98">
        <f t="shared" si="2"/>
        <v>6.9342000000000139</v>
      </c>
    </row>
    <row r="66" spans="1:36" x14ac:dyDescent="0.2">
      <c r="A66" s="9">
        <v>2640</v>
      </c>
      <c r="B66" s="87">
        <f t="shared" si="7"/>
        <v>44</v>
      </c>
      <c r="C66" s="68">
        <v>0.26699999999999946</v>
      </c>
      <c r="D66" s="10">
        <f t="shared" si="3"/>
        <v>8.4909999999999997</v>
      </c>
      <c r="E66" s="35">
        <f t="shared" si="4"/>
        <v>0.70717081702340301</v>
      </c>
      <c r="F66" s="26"/>
      <c r="G66" s="10">
        <f t="shared" si="5"/>
        <v>44</v>
      </c>
      <c r="H66" s="26">
        <f t="shared" si="6"/>
        <v>0.26699999999999946</v>
      </c>
      <c r="J66" s="69"/>
      <c r="AJ66" s="98">
        <f t="shared" si="2"/>
        <v>6.7817999999999863</v>
      </c>
    </row>
    <row r="67" spans="1:36" x14ac:dyDescent="0.2">
      <c r="A67" s="9">
        <v>2700</v>
      </c>
      <c r="B67" s="87">
        <f t="shared" si="7"/>
        <v>45</v>
      </c>
      <c r="C67" s="68">
        <v>0.40000000000000036</v>
      </c>
      <c r="D67" s="10">
        <f t="shared" si="3"/>
        <v>8.891</v>
      </c>
      <c r="E67" s="35">
        <f t="shared" si="4"/>
        <v>0.74048471724827192</v>
      </c>
      <c r="F67" s="26"/>
      <c r="G67" s="10">
        <f t="shared" si="5"/>
        <v>45</v>
      </c>
      <c r="H67" s="26">
        <f t="shared" si="6"/>
        <v>0.40000000000000036</v>
      </c>
      <c r="J67" s="69"/>
      <c r="AJ67" s="98">
        <f t="shared" si="2"/>
        <v>10.160000000000009</v>
      </c>
    </row>
    <row r="68" spans="1:36" x14ac:dyDescent="0.2">
      <c r="A68" s="9">
        <v>2760</v>
      </c>
      <c r="B68" s="87">
        <f t="shared" si="7"/>
        <v>46</v>
      </c>
      <c r="C68" s="68">
        <v>0.5340000000000007</v>
      </c>
      <c r="D68" s="10">
        <f t="shared" si="3"/>
        <v>9.4250000000000007</v>
      </c>
      <c r="E68" s="35">
        <f t="shared" si="4"/>
        <v>0.78495877404847181</v>
      </c>
      <c r="F68" s="26"/>
      <c r="G68" s="10">
        <f t="shared" si="5"/>
        <v>46</v>
      </c>
      <c r="H68" s="26">
        <f t="shared" si="6"/>
        <v>0.5340000000000007</v>
      </c>
      <c r="J68" s="69"/>
      <c r="AJ68" s="98">
        <f t="shared" si="2"/>
        <v>13.563600000000017</v>
      </c>
    </row>
    <row r="69" spans="1:36" x14ac:dyDescent="0.2">
      <c r="A69" s="9">
        <v>2820</v>
      </c>
      <c r="B69" s="87">
        <f t="shared" si="7"/>
        <v>47</v>
      </c>
      <c r="C69" s="68">
        <v>0.53699999999999903</v>
      </c>
      <c r="D69" s="10">
        <f t="shared" si="3"/>
        <v>9.9619999999999997</v>
      </c>
      <c r="E69" s="35">
        <f t="shared" si="4"/>
        <v>0.82968268510035814</v>
      </c>
      <c r="F69" s="26"/>
      <c r="G69" s="10">
        <f t="shared" si="5"/>
        <v>47</v>
      </c>
      <c r="H69" s="26">
        <f t="shared" si="6"/>
        <v>0.53699999999999903</v>
      </c>
      <c r="J69" s="69"/>
      <c r="AJ69" s="98">
        <f t="shared" si="2"/>
        <v>13.639799999999974</v>
      </c>
    </row>
    <row r="70" spans="1:36" x14ac:dyDescent="0.2">
      <c r="A70" s="9">
        <v>2880</v>
      </c>
      <c r="B70" s="87">
        <f t="shared" si="7"/>
        <v>48</v>
      </c>
      <c r="C70" s="68">
        <v>0.4009999999999998</v>
      </c>
      <c r="D70" s="10">
        <f t="shared" si="3"/>
        <v>10.363</v>
      </c>
      <c r="E70" s="35">
        <f t="shared" si="4"/>
        <v>0.86307987007578912</v>
      </c>
      <c r="F70" s="26"/>
      <c r="G70" s="10">
        <f t="shared" si="5"/>
        <v>48</v>
      </c>
      <c r="H70" s="26">
        <f t="shared" si="6"/>
        <v>0.4009999999999998</v>
      </c>
      <c r="J70" s="26">
        <f>SUM(C23:C70)</f>
        <v>10.363</v>
      </c>
      <c r="AJ70" s="98">
        <f t="shared" si="2"/>
        <v>10.185399999999994</v>
      </c>
    </row>
    <row r="71" spans="1:36" x14ac:dyDescent="0.2">
      <c r="A71" s="9">
        <v>2940</v>
      </c>
      <c r="B71" s="87">
        <f t="shared" si="7"/>
        <v>49</v>
      </c>
      <c r="C71" s="68">
        <v>0.27299999999999969</v>
      </c>
      <c r="D71" s="10">
        <f t="shared" si="3"/>
        <v>10.635999999999999</v>
      </c>
      <c r="E71" s="35">
        <f t="shared" si="4"/>
        <v>0.88581660697926201</v>
      </c>
      <c r="G71" s="10">
        <f t="shared" si="5"/>
        <v>49</v>
      </c>
      <c r="H71" s="26">
        <f t="shared" si="6"/>
        <v>0.27299999999999969</v>
      </c>
      <c r="J71" s="26">
        <f t="shared" ref="J71:J130" si="8">SUM(C24:C71)</f>
        <v>10.635999999999999</v>
      </c>
      <c r="AJ71" s="98">
        <f t="shared" si="2"/>
        <v>6.9341999999999917</v>
      </c>
    </row>
    <row r="72" spans="1:36" x14ac:dyDescent="0.2">
      <c r="A72" s="9">
        <v>3000</v>
      </c>
      <c r="B72" s="87">
        <f t="shared" si="7"/>
        <v>50</v>
      </c>
      <c r="C72" s="83">
        <v>0.40800000000000125</v>
      </c>
      <c r="D72" s="10">
        <f t="shared" si="3"/>
        <v>11.044</v>
      </c>
      <c r="E72" s="35">
        <f t="shared" si="4"/>
        <v>0.9197967852086284</v>
      </c>
      <c r="G72" s="10">
        <f t="shared" si="5"/>
        <v>50</v>
      </c>
      <c r="H72" s="26">
        <f t="shared" si="6"/>
        <v>0.40800000000000125</v>
      </c>
      <c r="J72" s="26">
        <f t="shared" si="8"/>
        <v>11.044</v>
      </c>
      <c r="AJ72" s="98">
        <f t="shared" si="2"/>
        <v>10.363200000000031</v>
      </c>
    </row>
    <row r="73" spans="1:36" x14ac:dyDescent="0.2">
      <c r="A73" s="9">
        <v>3060</v>
      </c>
      <c r="B73" s="87">
        <f t="shared" si="7"/>
        <v>51</v>
      </c>
      <c r="C73" s="83">
        <v>0.27699999999999925</v>
      </c>
      <c r="D73" s="10">
        <f t="shared" si="3"/>
        <v>11.321</v>
      </c>
      <c r="E73" s="35">
        <f t="shared" si="4"/>
        <v>0.94286666111434991</v>
      </c>
      <c r="G73" s="10">
        <f t="shared" si="5"/>
        <v>51</v>
      </c>
      <c r="H73" s="26">
        <f t="shared" si="6"/>
        <v>0.27699999999999925</v>
      </c>
      <c r="J73" s="26">
        <f t="shared" si="8"/>
        <v>11.321</v>
      </c>
      <c r="AJ73" s="98">
        <f t="shared" si="2"/>
        <v>7.0357999999999805</v>
      </c>
    </row>
    <row r="74" spans="1:36" x14ac:dyDescent="0.2">
      <c r="A74" s="9">
        <v>3120</v>
      </c>
      <c r="B74" s="87">
        <f t="shared" si="7"/>
        <v>52</v>
      </c>
      <c r="C74" s="83">
        <v>0.13600000000000101</v>
      </c>
      <c r="D74" s="10">
        <f t="shared" si="3"/>
        <v>11.457000000000001</v>
      </c>
      <c r="E74" s="35">
        <f t="shared" si="4"/>
        <v>0.95419338719080549</v>
      </c>
      <c r="G74" s="10">
        <f t="shared" si="5"/>
        <v>52</v>
      </c>
      <c r="H74" s="26">
        <f t="shared" si="6"/>
        <v>0.13600000000000101</v>
      </c>
      <c r="J74" s="26">
        <f t="shared" si="8"/>
        <v>11.457000000000001</v>
      </c>
      <c r="AJ74" s="98">
        <f t="shared" si="2"/>
        <v>3.4544000000000255</v>
      </c>
    </row>
    <row r="75" spans="1:36" x14ac:dyDescent="0.2">
      <c r="A75" s="9">
        <v>3180</v>
      </c>
      <c r="B75" s="87">
        <f t="shared" si="7"/>
        <v>53</v>
      </c>
      <c r="C75" s="83">
        <v>3.9999999999995595E-3</v>
      </c>
      <c r="D75" s="10">
        <f t="shared" si="3"/>
        <v>11.461</v>
      </c>
      <c r="E75" s="35">
        <f t="shared" si="4"/>
        <v>0.95452652619305411</v>
      </c>
      <c r="G75" s="10">
        <f t="shared" si="5"/>
        <v>53</v>
      </c>
      <c r="H75" s="26">
        <f t="shared" si="6"/>
        <v>3.9999999999995595E-3</v>
      </c>
      <c r="J75" s="26">
        <f t="shared" si="8"/>
        <v>11.461</v>
      </c>
      <c r="AJ75" s="98">
        <f t="shared" si="2"/>
        <v>0.10159999999998881</v>
      </c>
    </row>
    <row r="76" spans="1:36" x14ac:dyDescent="0.2">
      <c r="A76" s="9">
        <v>3240</v>
      </c>
      <c r="B76" s="87">
        <f t="shared" si="7"/>
        <v>54</v>
      </c>
      <c r="C76" s="83">
        <v>3.0000000000001137E-3</v>
      </c>
      <c r="D76" s="10">
        <f t="shared" si="3"/>
        <v>11.464</v>
      </c>
      <c r="E76" s="35">
        <f t="shared" si="4"/>
        <v>0.95477638044474067</v>
      </c>
      <c r="G76" s="10">
        <f t="shared" si="5"/>
        <v>54</v>
      </c>
      <c r="H76" s="26">
        <f t="shared" si="6"/>
        <v>3.0000000000001137E-3</v>
      </c>
      <c r="J76" s="26">
        <f t="shared" si="8"/>
        <v>11.464</v>
      </c>
      <c r="AJ76" s="98">
        <f t="shared" si="2"/>
        <v>7.6200000000002877E-2</v>
      </c>
    </row>
    <row r="77" spans="1:36" x14ac:dyDescent="0.2">
      <c r="A77" s="9">
        <v>3300</v>
      </c>
      <c r="B77" s="87">
        <f t="shared" si="7"/>
        <v>55</v>
      </c>
      <c r="C77" s="83">
        <v>0.1379999999999999</v>
      </c>
      <c r="D77" s="10">
        <f t="shared" si="3"/>
        <v>11.602</v>
      </c>
      <c r="E77" s="35">
        <f t="shared" si="4"/>
        <v>0.96626967602232039</v>
      </c>
      <c r="G77" s="10">
        <f t="shared" si="5"/>
        <v>55</v>
      </c>
      <c r="H77" s="26">
        <f t="shared" si="6"/>
        <v>0.1379999999999999</v>
      </c>
      <c r="J77" s="26">
        <f t="shared" si="8"/>
        <v>11.602</v>
      </c>
      <c r="AJ77" s="98">
        <f t="shared" si="2"/>
        <v>3.5051999999999972</v>
      </c>
    </row>
    <row r="78" spans="1:36" x14ac:dyDescent="0.2">
      <c r="A78" s="9">
        <v>3360</v>
      </c>
      <c r="B78" s="87">
        <f t="shared" si="7"/>
        <v>56</v>
      </c>
      <c r="C78" s="83">
        <v>0.13599999999999923</v>
      </c>
      <c r="D78" s="10">
        <f t="shared" si="3"/>
        <v>11.738</v>
      </c>
      <c r="E78" s="35">
        <f t="shared" si="4"/>
        <v>0.97759640209877574</v>
      </c>
      <c r="G78" s="10">
        <f t="shared" si="5"/>
        <v>56</v>
      </c>
      <c r="H78" s="26">
        <f t="shared" si="6"/>
        <v>0.13599999999999923</v>
      </c>
      <c r="J78" s="26">
        <f t="shared" si="8"/>
        <v>11.738</v>
      </c>
      <c r="AJ78" s="98">
        <f t="shared" si="2"/>
        <v>3.4543999999999802</v>
      </c>
    </row>
    <row r="79" spans="1:36" x14ac:dyDescent="0.2">
      <c r="A79" s="9">
        <v>3420</v>
      </c>
      <c r="B79" s="87">
        <f t="shared" si="7"/>
        <v>57</v>
      </c>
      <c r="C79" s="83">
        <v>0.13199999999999967</v>
      </c>
      <c r="D79" s="10">
        <f t="shared" si="3"/>
        <v>11.87</v>
      </c>
      <c r="E79" s="35">
        <f t="shared" si="4"/>
        <v>0.98858998917298235</v>
      </c>
      <c r="G79" s="10">
        <f t="shared" si="5"/>
        <v>57</v>
      </c>
      <c r="H79" s="26">
        <f t="shared" si="6"/>
        <v>0.13199999999999967</v>
      </c>
      <c r="J79" s="26">
        <f t="shared" si="8"/>
        <v>11.87</v>
      </c>
      <c r="AJ79" s="98">
        <f t="shared" si="2"/>
        <v>3.3527999999999913</v>
      </c>
    </row>
    <row r="80" spans="1:36" x14ac:dyDescent="0.2">
      <c r="A80" s="9">
        <v>3480</v>
      </c>
      <c r="B80" s="87">
        <f t="shared" si="7"/>
        <v>58</v>
      </c>
      <c r="C80" s="83">
        <v>2.0000000000006679E-3</v>
      </c>
      <c r="D80" s="10">
        <f t="shared" si="3"/>
        <v>11.872</v>
      </c>
      <c r="E80" s="35">
        <f t="shared" si="4"/>
        <v>0.98875655867410683</v>
      </c>
      <c r="G80" s="10">
        <f t="shared" si="5"/>
        <v>58</v>
      </c>
      <c r="H80" s="26">
        <f t="shared" si="6"/>
        <v>2.0000000000006679E-3</v>
      </c>
      <c r="J80" s="26">
        <f t="shared" si="8"/>
        <v>11.872</v>
      </c>
      <c r="AJ80" s="98">
        <f t="shared" si="2"/>
        <v>5.0800000000016964E-2</v>
      </c>
    </row>
    <row r="81" spans="1:36" x14ac:dyDescent="0.2">
      <c r="A81" s="9">
        <v>3540</v>
      </c>
      <c r="B81" s="87">
        <f t="shared" si="7"/>
        <v>59</v>
      </c>
      <c r="C81" s="83">
        <v>9.9999999999944578E-4</v>
      </c>
      <c r="D81" s="10">
        <f t="shared" si="3"/>
        <v>11.872999999999999</v>
      </c>
      <c r="E81" s="35">
        <f t="shared" si="4"/>
        <v>0.98883984342466891</v>
      </c>
      <c r="G81" s="10">
        <f t="shared" si="5"/>
        <v>59</v>
      </c>
      <c r="H81" s="26">
        <f t="shared" si="6"/>
        <v>9.9999999999944578E-4</v>
      </c>
      <c r="J81" s="26">
        <f t="shared" si="8"/>
        <v>11.872999999999999</v>
      </c>
      <c r="AJ81" s="98">
        <f t="shared" si="2"/>
        <v>2.539999999998592E-2</v>
      </c>
    </row>
    <row r="82" spans="1:36" x14ac:dyDescent="0.2">
      <c r="A82" s="9">
        <v>3600</v>
      </c>
      <c r="B82" s="87">
        <f t="shared" si="7"/>
        <v>60</v>
      </c>
      <c r="C82" s="83">
        <v>1.0000000000012221E-3</v>
      </c>
      <c r="D82" s="10">
        <f t="shared" si="3"/>
        <v>11.874000000000001</v>
      </c>
      <c r="E82" s="35">
        <f t="shared" si="4"/>
        <v>0.9889231281752312</v>
      </c>
      <c r="G82" s="10">
        <f t="shared" si="5"/>
        <v>60</v>
      </c>
      <c r="H82" s="26">
        <f t="shared" si="6"/>
        <v>1.0000000000012221E-3</v>
      </c>
      <c r="J82" s="26">
        <f t="shared" si="8"/>
        <v>11.874000000000001</v>
      </c>
      <c r="AJ82" s="98">
        <f t="shared" si="2"/>
        <v>2.540000000003104E-2</v>
      </c>
    </row>
    <row r="83" spans="1:36" x14ac:dyDescent="0.2">
      <c r="A83" s="9">
        <v>3660</v>
      </c>
      <c r="B83" s="87">
        <f t="shared" si="7"/>
        <v>61</v>
      </c>
      <c r="C83" s="83">
        <v>3.0000000000001137E-3</v>
      </c>
      <c r="D83" s="10">
        <f t="shared" si="3"/>
        <v>11.877000000000001</v>
      </c>
      <c r="E83" s="35">
        <f t="shared" si="4"/>
        <v>0.98917298242691776</v>
      </c>
      <c r="G83" s="10">
        <f t="shared" si="5"/>
        <v>61</v>
      </c>
      <c r="H83" s="26">
        <f t="shared" si="6"/>
        <v>3.0000000000001137E-3</v>
      </c>
      <c r="J83" s="26">
        <f t="shared" si="8"/>
        <v>11.877000000000001</v>
      </c>
      <c r="AJ83" s="98">
        <f t="shared" si="2"/>
        <v>7.6200000000002877E-2</v>
      </c>
    </row>
    <row r="84" spans="1:36" x14ac:dyDescent="0.2">
      <c r="A84" s="9">
        <v>3720</v>
      </c>
      <c r="B84" s="87">
        <f t="shared" si="7"/>
        <v>62</v>
      </c>
      <c r="C84" s="83">
        <v>0.13099999999999845</v>
      </c>
      <c r="D84" s="10">
        <f t="shared" si="3"/>
        <v>12.007999999999999</v>
      </c>
      <c r="E84" s="35">
        <f t="shared" si="4"/>
        <v>1.0000832847505621</v>
      </c>
      <c r="G84" s="10">
        <f t="shared" si="5"/>
        <v>62</v>
      </c>
      <c r="H84" s="26">
        <f t="shared" si="6"/>
        <v>0.13099999999999845</v>
      </c>
      <c r="J84" s="26">
        <f t="shared" si="8"/>
        <v>12.007</v>
      </c>
      <c r="AJ84" s="98">
        <f t="shared" si="2"/>
        <v>3.3273999999999604</v>
      </c>
    </row>
    <row r="85" spans="1:36" x14ac:dyDescent="0.2">
      <c r="A85" s="9">
        <v>3780</v>
      </c>
      <c r="B85" s="87">
        <f t="shared" si="7"/>
        <v>63</v>
      </c>
      <c r="C85" s="83">
        <v>0</v>
      </c>
      <c r="D85" s="10">
        <f t="shared" si="3"/>
        <v>12.007999999999999</v>
      </c>
      <c r="E85" s="35">
        <f t="shared" si="4"/>
        <v>1.0000832847505621</v>
      </c>
      <c r="G85" s="10">
        <f t="shared" si="5"/>
        <v>63</v>
      </c>
      <c r="H85" s="26">
        <f t="shared" si="6"/>
        <v>0</v>
      </c>
      <c r="J85" s="26">
        <f t="shared" si="8"/>
        <v>11.873999999999999</v>
      </c>
      <c r="AJ85" s="98">
        <f t="shared" si="2"/>
        <v>0</v>
      </c>
    </row>
    <row r="86" spans="1:36" x14ac:dyDescent="0.2">
      <c r="A86" s="9">
        <v>3840</v>
      </c>
      <c r="B86" s="87">
        <f t="shared" si="7"/>
        <v>64</v>
      </c>
      <c r="C86" s="83">
        <v>0</v>
      </c>
      <c r="D86" s="10">
        <f t="shared" si="3"/>
        <v>12.007999999999999</v>
      </c>
      <c r="E86" s="35">
        <f t="shared" si="4"/>
        <v>1.0000832847505621</v>
      </c>
      <c r="G86" s="10">
        <f t="shared" si="5"/>
        <v>64</v>
      </c>
      <c r="H86" s="26">
        <f t="shared" si="6"/>
        <v>0</v>
      </c>
      <c r="J86" s="26">
        <f t="shared" si="8"/>
        <v>11.741</v>
      </c>
      <c r="AJ86" s="98">
        <f t="shared" si="2"/>
        <v>0</v>
      </c>
    </row>
    <row r="87" spans="1:36" x14ac:dyDescent="0.2">
      <c r="A87" s="9">
        <v>3900</v>
      </c>
      <c r="B87" s="87">
        <f t="shared" si="7"/>
        <v>65</v>
      </c>
      <c r="C87" s="83">
        <v>3.0000000000001137E-3</v>
      </c>
      <c r="D87" s="10">
        <f t="shared" si="3"/>
        <v>12.010999999999999</v>
      </c>
      <c r="E87" s="35">
        <f t="shared" si="4"/>
        <v>1.0003331390022487</v>
      </c>
      <c r="G87" s="10">
        <f t="shared" si="5"/>
        <v>65</v>
      </c>
      <c r="H87" s="26">
        <f t="shared" si="6"/>
        <v>3.0000000000001137E-3</v>
      </c>
      <c r="J87" s="26">
        <f t="shared" si="8"/>
        <v>11.478</v>
      </c>
      <c r="AJ87" s="98">
        <f t="shared" ref="AJ87:AJ130" si="9">H87*25.4</f>
        <v>7.6200000000002877E-2</v>
      </c>
    </row>
    <row r="88" spans="1:36" x14ac:dyDescent="0.2">
      <c r="A88" s="9">
        <v>3960</v>
      </c>
      <c r="B88" s="87">
        <f t="shared" si="7"/>
        <v>66</v>
      </c>
      <c r="C88" s="83">
        <v>0.13200000000000145</v>
      </c>
      <c r="D88" s="10">
        <f t="shared" ref="D88:D130" si="10">D87+C88</f>
        <v>12.143000000000001</v>
      </c>
      <c r="E88" s="35">
        <f t="shared" ref="E88:E130" si="11">D88/$J$18</f>
        <v>1.0113267260764556</v>
      </c>
      <c r="G88" s="10">
        <f t="shared" ref="G88:G130" si="12">B88</f>
        <v>66</v>
      </c>
      <c r="H88" s="26">
        <f t="shared" ref="H88:H130" si="13">C88*60/60</f>
        <v>0.13200000000000145</v>
      </c>
      <c r="J88" s="26">
        <f t="shared" si="8"/>
        <v>11.084</v>
      </c>
      <c r="AJ88" s="98">
        <f t="shared" si="9"/>
        <v>3.3528000000000366</v>
      </c>
    </row>
    <row r="89" spans="1:36" x14ac:dyDescent="0.2">
      <c r="A89" s="9">
        <v>4020</v>
      </c>
      <c r="B89" s="87">
        <f t="shared" ref="B89:B130" si="14">A89/60</f>
        <v>67</v>
      </c>
      <c r="C89" s="83">
        <v>9.9999999999944578E-4</v>
      </c>
      <c r="D89" s="10">
        <f t="shared" si="10"/>
        <v>12.144</v>
      </c>
      <c r="E89" s="35">
        <f t="shared" si="11"/>
        <v>1.0114100108270176</v>
      </c>
      <c r="G89" s="10">
        <f t="shared" si="12"/>
        <v>67</v>
      </c>
      <c r="H89" s="26">
        <f t="shared" si="13"/>
        <v>9.9999999999944578E-4</v>
      </c>
      <c r="J89" s="26">
        <f t="shared" si="8"/>
        <v>10.666</v>
      </c>
      <c r="AJ89" s="98">
        <f t="shared" si="9"/>
        <v>2.539999999998592E-2</v>
      </c>
    </row>
    <row r="90" spans="1:36" x14ac:dyDescent="0.2">
      <c r="A90" s="9">
        <v>4080</v>
      </c>
      <c r="B90" s="87">
        <f t="shared" si="14"/>
        <v>68</v>
      </c>
      <c r="C90" s="83">
        <v>9.9999999999944578E-4</v>
      </c>
      <c r="D90" s="10">
        <f t="shared" si="10"/>
        <v>12.145</v>
      </c>
      <c r="E90" s="35">
        <f t="shared" si="11"/>
        <v>1.0114932955775797</v>
      </c>
      <c r="G90" s="10">
        <f t="shared" si="12"/>
        <v>68</v>
      </c>
      <c r="H90" s="26">
        <f t="shared" si="13"/>
        <v>9.9999999999944578E-4</v>
      </c>
      <c r="J90" s="26">
        <f t="shared" si="8"/>
        <v>10.646000000000001</v>
      </c>
      <c r="AJ90" s="98">
        <f t="shared" si="9"/>
        <v>2.539999999998592E-2</v>
      </c>
    </row>
    <row r="91" spans="1:36" x14ac:dyDescent="0.2">
      <c r="A91" s="9">
        <v>4140</v>
      </c>
      <c r="B91" s="87">
        <f t="shared" si="14"/>
        <v>69</v>
      </c>
      <c r="C91" s="83">
        <v>3.0000000000001137E-3</v>
      </c>
      <c r="D91" s="10">
        <f t="shared" si="10"/>
        <v>12.148</v>
      </c>
      <c r="E91" s="35">
        <f t="shared" si="11"/>
        <v>1.0117431498292662</v>
      </c>
      <c r="G91" s="10">
        <f t="shared" si="12"/>
        <v>69</v>
      </c>
      <c r="H91" s="26">
        <f t="shared" si="13"/>
        <v>3.0000000000001137E-3</v>
      </c>
      <c r="J91" s="26">
        <f t="shared" si="8"/>
        <v>9.468</v>
      </c>
      <c r="AJ91" s="98">
        <f t="shared" si="9"/>
        <v>7.6200000000002877E-2</v>
      </c>
    </row>
    <row r="92" spans="1:36" x14ac:dyDescent="0.2">
      <c r="A92" s="9">
        <v>4200</v>
      </c>
      <c r="B92" s="87">
        <f t="shared" si="14"/>
        <v>70</v>
      </c>
      <c r="C92" s="83">
        <v>0</v>
      </c>
      <c r="D92" s="10">
        <f t="shared" si="10"/>
        <v>12.148</v>
      </c>
      <c r="E92" s="35">
        <f t="shared" si="11"/>
        <v>1.0117431498292662</v>
      </c>
      <c r="G92" s="10">
        <f t="shared" si="12"/>
        <v>70</v>
      </c>
      <c r="H92" s="26">
        <f t="shared" si="13"/>
        <v>0</v>
      </c>
      <c r="J92" s="26">
        <f t="shared" si="8"/>
        <v>9.3260000000000005</v>
      </c>
      <c r="AJ92" s="98">
        <f t="shared" si="9"/>
        <v>0</v>
      </c>
    </row>
    <row r="93" spans="1:36" x14ac:dyDescent="0.2">
      <c r="A93" s="9">
        <v>4260</v>
      </c>
      <c r="B93" s="87">
        <f t="shared" si="14"/>
        <v>71</v>
      </c>
      <c r="C93" s="83">
        <v>0</v>
      </c>
      <c r="D93" s="10">
        <f t="shared" si="10"/>
        <v>12.148</v>
      </c>
      <c r="E93" s="35">
        <f t="shared" si="11"/>
        <v>1.0117431498292662</v>
      </c>
      <c r="G93" s="10">
        <f t="shared" si="12"/>
        <v>71</v>
      </c>
      <c r="H93" s="26">
        <f t="shared" si="13"/>
        <v>0</v>
      </c>
      <c r="J93" s="26">
        <f t="shared" si="8"/>
        <v>8.7919999999999998</v>
      </c>
      <c r="AJ93" s="98">
        <f t="shared" si="9"/>
        <v>0</v>
      </c>
    </row>
    <row r="94" spans="1:36" x14ac:dyDescent="0.2">
      <c r="A94" s="9">
        <v>4320</v>
      </c>
      <c r="B94" s="87">
        <f t="shared" si="14"/>
        <v>72</v>
      </c>
      <c r="C94" s="83">
        <v>0</v>
      </c>
      <c r="D94" s="10">
        <f t="shared" si="10"/>
        <v>12.148</v>
      </c>
      <c r="E94" s="35">
        <f t="shared" si="11"/>
        <v>1.0117431498292662</v>
      </c>
      <c r="G94" s="10">
        <f t="shared" si="12"/>
        <v>72</v>
      </c>
      <c r="H94" s="26">
        <f t="shared" si="13"/>
        <v>0</v>
      </c>
      <c r="J94" s="26">
        <f t="shared" si="8"/>
        <v>7.8469999999999995</v>
      </c>
      <c r="AJ94" s="98">
        <f t="shared" si="9"/>
        <v>0</v>
      </c>
    </row>
    <row r="95" spans="1:36" x14ac:dyDescent="0.2">
      <c r="A95" s="9">
        <v>4380</v>
      </c>
      <c r="B95" s="87">
        <f t="shared" si="14"/>
        <v>73</v>
      </c>
      <c r="C95" s="83">
        <v>0</v>
      </c>
      <c r="D95" s="10">
        <f t="shared" si="10"/>
        <v>12.148</v>
      </c>
      <c r="E95" s="35">
        <f t="shared" si="11"/>
        <v>1.0117431498292662</v>
      </c>
      <c r="G95" s="10">
        <f t="shared" si="12"/>
        <v>73</v>
      </c>
      <c r="H95" s="26">
        <f t="shared" si="13"/>
        <v>0</v>
      </c>
      <c r="J95" s="26">
        <f t="shared" si="8"/>
        <v>6.3969999999999994</v>
      </c>
      <c r="AJ95" s="98">
        <f t="shared" si="9"/>
        <v>0</v>
      </c>
    </row>
    <row r="96" spans="1:36" x14ac:dyDescent="0.2">
      <c r="A96" s="9">
        <v>4440</v>
      </c>
      <c r="B96" s="87">
        <f t="shared" si="14"/>
        <v>74</v>
      </c>
      <c r="C96" s="83">
        <v>0</v>
      </c>
      <c r="D96" s="10">
        <f t="shared" si="10"/>
        <v>12.148</v>
      </c>
      <c r="E96" s="35">
        <f t="shared" si="11"/>
        <v>1.0117431498292662</v>
      </c>
      <c r="G96" s="10">
        <f t="shared" si="12"/>
        <v>74</v>
      </c>
      <c r="H96" s="26">
        <f t="shared" si="13"/>
        <v>0</v>
      </c>
      <c r="J96" s="26">
        <f t="shared" si="8"/>
        <v>5.8659999999999997</v>
      </c>
      <c r="AJ96" s="98">
        <f t="shared" si="9"/>
        <v>0</v>
      </c>
    </row>
    <row r="97" spans="1:36" x14ac:dyDescent="0.2">
      <c r="A97" s="9">
        <v>4500</v>
      </c>
      <c r="B97" s="87">
        <f t="shared" si="14"/>
        <v>75</v>
      </c>
      <c r="C97" s="83">
        <v>0</v>
      </c>
      <c r="D97" s="10">
        <f t="shared" si="10"/>
        <v>12.148</v>
      </c>
      <c r="E97" s="35">
        <f t="shared" si="11"/>
        <v>1.0117431498292662</v>
      </c>
      <c r="G97" s="10">
        <f t="shared" si="12"/>
        <v>75</v>
      </c>
      <c r="H97" s="26">
        <f t="shared" si="13"/>
        <v>0</v>
      </c>
      <c r="J97" s="26">
        <f t="shared" si="8"/>
        <v>5.5909999999999993</v>
      </c>
      <c r="AJ97" s="98">
        <f t="shared" si="9"/>
        <v>0</v>
      </c>
    </row>
    <row r="98" spans="1:36" x14ac:dyDescent="0.2">
      <c r="A98" s="9">
        <v>4560</v>
      </c>
      <c r="B98" s="87">
        <f t="shared" si="14"/>
        <v>76</v>
      </c>
      <c r="C98" s="83">
        <v>0</v>
      </c>
      <c r="D98" s="10">
        <f t="shared" si="10"/>
        <v>12.148</v>
      </c>
      <c r="E98" s="35">
        <f t="shared" si="11"/>
        <v>1.0117431498292662</v>
      </c>
      <c r="G98" s="10">
        <f t="shared" si="12"/>
        <v>76</v>
      </c>
      <c r="H98" s="26">
        <f t="shared" si="13"/>
        <v>0</v>
      </c>
      <c r="J98" s="26">
        <f t="shared" si="8"/>
        <v>5.4509999999999996</v>
      </c>
      <c r="AJ98" s="98">
        <f t="shared" si="9"/>
        <v>0</v>
      </c>
    </row>
    <row r="99" spans="1:36" x14ac:dyDescent="0.2">
      <c r="A99" s="9">
        <v>4620</v>
      </c>
      <c r="B99" s="87">
        <f t="shared" si="14"/>
        <v>77</v>
      </c>
      <c r="C99" s="83">
        <v>0</v>
      </c>
      <c r="D99" s="10">
        <f t="shared" si="10"/>
        <v>12.148</v>
      </c>
      <c r="E99" s="35">
        <f t="shared" si="11"/>
        <v>1.0117431498292662</v>
      </c>
      <c r="G99" s="10">
        <f t="shared" si="12"/>
        <v>77</v>
      </c>
      <c r="H99" s="26">
        <f t="shared" si="13"/>
        <v>0</v>
      </c>
      <c r="J99" s="26">
        <f t="shared" si="8"/>
        <v>5.3149999999999995</v>
      </c>
      <c r="AJ99" s="98">
        <f t="shared" si="9"/>
        <v>0</v>
      </c>
    </row>
    <row r="100" spans="1:36" x14ac:dyDescent="0.2">
      <c r="A100" s="9">
        <v>4680</v>
      </c>
      <c r="B100" s="87">
        <f t="shared" si="14"/>
        <v>78</v>
      </c>
      <c r="C100" s="83">
        <v>0</v>
      </c>
      <c r="D100" s="10">
        <f t="shared" si="10"/>
        <v>12.148</v>
      </c>
      <c r="E100" s="35">
        <f t="shared" si="11"/>
        <v>1.0117431498292662</v>
      </c>
      <c r="G100" s="10">
        <f t="shared" si="12"/>
        <v>78</v>
      </c>
      <c r="H100" s="26">
        <f t="shared" si="13"/>
        <v>0</v>
      </c>
      <c r="J100" s="26">
        <f t="shared" si="8"/>
        <v>5.3109999999999999</v>
      </c>
      <c r="AJ100" s="98">
        <f t="shared" si="9"/>
        <v>0</v>
      </c>
    </row>
    <row r="101" spans="1:36" x14ac:dyDescent="0.2">
      <c r="A101" s="9">
        <v>4740</v>
      </c>
      <c r="B101" s="87">
        <f t="shared" si="14"/>
        <v>79</v>
      </c>
      <c r="C101" s="83">
        <v>0</v>
      </c>
      <c r="D101" s="10">
        <f t="shared" si="10"/>
        <v>12.148</v>
      </c>
      <c r="E101" s="35">
        <f t="shared" si="11"/>
        <v>1.0117431498292662</v>
      </c>
      <c r="G101" s="10">
        <f t="shared" si="12"/>
        <v>79</v>
      </c>
      <c r="H101" s="26">
        <f t="shared" si="13"/>
        <v>0</v>
      </c>
      <c r="J101" s="26">
        <f t="shared" si="8"/>
        <v>5.1749999999999998</v>
      </c>
      <c r="AJ101" s="98">
        <f t="shared" si="9"/>
        <v>0</v>
      </c>
    </row>
    <row r="102" spans="1:36" x14ac:dyDescent="0.2">
      <c r="A102" s="9">
        <v>4800</v>
      </c>
      <c r="B102" s="87">
        <f t="shared" si="14"/>
        <v>80</v>
      </c>
      <c r="C102" s="83">
        <v>0</v>
      </c>
      <c r="D102" s="10">
        <f t="shared" si="10"/>
        <v>12.148</v>
      </c>
      <c r="E102" s="35">
        <f t="shared" si="11"/>
        <v>1.0117431498292662</v>
      </c>
      <c r="G102" s="10">
        <f t="shared" si="12"/>
        <v>80</v>
      </c>
      <c r="H102" s="26">
        <f t="shared" si="13"/>
        <v>0</v>
      </c>
      <c r="J102" s="26">
        <f t="shared" si="8"/>
        <v>5.1659999999999995</v>
      </c>
      <c r="AJ102" s="98">
        <f t="shared" si="9"/>
        <v>0</v>
      </c>
    </row>
    <row r="103" spans="1:36" x14ac:dyDescent="0.2">
      <c r="A103" s="9">
        <v>4860</v>
      </c>
      <c r="B103" s="87">
        <f t="shared" si="14"/>
        <v>81</v>
      </c>
      <c r="C103" s="83">
        <v>0</v>
      </c>
      <c r="D103" s="10">
        <f t="shared" si="10"/>
        <v>12.148</v>
      </c>
      <c r="E103" s="35">
        <f t="shared" si="11"/>
        <v>1.0117431498292662</v>
      </c>
      <c r="G103" s="10">
        <f t="shared" si="12"/>
        <v>81</v>
      </c>
      <c r="H103" s="26">
        <f t="shared" si="13"/>
        <v>0</v>
      </c>
      <c r="J103" s="26">
        <f t="shared" si="8"/>
        <v>5.0299999999999994</v>
      </c>
      <c r="AJ103" s="98">
        <f t="shared" si="9"/>
        <v>0</v>
      </c>
    </row>
    <row r="104" spans="1:36" x14ac:dyDescent="0.2">
      <c r="A104" s="9">
        <v>4920</v>
      </c>
      <c r="B104" s="87">
        <f t="shared" si="14"/>
        <v>82</v>
      </c>
      <c r="C104" s="83">
        <v>0</v>
      </c>
      <c r="D104" s="10">
        <f t="shared" si="10"/>
        <v>12.148</v>
      </c>
      <c r="E104" s="35">
        <f t="shared" si="11"/>
        <v>1.0117431498292662</v>
      </c>
      <c r="G104" s="10">
        <f t="shared" si="12"/>
        <v>82</v>
      </c>
      <c r="H104" s="26">
        <f t="shared" si="13"/>
        <v>0</v>
      </c>
      <c r="J104" s="26">
        <f t="shared" si="8"/>
        <v>4.8959999999999999</v>
      </c>
      <c r="AJ104" s="98">
        <f t="shared" si="9"/>
        <v>0</v>
      </c>
    </row>
    <row r="105" spans="1:36" x14ac:dyDescent="0.2">
      <c r="A105" s="9">
        <v>4980</v>
      </c>
      <c r="B105" s="87">
        <f t="shared" si="14"/>
        <v>83</v>
      </c>
      <c r="C105" s="83">
        <v>0</v>
      </c>
      <c r="D105" s="10">
        <f t="shared" si="10"/>
        <v>12.148</v>
      </c>
      <c r="E105" s="35">
        <f t="shared" si="11"/>
        <v>1.0117431498292662</v>
      </c>
      <c r="G105" s="10">
        <f t="shared" si="12"/>
        <v>83</v>
      </c>
      <c r="H105" s="26">
        <f t="shared" si="13"/>
        <v>0</v>
      </c>
      <c r="J105" s="26">
        <f t="shared" si="8"/>
        <v>4.8889999999999993</v>
      </c>
      <c r="AJ105" s="98">
        <f t="shared" si="9"/>
        <v>0</v>
      </c>
    </row>
    <row r="106" spans="1:36" x14ac:dyDescent="0.2">
      <c r="A106" s="9">
        <v>5040</v>
      </c>
      <c r="B106" s="87">
        <f t="shared" si="14"/>
        <v>84</v>
      </c>
      <c r="C106" s="83">
        <v>0</v>
      </c>
      <c r="D106" s="10">
        <f t="shared" si="10"/>
        <v>12.148</v>
      </c>
      <c r="E106" s="35">
        <f t="shared" si="11"/>
        <v>1.0117431498292662</v>
      </c>
      <c r="G106" s="10">
        <f t="shared" si="12"/>
        <v>84</v>
      </c>
      <c r="H106" s="26">
        <f t="shared" si="13"/>
        <v>0</v>
      </c>
      <c r="J106" s="26">
        <f t="shared" si="8"/>
        <v>4.8839999999999995</v>
      </c>
      <c r="AJ106" s="98">
        <f t="shared" si="9"/>
        <v>0</v>
      </c>
    </row>
    <row r="107" spans="1:36" x14ac:dyDescent="0.2">
      <c r="A107" s="9">
        <v>5100</v>
      </c>
      <c r="B107" s="87">
        <f t="shared" si="14"/>
        <v>85</v>
      </c>
      <c r="C107" s="83">
        <v>0</v>
      </c>
      <c r="D107" s="10">
        <f t="shared" si="10"/>
        <v>12.148</v>
      </c>
      <c r="E107" s="35">
        <f t="shared" si="11"/>
        <v>1.0117431498292662</v>
      </c>
      <c r="G107" s="10">
        <f t="shared" si="12"/>
        <v>85</v>
      </c>
      <c r="H107" s="26">
        <f t="shared" si="13"/>
        <v>0</v>
      </c>
      <c r="J107" s="26">
        <f t="shared" si="8"/>
        <v>4.8839999999999995</v>
      </c>
      <c r="AJ107" s="98">
        <f t="shared" si="9"/>
        <v>0</v>
      </c>
    </row>
    <row r="108" spans="1:36" x14ac:dyDescent="0.2">
      <c r="A108" s="9">
        <v>5160</v>
      </c>
      <c r="B108" s="87">
        <f t="shared" si="14"/>
        <v>86</v>
      </c>
      <c r="C108" s="83">
        <v>0</v>
      </c>
      <c r="D108" s="10">
        <f t="shared" si="10"/>
        <v>12.148</v>
      </c>
      <c r="E108" s="35">
        <f t="shared" si="11"/>
        <v>1.0117431498292662</v>
      </c>
      <c r="G108" s="10">
        <f t="shared" si="12"/>
        <v>86</v>
      </c>
      <c r="H108" s="26">
        <f t="shared" si="13"/>
        <v>0</v>
      </c>
      <c r="J108" s="26">
        <f t="shared" si="8"/>
        <v>4.8809999999999993</v>
      </c>
      <c r="AJ108" s="98">
        <f t="shared" si="9"/>
        <v>0</v>
      </c>
    </row>
    <row r="109" spans="1:36" x14ac:dyDescent="0.2">
      <c r="A109" s="9">
        <v>5220</v>
      </c>
      <c r="B109" s="87">
        <f t="shared" si="14"/>
        <v>87</v>
      </c>
      <c r="C109" s="83">
        <v>0</v>
      </c>
      <c r="D109" s="10">
        <f t="shared" si="10"/>
        <v>12.148</v>
      </c>
      <c r="E109" s="35">
        <f t="shared" si="11"/>
        <v>1.0117431498292662</v>
      </c>
      <c r="G109" s="10">
        <f t="shared" si="12"/>
        <v>87</v>
      </c>
      <c r="H109" s="26">
        <f t="shared" si="13"/>
        <v>0</v>
      </c>
      <c r="J109" s="26">
        <f t="shared" si="8"/>
        <v>4.7439999999999998</v>
      </c>
      <c r="AJ109" s="98">
        <f t="shared" si="9"/>
        <v>0</v>
      </c>
    </row>
    <row r="110" spans="1:36" x14ac:dyDescent="0.2">
      <c r="A110" s="9">
        <v>5280</v>
      </c>
      <c r="B110" s="87">
        <f t="shared" si="14"/>
        <v>88</v>
      </c>
      <c r="C110" s="83">
        <v>0</v>
      </c>
      <c r="D110" s="10">
        <f t="shared" si="10"/>
        <v>12.148</v>
      </c>
      <c r="E110" s="35">
        <f t="shared" si="11"/>
        <v>1.0117431498292662</v>
      </c>
      <c r="G110" s="10">
        <f t="shared" si="12"/>
        <v>88</v>
      </c>
      <c r="H110" s="26">
        <f t="shared" si="13"/>
        <v>0</v>
      </c>
      <c r="J110" s="26">
        <f t="shared" si="8"/>
        <v>4.742</v>
      </c>
      <c r="AJ110" s="98">
        <f t="shared" si="9"/>
        <v>0</v>
      </c>
    </row>
    <row r="111" spans="1:36" x14ac:dyDescent="0.2">
      <c r="A111" s="9">
        <v>5340</v>
      </c>
      <c r="B111" s="87">
        <f t="shared" si="14"/>
        <v>89</v>
      </c>
      <c r="C111" s="83">
        <v>0</v>
      </c>
      <c r="D111" s="10">
        <f t="shared" si="10"/>
        <v>12.148</v>
      </c>
      <c r="E111" s="35">
        <f t="shared" si="11"/>
        <v>1.0117431498292662</v>
      </c>
      <c r="G111" s="10">
        <f t="shared" si="12"/>
        <v>89</v>
      </c>
      <c r="H111" s="26">
        <f t="shared" si="13"/>
        <v>0</v>
      </c>
      <c r="J111" s="26">
        <f t="shared" si="8"/>
        <v>4.6049999999999995</v>
      </c>
      <c r="AJ111" s="98">
        <f t="shared" si="9"/>
        <v>0</v>
      </c>
    </row>
    <row r="112" spans="1:36" x14ac:dyDescent="0.2">
      <c r="A112" s="9">
        <v>5400</v>
      </c>
      <c r="B112" s="87">
        <f t="shared" si="14"/>
        <v>90</v>
      </c>
      <c r="C112" s="83">
        <v>0</v>
      </c>
      <c r="D112" s="10">
        <f t="shared" si="10"/>
        <v>12.148</v>
      </c>
      <c r="E112" s="35">
        <f t="shared" si="11"/>
        <v>1.0117431498292662</v>
      </c>
      <c r="G112" s="10">
        <f t="shared" si="12"/>
        <v>90</v>
      </c>
      <c r="H112" s="26">
        <f t="shared" si="13"/>
        <v>0</v>
      </c>
      <c r="J112" s="26">
        <f t="shared" si="8"/>
        <v>4.1970000000000001</v>
      </c>
      <c r="AJ112" s="98">
        <f t="shared" si="9"/>
        <v>0</v>
      </c>
    </row>
    <row r="113" spans="1:36" x14ac:dyDescent="0.2">
      <c r="A113" s="9">
        <v>5460</v>
      </c>
      <c r="B113" s="87">
        <f t="shared" si="14"/>
        <v>91</v>
      </c>
      <c r="C113" s="83">
        <v>0</v>
      </c>
      <c r="D113" s="10">
        <f t="shared" si="10"/>
        <v>12.148</v>
      </c>
      <c r="E113" s="35">
        <f t="shared" si="11"/>
        <v>1.0117431498292662</v>
      </c>
      <c r="G113" s="10">
        <f t="shared" si="12"/>
        <v>91</v>
      </c>
      <c r="H113" s="26">
        <f t="shared" si="13"/>
        <v>0</v>
      </c>
      <c r="J113" s="26">
        <f t="shared" si="8"/>
        <v>3.9239999999999995</v>
      </c>
      <c r="AJ113" s="98">
        <f t="shared" si="9"/>
        <v>0</v>
      </c>
    </row>
    <row r="114" spans="1:36" x14ac:dyDescent="0.2">
      <c r="A114" s="9">
        <v>5520</v>
      </c>
      <c r="B114" s="87">
        <f t="shared" si="14"/>
        <v>92</v>
      </c>
      <c r="C114" s="83">
        <v>0</v>
      </c>
      <c r="D114" s="10">
        <f t="shared" si="10"/>
        <v>12.148</v>
      </c>
      <c r="E114" s="35">
        <f t="shared" si="11"/>
        <v>1.0117431498292662</v>
      </c>
      <c r="G114" s="10">
        <f t="shared" si="12"/>
        <v>92</v>
      </c>
      <c r="H114" s="26">
        <f t="shared" si="13"/>
        <v>0</v>
      </c>
      <c r="J114" s="26">
        <f t="shared" si="8"/>
        <v>3.657</v>
      </c>
      <c r="AJ114" s="98">
        <f t="shared" si="9"/>
        <v>0</v>
      </c>
    </row>
    <row r="115" spans="1:36" x14ac:dyDescent="0.2">
      <c r="A115" s="9">
        <v>5580</v>
      </c>
      <c r="B115" s="87">
        <f t="shared" si="14"/>
        <v>93</v>
      </c>
      <c r="C115" s="83">
        <v>0</v>
      </c>
      <c r="D115" s="10">
        <f t="shared" si="10"/>
        <v>12.148</v>
      </c>
      <c r="E115" s="35">
        <f t="shared" si="11"/>
        <v>1.0117431498292662</v>
      </c>
      <c r="G115" s="10">
        <f t="shared" si="12"/>
        <v>93</v>
      </c>
      <c r="H115" s="26">
        <f t="shared" si="13"/>
        <v>0</v>
      </c>
      <c r="J115" s="26">
        <f t="shared" si="8"/>
        <v>3.2569999999999997</v>
      </c>
      <c r="AJ115" s="98">
        <f t="shared" si="9"/>
        <v>0</v>
      </c>
    </row>
    <row r="116" spans="1:36" x14ac:dyDescent="0.2">
      <c r="A116" s="9">
        <v>5640</v>
      </c>
      <c r="B116" s="87">
        <f t="shared" si="14"/>
        <v>94</v>
      </c>
      <c r="C116" s="83">
        <v>0</v>
      </c>
      <c r="D116" s="10">
        <f t="shared" si="10"/>
        <v>12.148</v>
      </c>
      <c r="E116" s="35">
        <f t="shared" si="11"/>
        <v>1.0117431498292662</v>
      </c>
      <c r="G116" s="10">
        <f t="shared" si="12"/>
        <v>94</v>
      </c>
      <c r="H116" s="26">
        <f t="shared" si="13"/>
        <v>0</v>
      </c>
      <c r="J116" s="26">
        <f t="shared" si="8"/>
        <v>2.722999999999999</v>
      </c>
      <c r="AJ116" s="98">
        <f t="shared" si="9"/>
        <v>0</v>
      </c>
    </row>
    <row r="117" spans="1:36" x14ac:dyDescent="0.2">
      <c r="A117" s="9">
        <v>5700</v>
      </c>
      <c r="B117" s="87">
        <f t="shared" si="14"/>
        <v>95</v>
      </c>
      <c r="C117" s="83">
        <v>0</v>
      </c>
      <c r="D117" s="10">
        <f t="shared" si="10"/>
        <v>12.148</v>
      </c>
      <c r="E117" s="35">
        <f t="shared" si="11"/>
        <v>1.0117431498292662</v>
      </c>
      <c r="G117" s="10">
        <f t="shared" si="12"/>
        <v>95</v>
      </c>
      <c r="H117" s="26">
        <f t="shared" si="13"/>
        <v>0</v>
      </c>
      <c r="J117" s="26">
        <f t="shared" si="8"/>
        <v>2.1859999999999999</v>
      </c>
      <c r="AJ117" s="98">
        <f t="shared" si="9"/>
        <v>0</v>
      </c>
    </row>
    <row r="118" spans="1:36" x14ac:dyDescent="0.2">
      <c r="A118" s="9">
        <v>5760</v>
      </c>
      <c r="B118" s="87">
        <f t="shared" si="14"/>
        <v>96</v>
      </c>
      <c r="C118" s="83">
        <v>0</v>
      </c>
      <c r="D118" s="10">
        <f t="shared" si="10"/>
        <v>12.148</v>
      </c>
      <c r="E118" s="35">
        <f t="shared" si="11"/>
        <v>1.0117431498292662</v>
      </c>
      <c r="G118" s="10">
        <f t="shared" si="12"/>
        <v>96</v>
      </c>
      <c r="H118" s="26">
        <f t="shared" si="13"/>
        <v>0</v>
      </c>
      <c r="J118" s="26">
        <f t="shared" si="8"/>
        <v>1.7850000000000001</v>
      </c>
      <c r="AJ118" s="98">
        <f t="shared" si="9"/>
        <v>0</v>
      </c>
    </row>
    <row r="119" spans="1:36" x14ac:dyDescent="0.2">
      <c r="A119" s="9">
        <v>5820</v>
      </c>
      <c r="B119" s="87">
        <f t="shared" si="14"/>
        <v>97</v>
      </c>
      <c r="C119" s="83">
        <v>0</v>
      </c>
      <c r="D119" s="10">
        <f t="shared" si="10"/>
        <v>12.148</v>
      </c>
      <c r="E119" s="35">
        <f t="shared" si="11"/>
        <v>1.0117431498292662</v>
      </c>
      <c r="G119" s="10">
        <f t="shared" si="12"/>
        <v>97</v>
      </c>
      <c r="H119" s="26">
        <f t="shared" si="13"/>
        <v>0</v>
      </c>
      <c r="J119" s="26">
        <f t="shared" si="8"/>
        <v>1.5120000000000005</v>
      </c>
      <c r="AJ119" s="98">
        <f t="shared" si="9"/>
        <v>0</v>
      </c>
    </row>
    <row r="120" spans="1:36" x14ac:dyDescent="0.2">
      <c r="A120" s="9">
        <v>5880</v>
      </c>
      <c r="B120" s="87">
        <f t="shared" si="14"/>
        <v>98</v>
      </c>
      <c r="C120" s="83">
        <v>0</v>
      </c>
      <c r="D120" s="10">
        <f t="shared" si="10"/>
        <v>12.148</v>
      </c>
      <c r="E120" s="35">
        <f t="shared" si="11"/>
        <v>1.0117431498292662</v>
      </c>
      <c r="G120" s="10">
        <f t="shared" si="12"/>
        <v>98</v>
      </c>
      <c r="H120" s="26">
        <f t="shared" si="13"/>
        <v>0</v>
      </c>
      <c r="J120" s="26">
        <f t="shared" si="8"/>
        <v>1.1039999999999992</v>
      </c>
      <c r="AJ120" s="98">
        <f t="shared" si="9"/>
        <v>0</v>
      </c>
    </row>
    <row r="121" spans="1:36" x14ac:dyDescent="0.2">
      <c r="A121" s="9">
        <v>5940</v>
      </c>
      <c r="B121" s="87">
        <f t="shared" si="14"/>
        <v>99</v>
      </c>
      <c r="C121" s="83">
        <v>0</v>
      </c>
      <c r="D121" s="10">
        <f t="shared" si="10"/>
        <v>12.148</v>
      </c>
      <c r="E121" s="35">
        <f t="shared" si="11"/>
        <v>1.0117431498292662</v>
      </c>
      <c r="G121" s="10">
        <f t="shared" si="12"/>
        <v>99</v>
      </c>
      <c r="H121" s="26">
        <f t="shared" si="13"/>
        <v>0</v>
      </c>
      <c r="J121" s="26">
        <f t="shared" si="8"/>
        <v>0.82699999999999996</v>
      </c>
      <c r="AJ121" s="98">
        <f t="shared" si="9"/>
        <v>0</v>
      </c>
    </row>
    <row r="122" spans="1:36" x14ac:dyDescent="0.2">
      <c r="A122" s="9">
        <v>6000</v>
      </c>
      <c r="B122" s="87">
        <f t="shared" si="14"/>
        <v>100</v>
      </c>
      <c r="C122" s="83">
        <v>0</v>
      </c>
      <c r="D122" s="10">
        <f t="shared" si="10"/>
        <v>12.148</v>
      </c>
      <c r="E122" s="35">
        <f t="shared" si="11"/>
        <v>1.0117431498292662</v>
      </c>
      <c r="G122" s="10">
        <f t="shared" si="12"/>
        <v>100</v>
      </c>
      <c r="H122" s="26">
        <f t="shared" si="13"/>
        <v>0</v>
      </c>
      <c r="J122" s="26">
        <f t="shared" si="8"/>
        <v>0.69099999999999895</v>
      </c>
      <c r="AJ122" s="98">
        <f t="shared" si="9"/>
        <v>0</v>
      </c>
    </row>
    <row r="123" spans="1:36" x14ac:dyDescent="0.2">
      <c r="A123" s="9">
        <v>6060</v>
      </c>
      <c r="B123" s="87">
        <f t="shared" si="14"/>
        <v>101</v>
      </c>
      <c r="C123" s="83">
        <v>0</v>
      </c>
      <c r="D123" s="10">
        <f t="shared" si="10"/>
        <v>12.148</v>
      </c>
      <c r="E123" s="35">
        <f t="shared" si="11"/>
        <v>1.0117431498292662</v>
      </c>
      <c r="G123" s="10">
        <f t="shared" si="12"/>
        <v>101</v>
      </c>
      <c r="H123" s="26">
        <f t="shared" si="13"/>
        <v>0</v>
      </c>
      <c r="J123" s="26">
        <f t="shared" si="8"/>
        <v>0.68699999999999939</v>
      </c>
      <c r="AJ123" s="98">
        <f t="shared" si="9"/>
        <v>0</v>
      </c>
    </row>
    <row r="124" spans="1:36" x14ac:dyDescent="0.2">
      <c r="A124" s="9">
        <v>6120</v>
      </c>
      <c r="B124" s="87">
        <f t="shared" si="14"/>
        <v>102</v>
      </c>
      <c r="C124" s="83">
        <v>0</v>
      </c>
      <c r="D124" s="10">
        <f t="shared" si="10"/>
        <v>12.148</v>
      </c>
      <c r="E124" s="35">
        <f t="shared" si="11"/>
        <v>1.0117431498292662</v>
      </c>
      <c r="G124" s="10">
        <f t="shared" si="12"/>
        <v>102</v>
      </c>
      <c r="H124" s="26">
        <f t="shared" si="13"/>
        <v>0</v>
      </c>
      <c r="J124" s="26">
        <f t="shared" si="8"/>
        <v>0.68399999999999928</v>
      </c>
      <c r="AJ124" s="98">
        <f t="shared" si="9"/>
        <v>0</v>
      </c>
    </row>
    <row r="125" spans="1:36" x14ac:dyDescent="0.2">
      <c r="A125" s="9">
        <v>6180</v>
      </c>
      <c r="B125" s="87">
        <f t="shared" si="14"/>
        <v>103</v>
      </c>
      <c r="C125" s="83">
        <v>0</v>
      </c>
      <c r="D125" s="10">
        <f t="shared" si="10"/>
        <v>12.148</v>
      </c>
      <c r="E125" s="35">
        <f t="shared" si="11"/>
        <v>1.0117431498292662</v>
      </c>
      <c r="G125" s="10">
        <f t="shared" si="12"/>
        <v>103</v>
      </c>
      <c r="H125" s="26">
        <f t="shared" si="13"/>
        <v>0</v>
      </c>
      <c r="J125" s="26">
        <f t="shared" si="8"/>
        <v>0.54599999999999937</v>
      </c>
      <c r="AJ125" s="98">
        <f t="shared" si="9"/>
        <v>0</v>
      </c>
    </row>
    <row r="126" spans="1:36" x14ac:dyDescent="0.2">
      <c r="A126" s="9">
        <v>6240</v>
      </c>
      <c r="B126" s="87">
        <f t="shared" si="14"/>
        <v>104</v>
      </c>
      <c r="C126" s="83">
        <v>0</v>
      </c>
      <c r="D126" s="10">
        <f t="shared" si="10"/>
        <v>12.148</v>
      </c>
      <c r="E126" s="35">
        <f t="shared" si="11"/>
        <v>1.0117431498292662</v>
      </c>
      <c r="G126" s="10">
        <f t="shared" si="12"/>
        <v>104</v>
      </c>
      <c r="H126" s="26">
        <f t="shared" si="13"/>
        <v>0</v>
      </c>
      <c r="J126" s="26">
        <f t="shared" si="8"/>
        <v>0.41000000000000014</v>
      </c>
      <c r="AJ126" s="98">
        <f t="shared" si="9"/>
        <v>0</v>
      </c>
    </row>
    <row r="127" spans="1:36" x14ac:dyDescent="0.2">
      <c r="A127" s="9">
        <v>6300</v>
      </c>
      <c r="B127" s="87">
        <f t="shared" si="14"/>
        <v>105</v>
      </c>
      <c r="C127" s="83">
        <v>0</v>
      </c>
      <c r="D127" s="10">
        <f t="shared" si="10"/>
        <v>12.148</v>
      </c>
      <c r="E127" s="35">
        <f t="shared" si="11"/>
        <v>1.0117431498292662</v>
      </c>
      <c r="G127" s="10">
        <f t="shared" si="12"/>
        <v>105</v>
      </c>
      <c r="H127" s="26">
        <f t="shared" si="13"/>
        <v>0</v>
      </c>
      <c r="J127" s="26">
        <f t="shared" si="8"/>
        <v>0.27800000000000047</v>
      </c>
      <c r="AJ127" s="98">
        <f t="shared" si="9"/>
        <v>0</v>
      </c>
    </row>
    <row r="128" spans="1:36" x14ac:dyDescent="0.2">
      <c r="A128" s="9">
        <v>6360</v>
      </c>
      <c r="B128" s="87">
        <f t="shared" si="14"/>
        <v>106</v>
      </c>
      <c r="C128" s="83">
        <v>0</v>
      </c>
      <c r="D128" s="10">
        <f t="shared" si="10"/>
        <v>12.148</v>
      </c>
      <c r="E128" s="35">
        <f t="shared" si="11"/>
        <v>1.0117431498292662</v>
      </c>
      <c r="G128" s="10">
        <f t="shared" si="12"/>
        <v>106</v>
      </c>
      <c r="H128" s="26">
        <f t="shared" si="13"/>
        <v>0</v>
      </c>
      <c r="J128" s="26">
        <f t="shared" si="8"/>
        <v>0.2759999999999998</v>
      </c>
      <c r="AJ128" s="98">
        <f t="shared" si="9"/>
        <v>0</v>
      </c>
    </row>
    <row r="129" spans="1:36" x14ac:dyDescent="0.2">
      <c r="A129" s="9">
        <v>6420</v>
      </c>
      <c r="B129" s="87">
        <f t="shared" si="14"/>
        <v>107</v>
      </c>
      <c r="C129" s="83">
        <v>0</v>
      </c>
      <c r="D129" s="10">
        <f t="shared" si="10"/>
        <v>12.148</v>
      </c>
      <c r="E129" s="35">
        <f t="shared" si="11"/>
        <v>1.0117431498292662</v>
      </c>
      <c r="G129" s="10">
        <f t="shared" si="12"/>
        <v>107</v>
      </c>
      <c r="H129" s="26">
        <f t="shared" si="13"/>
        <v>0</v>
      </c>
      <c r="J129" s="26">
        <f t="shared" si="8"/>
        <v>0.27500000000000036</v>
      </c>
      <c r="AJ129" s="98">
        <f t="shared" si="9"/>
        <v>0</v>
      </c>
    </row>
    <row r="130" spans="1:36" x14ac:dyDescent="0.2">
      <c r="A130" s="9">
        <v>6480</v>
      </c>
      <c r="B130" s="87">
        <f t="shared" si="14"/>
        <v>108</v>
      </c>
      <c r="C130" s="83">
        <v>0</v>
      </c>
      <c r="D130" s="10">
        <f t="shared" si="10"/>
        <v>12.148</v>
      </c>
      <c r="E130" s="35">
        <f t="shared" si="11"/>
        <v>1.0117431498292662</v>
      </c>
      <c r="G130" s="10">
        <f t="shared" si="12"/>
        <v>108</v>
      </c>
      <c r="H130" s="26">
        <f t="shared" si="13"/>
        <v>0</v>
      </c>
      <c r="J130" s="26">
        <f t="shared" si="8"/>
        <v>0.27399999999999913</v>
      </c>
      <c r="AJ130" s="98">
        <f t="shared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#1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G. Schaefer</dc:creator>
  <cp:lastModifiedBy>User</cp:lastModifiedBy>
  <cp:lastPrinted>2018-07-19T16:33:00Z</cp:lastPrinted>
  <dcterms:created xsi:type="dcterms:W3CDTF">1999-10-05T01:25:33Z</dcterms:created>
  <dcterms:modified xsi:type="dcterms:W3CDTF">2020-07-14T01:44:36Z</dcterms:modified>
</cp:coreProperties>
</file>