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gar\Desktop\UTA_XL_Master\CrowdFunding Project\"/>
    </mc:Choice>
  </mc:AlternateContent>
  <xr:revisionPtr revIDLastSave="0" documentId="13_ncr:1_{DBFC6162-B011-43F4-8F89-26EECE96DACB}" xr6:coauthVersionLast="45" xr6:coauthVersionMax="45" xr10:uidLastSave="{00000000-0000-0000-0000-000000000000}"/>
  <bookViews>
    <workbookView xWindow="-120" yWindow="-120" windowWidth="20730" windowHeight="11160" tabRatio="870" firstSheet="8" activeTab="13" xr2:uid="{00000000-000D-0000-FFFF-FFFF00000000}"/>
  </bookViews>
  <sheets>
    <sheet name="Category Statistics" sheetId="2" r:id="rId1"/>
    <sheet name="Sheet1" sheetId="7" r:id="rId2"/>
    <sheet name="Subcategory Statistics" sheetId="3" r:id="rId3"/>
    <sheet name="Outcomes Based on Launch Date" sheetId="5" r:id="rId4"/>
    <sheet name="Kickstart Dashboaed" sheetId="6" r:id="rId5"/>
    <sheet name="Edinburgh Research" sheetId="8" r:id="rId6"/>
    <sheet name="Mean_Median" sheetId="9" r:id="rId7"/>
    <sheet name="Successful US Kickstarts" sheetId="11" r:id="rId8"/>
    <sheet name="Failed US Kickstarts" sheetId="12" r:id="rId9"/>
    <sheet name="Failed UK Animations" sheetId="14" r:id="rId10"/>
    <sheet name="Successful UK Classical Music" sheetId="15" r:id="rId11"/>
    <sheet name="Desciptive Statistics" sheetId="13" r:id="rId12"/>
    <sheet name="Kickstart" sheetId="1" r:id="rId13"/>
    <sheet name="Box and Whisker" sheetId="17" r:id="rId14"/>
  </sheets>
  <definedNames>
    <definedName name="_xlnm._FilterDatabase" localSheetId="12" hidden="1">Kickstart!$A$1:$T$4115</definedName>
    <definedName name="_xlchart.v1.0" hidden="1">Kickstart!$D$1</definedName>
    <definedName name="_xlchart.v1.1" hidden="1">Kickstart!$D$2:$D$4115</definedName>
    <definedName name="_xlchart.v1.10" hidden="1">Kickstart!$E$1</definedName>
    <definedName name="_xlchart.v1.11" hidden="1">Kickstart!$E$2:$E$4115</definedName>
    <definedName name="_xlchart.v1.2" hidden="1">Kickstart!$E$1</definedName>
    <definedName name="_xlchart.v1.3" hidden="1">Kickstart!$E$2:$E$4115</definedName>
    <definedName name="_xlchart.v1.4" hidden="1">Kickstart!$D$1</definedName>
    <definedName name="_xlchart.v1.5" hidden="1">Kickstart!$D$2:$D$4115</definedName>
    <definedName name="_xlchart.v1.6" hidden="1">Kickstart!$E$1</definedName>
    <definedName name="_xlchart.v1.7" hidden="1">Kickstart!$E$2:$E$4115</definedName>
    <definedName name="_xlchart.v1.8" hidden="1">Kickstart!$D$1</definedName>
    <definedName name="_xlchart.v1.9" hidden="1">Kickstart!$D$2:$D$4115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9" i="13" l="1"/>
  <c r="B48" i="13"/>
  <c r="B47" i="13"/>
  <c r="B46" i="13"/>
  <c r="B42" i="13"/>
  <c r="B41" i="13"/>
  <c r="B40" i="13"/>
  <c r="B39" i="13"/>
  <c r="C32" i="13"/>
  <c r="C31" i="13"/>
  <c r="C33" i="13" s="1"/>
  <c r="C30" i="13"/>
  <c r="C25" i="13"/>
  <c r="C24" i="13"/>
  <c r="C23" i="13"/>
  <c r="C15" i="13"/>
  <c r="B15" i="13"/>
  <c r="C14" i="13"/>
  <c r="B14" i="13"/>
  <c r="C13" i="13"/>
  <c r="B13" i="13"/>
  <c r="C6" i="13"/>
  <c r="B6" i="13"/>
  <c r="C7" i="13"/>
  <c r="B7" i="13"/>
  <c r="C5" i="13"/>
  <c r="B5" i="13"/>
  <c r="D2" i="9"/>
  <c r="D1" i="9"/>
  <c r="A34" i="9"/>
  <c r="D27" i="9"/>
  <c r="C26" i="13" l="1"/>
  <c r="B16" i="13"/>
  <c r="C16" i="13"/>
  <c r="C8" i="13"/>
  <c r="B8" i="13"/>
  <c r="D23" i="9"/>
  <c r="E23" i="9" s="1"/>
  <c r="C23" i="9"/>
  <c r="C17" i="9"/>
  <c r="C18" i="9"/>
  <c r="C19" i="9"/>
  <c r="C20" i="9"/>
  <c r="C21" i="9"/>
  <c r="C22" i="9"/>
  <c r="C16" i="9"/>
  <c r="B17" i="9"/>
  <c r="B18" i="9"/>
  <c r="B19" i="9"/>
  <c r="B20" i="9"/>
  <c r="B21" i="9"/>
  <c r="B22" i="9"/>
  <c r="B16" i="9"/>
  <c r="A10" i="9"/>
  <c r="C10" i="9" s="1"/>
  <c r="C28" i="13"/>
  <c r="C29" i="13"/>
  <c r="B44" i="13"/>
  <c r="B45" i="13"/>
  <c r="B38" i="13"/>
  <c r="B37" i="13"/>
  <c r="C22" i="13"/>
  <c r="C21" i="13"/>
  <c r="C12" i="13"/>
  <c r="B12" i="13"/>
  <c r="C11" i="13"/>
  <c r="B11" i="13"/>
  <c r="C4" i="13"/>
  <c r="B4" i="13"/>
  <c r="C3" i="13"/>
  <c r="B3" i="13"/>
  <c r="F3" i="8" l="1"/>
  <c r="F4" i="8"/>
  <c r="F5" i="8"/>
  <c r="F6" i="8"/>
  <c r="F2" i="8"/>
  <c r="D3" i="8"/>
  <c r="D4" i="8"/>
  <c r="D5" i="8"/>
  <c r="D2" i="8"/>
  <c r="D6" i="8"/>
  <c r="C4" i="8"/>
  <c r="C5" i="8"/>
  <c r="C2" i="8"/>
  <c r="C6" i="8"/>
  <c r="C3" i="8"/>
  <c r="E7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<sst xmlns="http://schemas.openxmlformats.org/spreadsheetml/2006/main" count="37238" uniqueCount="8427">
  <si>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</si>
  <si>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</si>
  <si>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</si>
  <si>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</si>
  <si>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</si>
  <si>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</si>
  <si>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</si>
  <si>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</si>
  <si>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</si>
  <si>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</si>
  <si>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</si>
  <si>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</si>
  <si>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</si>
  <si>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</si>
  <si>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</si>
  <si>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</si>
  <si>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</si>
  <si>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</si>
  <si>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</si>
  <si>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</si>
  <si>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</si>
  <si>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</si>
  <si>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</si>
  <si>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</si>
  <si>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</si>
  <si>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</si>
  <si>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</si>
  <si>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</si>
  <si>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</si>
  <si>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</si>
  <si>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</si>
  <si>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</si>
  <si>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</si>
  <si>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</si>
  <si>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</si>
  <si>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</si>
  <si>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</si>
  <si>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</si>
  <si>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</si>
  <si>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</si>
  <si>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</si>
  <si>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</si>
  <si>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</si>
  <si>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</si>
  <si>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</si>
  <si>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</si>
  <si>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</si>
  <si>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</si>
  <si>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</si>
  <si>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</si>
  <si>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</si>
  <si>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</si>
  <si>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</si>
  <si>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</si>
  <si>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</si>
  <si>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</si>
  <si>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</si>
  <si>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</si>
  <si>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</si>
  <si>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</si>
  <si>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</si>
  <si>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</si>
  <si>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</si>
  <si>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</si>
  <si>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</si>
  <si>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</si>
  <si>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</si>
  <si>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</si>
  <si>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</si>
  <si>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</si>
  <si>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</si>
  <si>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</si>
  <si>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</si>
  <si>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</si>
  <si>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</si>
  <si>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</si>
  <si>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</si>
  <si>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</si>
  <si>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</si>
  <si>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</si>
  <si>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</si>
  <si>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</si>
  <si>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</si>
  <si>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</si>
  <si>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</si>
  <si>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</si>
  <si>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</si>
  <si>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</si>
  <si>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</si>
  <si>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</si>
  <si>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</si>
  <si>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</si>
  <si>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</si>
  <si>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</si>
  <si>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</si>
  <si>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</si>
  <si>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</si>
  <si>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</si>
  <si>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</si>
  <si>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</si>
  <si>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</si>
  <si>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</si>
  <si>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</si>
  <si>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</si>
  <si>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</si>
  <si>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</si>
  <si>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</si>
  <si>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</si>
  <si>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</si>
  <si>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</si>
  <si>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</si>
  <si>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</si>
  <si>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</si>
  <si>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</si>
  <si>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</si>
  <si>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</si>
  <si>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</si>
  <si>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</si>
  <si>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</si>
  <si>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</si>
  <si>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</si>
  <si>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</si>
  <si>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</si>
  <si>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</si>
  <si>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</si>
  <si>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</si>
  <si>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</si>
  <si>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</si>
  <si>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</si>
  <si>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</si>
  <si>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</si>
  <si>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</si>
  <si>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</si>
  <si>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</si>
  <si>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</si>
  <si>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</si>
  <si>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</si>
  <si>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</si>
  <si>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</si>
  <si>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</si>
  <si>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</si>
  <si>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</si>
  <si>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</si>
  <si>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</si>
  <si>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</si>
  <si>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</si>
  <si>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</si>
  <si>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</si>
  <si>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</si>
  <si>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</si>
  <si>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</si>
  <si>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</si>
  <si>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</si>
  <si>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</si>
  <si>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</si>
  <si>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</si>
  <si>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</si>
  <si>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</si>
  <si>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</si>
  <si>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</si>
  <si>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</si>
  <si>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</si>
  <si>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</si>
  <si>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</si>
  <si>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</si>
  <si>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</si>
  <si>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</si>
  <si>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</si>
  <si>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</si>
  <si>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</si>
  <si>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</si>
  <si>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</si>
  <si>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</si>
  <si>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</si>
  <si>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</si>
  <si>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</si>
  <si>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</si>
  <si>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</si>
  <si>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</si>
  <si>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</si>
  <si>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</si>
  <si>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</si>
  <si>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</si>
  <si>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</si>
  <si>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</si>
  <si>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</si>
  <si>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</si>
  <si>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</si>
  <si>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</si>
  <si>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</si>
  <si>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</si>
  <si>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</si>
  <si>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</si>
  <si>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</si>
  <si>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</si>
  <si>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</si>
  <si>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</si>
  <si>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</si>
  <si>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</si>
  <si>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</si>
  <si>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</si>
  <si>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</si>
  <si>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</si>
  <si>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</si>
  <si>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</si>
  <si>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</si>
  <si>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</si>
  <si>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</si>
  <si>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</si>
  <si>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</si>
  <si>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</si>
  <si>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</si>
  <si>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</si>
  <si>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</si>
  <si>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</si>
  <si>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</si>
  <si>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</si>
  <si>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</si>
  <si>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</si>
  <si>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</si>
  <si>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</si>
  <si>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</si>
  <si>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</si>
  <si>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</si>
  <si>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</si>
  <si>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</si>
  <si>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</si>
  <si>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</si>
  <si>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</si>
  <si>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</si>
  <si>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</si>
  <si>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</si>
  <si>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</si>
  <si>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</si>
  <si>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</si>
  <si>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</si>
  <si>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</si>
  <si>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</si>
  <si>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</si>
  <si>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</si>
  <si>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</si>
  <si>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</si>
  <si>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</si>
  <si>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</si>
  <si>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</si>
  <si>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</si>
  <si>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</si>
  <si>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</si>
  <si>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</si>
  <si>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</si>
  <si>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</si>
  <si>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</si>
  <si>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</si>
  <si>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</si>
  <si>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</si>
  <si>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</si>
  <si>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</si>
  <si>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</si>
  <si>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</si>
  <si>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</si>
  <si>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</si>
  <si>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</si>
  <si>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</si>
  <si>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</si>
  <si>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</si>
  <si>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</si>
  <si>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</si>
  <si>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</si>
  <si>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</si>
  <si>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</si>
  <si>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</si>
  <si>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</si>
  <si>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</si>
  <si>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</si>
  <si>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</si>
  <si>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</si>
  <si>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</si>
  <si>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</si>
  <si>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</si>
  <si>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</si>
  <si>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</si>
  <si>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</si>
  <si>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</si>
  <si>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</si>
  <si>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</si>
  <si>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</si>
  <si>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</si>
  <si>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</si>
  <si>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</si>
  <si>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</si>
  <si>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</si>
  <si>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</si>
  <si>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</si>
  <si>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</si>
  <si>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</si>
  <si>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</si>
  <si>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</si>
  <si>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</si>
  <si>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</si>
  <si>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</si>
  <si>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</si>
  <si>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</si>
  <si>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</si>
  <si>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</si>
  <si>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</si>
  <si>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</si>
  <si>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</si>
  <si>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</si>
  <si>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</si>
  <si>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</si>
  <si>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</si>
  <si>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</si>
  <si>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</si>
  <si>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</si>
  <si>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</si>
  <si>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</si>
  <si>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</si>
  <si>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</si>
  <si>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</si>
  <si>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</si>
  <si>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</si>
  <si>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</si>
  <si>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</si>
  <si>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</si>
  <si>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</si>
  <si>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</si>
  <si>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</si>
  <si>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</si>
  <si>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</si>
  <si>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</si>
  <si>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</si>
  <si>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</si>
  <si>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</si>
  <si>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</si>
  <si>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</si>
  <si>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</si>
  <si>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</si>
  <si>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</si>
  <si>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</si>
  <si>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</si>
  <si>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</si>
  <si>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</si>
  <si>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</si>
  <si>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</si>
  <si>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</si>
  <si>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</si>
  <si>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</si>
  <si>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</si>
  <si>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</si>
  <si>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</si>
  <si>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</si>
  <si>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</si>
  <si>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</si>
  <si>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</si>
  <si>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</si>
  <si>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</si>
  <si>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</si>
  <si>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</si>
  <si>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</si>
  <si>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</si>
  <si>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</si>
  <si>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</si>
  <si>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</si>
  <si>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</si>
  <si>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</si>
  <si>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</si>
  <si>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</si>
  <si>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</si>
  <si>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</si>
  <si>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</si>
  <si>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</si>
  <si>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</si>
  <si>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</si>
  <si>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</si>
  <si>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</si>
  <si>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</si>
  <si>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</si>
  <si>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</si>
  <si>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</si>
  <si>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</si>
  <si>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</si>
  <si>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</si>
  <si>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</si>
  <si>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</si>
  <si>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</si>
  <si>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</si>
  <si>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</si>
  <si>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</si>
  <si>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</si>
  <si>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</si>
  <si>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</si>
  <si>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</si>
  <si>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</si>
  <si>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</si>
  <si>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</si>
  <si>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</si>
  <si>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</si>
  <si>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</si>
  <si>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</si>
  <si>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</si>
  <si>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</si>
  <si>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</si>
  <si>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</si>
  <si>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</si>
  <si>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</si>
  <si>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</si>
  <si>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</si>
  <si>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</si>
  <si>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</si>
  <si>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</si>
  <si>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</si>
  <si>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</si>
  <si>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</si>
  <si>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</si>
  <si>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</si>
  <si>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</si>
  <si>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</si>
  <si>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</si>
  <si>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</si>
  <si>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</si>
  <si>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</si>
  <si>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</si>
  <si>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</si>
  <si>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</si>
  <si>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</si>
  <si>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</si>
  <si>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</si>
  <si>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</si>
  <si>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</si>
  <si>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</si>
  <si>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</si>
  <si>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</si>
  <si>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</si>
  <si>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</si>
  <si>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</si>
  <si>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</si>
  <si>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</si>
  <si>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</si>
  <si>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</si>
  <si>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</si>
  <si>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</si>
  <si>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</si>
  <si>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</si>
  <si>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</si>
  <si>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</si>
  <si>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</si>
  <si>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</si>
  <si>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</si>
  <si>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</si>
  <si>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</si>
  <si>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</si>
  <si>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</si>
  <si>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</si>
  <si>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</si>
  <si>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</si>
  <si>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</si>
  <si>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</si>
  <si>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</si>
  <si>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</si>
  <si>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</si>
  <si>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</si>
  <si>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</si>
  <si>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</si>
  <si>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</si>
  <si>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</si>
  <si>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</si>
  <si>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</si>
  <si>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</si>
  <si>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</si>
  <si>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</si>
  <si>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</si>
  <si>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</si>
  <si>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</si>
  <si>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</si>
  <si>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</si>
  <si>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</si>
  <si>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</si>
  <si>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</si>
  <si>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</si>
  <si>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</si>
  <si>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</si>
  <si>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</si>
  <si>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</si>
  <si>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</si>
  <si>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</si>
  <si>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</si>
  <si>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</si>
  <si>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</si>
  <si>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</si>
  <si>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</si>
  <si>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</si>
  <si>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</si>
  <si>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</si>
  <si>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</si>
  <si>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</si>
  <si>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</si>
  <si>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</si>
  <si>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</si>
  <si>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</si>
  <si>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</si>
  <si>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</si>
  <si>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</si>
  <si>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</si>
  <si>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</si>
  <si>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</si>
  <si>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</si>
  <si>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</si>
  <si>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</si>
  <si>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</si>
  <si>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</si>
  <si>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</si>
  <si>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</si>
  <si>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</si>
  <si>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</si>
  <si>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</si>
  <si>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</si>
  <si>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</si>
  <si>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</si>
  <si>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</si>
  <si>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</si>
  <si>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</si>
  <si>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</si>
  <si>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</si>
  <si>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</si>
  <si>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</si>
  <si>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</si>
  <si>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</si>
  <si>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</si>
  <si>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</si>
  <si>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</si>
  <si>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</si>
  <si>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</si>
  <si>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</si>
  <si>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</si>
  <si>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</si>
  <si>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</si>
  <si>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</si>
  <si>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</si>
  <si>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</si>
  <si>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</si>
  <si>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</si>
  <si>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</si>
  <si>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</si>
  <si>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</si>
  <si>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</si>
  <si>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</si>
  <si>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</si>
  <si>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</si>
  <si>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</si>
  <si>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</si>
  <si>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</si>
  <si>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</si>
  <si>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</si>
  <si>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</si>
  <si>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</si>
  <si>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</si>
  <si>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</si>
  <si>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</si>
  <si>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</si>
  <si>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</si>
  <si>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</si>
  <si>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</si>
  <si>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</si>
  <si>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</si>
  <si>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</si>
  <si>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</si>
  <si>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</si>
  <si>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</si>
  <si>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</si>
  <si>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</si>
  <si>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</si>
  <si>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</si>
  <si>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</si>
  <si>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</si>
  <si>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</si>
  <si>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</si>
  <si>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</si>
  <si>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</si>
  <si>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</si>
  <si>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</si>
  <si>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</si>
  <si>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</si>
  <si>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</si>
  <si>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</si>
  <si>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</si>
  <si>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</si>
  <si>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</si>
  <si>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</si>
  <si>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</si>
  <si>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</si>
  <si>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</si>
  <si>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</si>
  <si>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</si>
  <si>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</si>
  <si>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</si>
  <si>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</si>
  <si>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</si>
  <si>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</si>
  <si>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</si>
  <si>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</si>
  <si>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</si>
  <si>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</si>
  <si>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</si>
  <si>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</si>
  <si>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</si>
  <si>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</si>
  <si>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</si>
  <si>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</si>
  <si>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</si>
  <si>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</si>
  <si>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</si>
  <si>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</si>
  <si>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</si>
  <si>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</si>
  <si>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</si>
  <si>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</si>
  <si>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</si>
  <si>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</si>
  <si>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</si>
  <si>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</si>
  <si>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</si>
  <si>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</si>
  <si>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</si>
  <si>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</si>
  <si>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</si>
  <si>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</si>
  <si>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</si>
  <si>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</si>
  <si>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</si>
  <si>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</si>
  <si>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</si>
  <si>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</si>
  <si>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</si>
  <si>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</si>
  <si>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</si>
  <si>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</si>
  <si>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</si>
  <si>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</si>
  <si>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</si>
  <si>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</si>
  <si>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</si>
  <si>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</si>
  <si>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</si>
  <si>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</si>
  <si>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</si>
  <si>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</si>
  <si>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</si>
  <si>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</si>
  <si>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</si>
  <si>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</si>
  <si>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</si>
  <si>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</si>
  <si>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</si>
  <si>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</si>
  <si>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</si>
  <si>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</si>
  <si>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</si>
  <si>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</si>
  <si>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</si>
  <si>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</si>
  <si>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</si>
  <si>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</si>
  <si>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</si>
  <si>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</si>
  <si>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</si>
  <si>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</si>
  <si>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</si>
  <si>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</si>
  <si>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</si>
  <si>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</si>
  <si>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</si>
  <si>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</si>
  <si>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</si>
  <si>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</si>
  <si>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</si>
  <si>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</si>
  <si>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</si>
  <si>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</si>
  <si>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</si>
  <si>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</si>
  <si>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</si>
  <si>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</si>
  <si>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</si>
  <si>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</si>
  <si>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</si>
  <si>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</si>
  <si>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</si>
  <si>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</si>
  <si>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</si>
  <si>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</si>
  <si>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</si>
  <si>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</si>
  <si>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</si>
  <si>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</si>
  <si>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</si>
  <si>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</si>
  <si>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</si>
  <si>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</si>
  <si>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</si>
  <si>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</si>
  <si>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</si>
  <si>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</si>
  <si>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</si>
  <si>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</si>
  <si>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</si>
  <si>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</si>
  <si>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</si>
  <si>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</si>
  <si>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</si>
  <si>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</si>
  <si>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</si>
  <si>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</si>
  <si>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</si>
  <si>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</si>
  <si>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</si>
  <si>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</si>
  <si>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</si>
  <si>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</si>
  <si>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</si>
  <si>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</si>
  <si>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</si>
  <si>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</si>
  <si>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</si>
  <si>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</si>
  <si>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</si>
  <si>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</si>
  <si>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</si>
  <si>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</si>
  <si>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</si>
  <si>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</si>
  <si>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</si>
  <si>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</si>
  <si>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</si>
  <si>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</si>
  <si>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</si>
  <si>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</si>
  <si>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</si>
  <si>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</si>
  <si>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</si>
  <si>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</si>
  <si>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</si>
  <si>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</si>
  <si>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</si>
  <si>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</si>
  <si>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</si>
  <si>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</si>
  <si>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</si>
  <si>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</si>
  <si>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</si>
  <si>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</si>
  <si>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</si>
  <si>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</si>
  <si>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</si>
  <si>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</si>
  <si>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</si>
  <si>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</si>
  <si>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</si>
  <si>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</si>
  <si>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</si>
  <si>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</si>
  <si>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</si>
  <si>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</si>
  <si>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</si>
  <si>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</si>
  <si>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</si>
  <si>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</si>
  <si>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</si>
  <si>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</si>
  <si>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</si>
  <si>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</si>
  <si>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</si>
  <si>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</si>
  <si>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</si>
  <si>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</si>
  <si>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</si>
  <si>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</si>
  <si>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</si>
  <si>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</si>
  <si>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</si>
  <si>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</si>
  <si>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</si>
  <si>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</si>
  <si>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</si>
  <si>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</si>
  <si>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</si>
  <si>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</si>
  <si>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</si>
  <si>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</si>
  <si>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</si>
  <si>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</si>
  <si>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</si>
  <si>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</si>
  <si>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</si>
  <si>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</si>
  <si>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</si>
  <si>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</si>
  <si>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</si>
  <si>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</si>
  <si>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</si>
  <si>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</si>
  <si>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</si>
  <si>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</si>
  <si>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</si>
  <si>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</si>
  <si>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</si>
  <si>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</si>
  <si>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</si>
  <si>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</si>
  <si>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</si>
  <si>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</si>
  <si>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</si>
  <si>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</si>
  <si>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</si>
  <si>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</si>
  <si>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</si>
  <si>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</si>
  <si>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</si>
  <si>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</si>
  <si>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</si>
  <si>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</si>
  <si>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</si>
  <si>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</si>
  <si>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</si>
  <si>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</si>
  <si>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</si>
  <si>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</si>
  <si>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</si>
  <si>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</si>
  <si>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</si>
  <si>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</si>
  <si>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</si>
  <si>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</si>
  <si>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</si>
  <si>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</si>
  <si>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</si>
  <si>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</si>
  <si>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</si>
  <si>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</si>
  <si>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</si>
  <si>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</si>
  <si>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</si>
  <si>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</si>
  <si>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</si>
  <si>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</si>
  <si>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</si>
  <si>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</si>
  <si>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</si>
  <si>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</si>
  <si>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</si>
  <si>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</si>
  <si>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</si>
  <si>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</si>
  <si>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</si>
  <si>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</si>
  <si>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</si>
  <si>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</si>
  <si>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</si>
  <si>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</si>
  <si>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</si>
  <si>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</si>
  <si>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</si>
  <si>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</si>
  <si>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</si>
  <si>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</si>
  <si>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</si>
  <si>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</si>
  <si>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</si>
  <si>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</si>
  <si>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</si>
  <si>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</si>
  <si>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</si>
  <si>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</si>
  <si>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</si>
  <si>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</si>
  <si>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</si>
  <si>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</si>
  <si>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</si>
  <si>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</si>
  <si>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</si>
  <si>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</si>
  <si>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</si>
  <si>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</si>
  <si>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</si>
  <si>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</si>
  <si>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</si>
  <si>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</si>
  <si>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</si>
  <si>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</si>
  <si>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</si>
  <si>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</si>
  <si>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</si>
  <si>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</si>
  <si>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</si>
  <si>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</si>
  <si>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</si>
  <si>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</si>
  <si>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</si>
  <si>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</si>
  <si>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</si>
  <si>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</si>
  <si>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</si>
  <si>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</si>
  <si>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</si>
  <si>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</si>
  <si>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</si>
  <si>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</si>
  <si>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</si>
  <si>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</si>
  <si>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</si>
  <si>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</si>
  <si>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</si>
  <si>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</si>
  <si>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</si>
  <si>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</si>
  <si>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</si>
  <si>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</si>
  <si>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</si>
  <si>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</si>
  <si>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</si>
  <si>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</si>
  <si>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</si>
  <si>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</si>
  <si>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</si>
  <si>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</si>
  <si>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</si>
  <si>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</si>
  <si>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</si>
  <si>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</si>
  <si>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</si>
  <si>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</si>
  <si>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</si>
  <si>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</si>
  <si>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</si>
  <si>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</si>
  <si>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</si>
  <si>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</si>
  <si>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</si>
  <si>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</si>
  <si>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</si>
  <si>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</si>
  <si>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</si>
  <si>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</si>
  <si>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</si>
  <si>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</si>
  <si>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</si>
  <si>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</si>
  <si>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</si>
  <si>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</si>
  <si>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</si>
  <si>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</si>
  <si>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</si>
  <si>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</si>
  <si>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</si>
  <si>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</si>
  <si>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</si>
  <si>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</si>
  <si>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</si>
  <si>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</si>
  <si>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</si>
  <si>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</si>
  <si>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</si>
  <si>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</si>
  <si>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</si>
  <si>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</si>
  <si>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</si>
  <si>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</si>
  <si>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</si>
  <si>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</si>
  <si>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</si>
  <si>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</si>
  <si>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</si>
  <si>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</si>
  <si>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</si>
  <si>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</si>
  <si>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</si>
  <si>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</si>
  <si>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</si>
  <si>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</si>
  <si>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</si>
  <si>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</si>
  <si>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</si>
  <si>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</si>
  <si>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</si>
  <si>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</si>
  <si>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</si>
  <si>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</si>
  <si>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</si>
  <si>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</si>
  <si>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</si>
  <si>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</si>
  <si>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</si>
  <si>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</si>
  <si>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</si>
  <si>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</si>
  <si>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</si>
  <si>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</si>
  <si>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</si>
  <si>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</si>
  <si>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</si>
  <si>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</si>
  <si>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</si>
  <si>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</si>
  <si>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</si>
  <si>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</si>
  <si>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</si>
  <si>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</si>
  <si>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</si>
  <si>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</si>
  <si>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</si>
  <si>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</si>
  <si>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</si>
  <si>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</si>
  <si>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</si>
  <si>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</si>
  <si>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</si>
  <si>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</si>
  <si>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</si>
  <si>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</si>
  <si>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</si>
  <si>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</si>
  <si>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</si>
  <si>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</si>
  <si>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</si>
  <si>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</si>
  <si>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</si>
  <si>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</si>
  <si>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</si>
  <si>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</si>
  <si>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</si>
  <si>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</si>
  <si>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</si>
  <si>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</si>
  <si>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</si>
  <si>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</si>
  <si>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</si>
  <si>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</si>
  <si>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</si>
  <si>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</si>
  <si>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</si>
  <si>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</si>
  <si>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</si>
  <si>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</si>
  <si>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</si>
  <si>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</si>
  <si>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</si>
  <si>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</si>
  <si>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</si>
  <si>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</si>
  <si>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</si>
  <si>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</si>
  <si>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</si>
  <si>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</si>
  <si>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</si>
  <si>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</si>
  <si>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</si>
  <si>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</si>
  <si>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</si>
  <si>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</si>
  <si>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</si>
  <si>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</si>
  <si>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</si>
  <si>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</si>
  <si>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</si>
  <si>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</si>
  <si>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</si>
  <si>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</si>
  <si>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</si>
  <si>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</si>
  <si>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</si>
  <si>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</si>
  <si>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</si>
  <si>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</si>
  <si>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</si>
  <si>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</si>
  <si>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</si>
  <si>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</si>
  <si>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</si>
  <si>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</si>
  <si>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</si>
  <si>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</si>
  <si>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</si>
  <si>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</si>
  <si>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</si>
  <si>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</si>
  <si>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</si>
  <si>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</si>
  <si>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</si>
  <si>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</si>
  <si>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</si>
  <si>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</si>
  <si>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</si>
  <si>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</si>
  <si>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</si>
  <si>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</si>
  <si>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</si>
  <si>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</si>
  <si>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</si>
  <si>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</si>
  <si>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</si>
  <si>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</si>
  <si>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</si>
  <si>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</si>
  <si>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</si>
  <si>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</si>
  <si>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</si>
  <si>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</si>
  <si>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</si>
  <si>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</si>
  <si>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</si>
  <si>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</si>
  <si>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</si>
  <si>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</si>
  <si>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</si>
  <si>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</si>
  <si>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</si>
  <si>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</si>
  <si>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</si>
  <si>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</si>
  <si>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</si>
  <si>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</si>
  <si>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</si>
  <si>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</si>
  <si>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</si>
  <si>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</si>
  <si>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</si>
  <si>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</si>
  <si>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</si>
  <si>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</si>
  <si>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</si>
  <si>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</si>
  <si>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</si>
  <si>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</si>
  <si>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</si>
  <si>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</si>
  <si>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</si>
  <si>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</si>
  <si>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</si>
  <si>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</si>
  <si>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</si>
  <si>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</si>
  <si>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</si>
  <si>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</si>
  <si>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</si>
  <si>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</si>
  <si>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</si>
  <si>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</si>
  <si>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</si>
  <si>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</si>
  <si>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</si>
  <si>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</si>
  <si>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</si>
  <si>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</si>
  <si>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</si>
  <si>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</si>
  <si>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</si>
  <si>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</si>
  <si>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</si>
  <si>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</si>
  <si>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</si>
  <si>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</si>
  <si>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</si>
  <si>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</si>
  <si>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</si>
  <si>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</si>
  <si>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</si>
  <si>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</si>
  <si>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</si>
  <si>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</si>
  <si>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</si>
  <si>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</si>
  <si>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</si>
  <si>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</si>
  <si>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</si>
  <si>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</si>
  <si>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</si>
  <si>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</si>
  <si>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</si>
  <si>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</si>
  <si>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</si>
  <si>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</si>
  <si>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</si>
  <si>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</si>
  <si>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</si>
  <si>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</si>
  <si>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</si>
  <si>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</si>
  <si>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</si>
  <si>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</si>
  <si>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</si>
  <si>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</si>
  <si>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</si>
  <si>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</si>
  <si>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</si>
  <si>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</si>
  <si>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</si>
  <si>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</si>
  <si>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</si>
  <si>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</si>
  <si>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</si>
  <si>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</si>
  <si>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</si>
  <si>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</si>
  <si>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</si>
  <si>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</si>
  <si>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</si>
  <si>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</si>
  <si>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</si>
  <si>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</si>
  <si>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</si>
  <si>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</si>
  <si>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</si>
  <si>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</si>
  <si>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</si>
  <si>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</si>
  <si>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</si>
  <si>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</si>
  <si>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</si>
  <si>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</si>
  <si>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</si>
  <si>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</si>
  <si>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</si>
  <si>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</si>
  <si>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</si>
  <si>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</si>
  <si>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</si>
  <si>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</si>
  <si>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</si>
  <si>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</si>
  <si>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</si>
  <si>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</si>
  <si>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</si>
  <si>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</si>
  <si>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</si>
  <si>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</si>
  <si>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</si>
  <si>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</si>
  <si>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</si>
  <si>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</si>
  <si>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</si>
  <si>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</si>
  <si>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</si>
  <si>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</si>
  <si>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</si>
  <si>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</si>
  <si>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</si>
  <si>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</si>
  <si>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</si>
  <si>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</si>
  <si>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</si>
  <si>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</si>
  <si>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</si>
  <si>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</si>
  <si>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</si>
  <si>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</si>
  <si>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</si>
  <si>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</si>
  <si>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</si>
  <si>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</si>
  <si>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</si>
  <si>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</si>
  <si>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</si>
  <si>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</si>
  <si>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</si>
  <si>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</si>
  <si>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</si>
  <si>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</si>
  <si>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</si>
  <si>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</si>
  <si>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</si>
  <si>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</si>
  <si>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</si>
  <si>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</si>
  <si>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</si>
  <si>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</si>
  <si>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</si>
  <si>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</si>
  <si>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</si>
  <si>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</si>
  <si>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</si>
  <si>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</si>
  <si>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</si>
  <si>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</si>
  <si>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</si>
  <si>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</si>
  <si>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</si>
  <si>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</si>
  <si>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</si>
  <si>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</si>
  <si>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</si>
  <si>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</si>
  <si>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</si>
  <si>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</si>
  <si>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</si>
  <si>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</si>
  <si>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</si>
  <si>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</si>
  <si>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</si>
  <si>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</si>
  <si>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</si>
  <si>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</si>
  <si>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</si>
  <si>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</si>
  <si>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</si>
  <si>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</si>
  <si>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</si>
  <si>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</si>
  <si>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</si>
  <si>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</si>
  <si>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</si>
  <si>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</si>
  <si>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</si>
  <si>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</si>
  <si>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</si>
  <si>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</si>
  <si>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</si>
  <si>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</si>
  <si>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</si>
  <si>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</si>
  <si>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</si>
  <si>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</si>
  <si>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</si>
  <si>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</si>
  <si>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</si>
  <si>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</si>
  <si>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</si>
  <si>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</si>
  <si>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</si>
  <si>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</si>
  <si>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</si>
  <si>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</si>
  <si>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</si>
  <si>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</si>
  <si>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</si>
  <si>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</si>
  <si>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</si>
  <si>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</si>
  <si>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</si>
  <si>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</si>
  <si>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</si>
  <si>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</si>
  <si>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</si>
  <si>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</si>
  <si>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</si>
  <si>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</si>
  <si>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</si>
  <si>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</si>
  <si>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</si>
  <si>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</si>
  <si>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</si>
  <si>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</si>
  <si>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</si>
  <si>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</si>
  <si>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</si>
  <si>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</si>
  <si>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</si>
  <si>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</si>
  <si>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</si>
  <si>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</si>
  <si>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</si>
  <si>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</si>
  <si>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</si>
  <si>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</si>
  <si>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</si>
  <si>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</si>
  <si>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</si>
  <si>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</si>
  <si>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</si>
  <si>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</si>
  <si>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</si>
  <si>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</si>
  <si>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</si>
  <si>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</si>
  <si>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</si>
  <si>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</si>
  <si>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</si>
  <si>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</si>
  <si>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</si>
  <si>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</si>
  <si>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</si>
  <si>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</si>
  <si>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</si>
  <si>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</si>
  <si>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</si>
  <si>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</si>
  <si>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</si>
  <si>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</si>
  <si>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</si>
  <si>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</si>
  <si>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</si>
  <si>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</si>
  <si>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</si>
  <si>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</si>
  <si>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</si>
  <si>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</si>
  <si>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</si>
  <si>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</si>
  <si>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</si>
  <si>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</si>
  <si>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</si>
  <si>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</si>
  <si>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</si>
  <si>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</si>
  <si>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</si>
  <si>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</si>
  <si>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</si>
  <si>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</si>
  <si>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</si>
  <si>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</si>
  <si>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</si>
  <si>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</si>
  <si>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</si>
  <si>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</si>
  <si>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</si>
  <si>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</si>
  <si>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</si>
  <si>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</si>
  <si>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</si>
  <si>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</si>
  <si>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</si>
  <si>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</si>
  <si>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</si>
  <si>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</si>
  <si>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</si>
  <si>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</si>
  <si>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</si>
  <si>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</si>
  <si>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</si>
  <si>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</si>
  <si>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</si>
  <si>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</si>
  <si>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</si>
  <si>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</si>
  <si>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</si>
  <si>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</si>
  <si>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</si>
  <si>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</si>
  <si>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</si>
  <si>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</si>
  <si>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</si>
  <si>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</si>
  <si>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</si>
  <si>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</si>
  <si>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</si>
  <si>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</si>
  <si>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</si>
  <si>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</si>
  <si>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</si>
  <si>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</si>
  <si>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</si>
  <si>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</si>
  <si>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</si>
  <si>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</si>
  <si>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</si>
  <si>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</si>
  <si>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</si>
  <si>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</si>
  <si>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</si>
  <si>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</si>
  <si>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</si>
  <si>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</si>
  <si>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</si>
  <si>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</si>
  <si>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</si>
  <si>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</si>
  <si>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</si>
  <si>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</si>
  <si>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</si>
  <si>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</si>
  <si>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</si>
  <si>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</si>
  <si>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</si>
  <si>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</si>
  <si>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</si>
  <si>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</si>
  <si>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</si>
  <si>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</si>
  <si>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</si>
  <si>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</si>
  <si>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</si>
  <si>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</si>
  <si>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</si>
  <si>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</si>
  <si>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</si>
  <si>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</si>
  <si>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</si>
  <si>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</si>
  <si>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</si>
  <si>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</si>
  <si>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</si>
  <si>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</si>
  <si>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</si>
  <si>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</si>
  <si>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</si>
  <si>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</si>
  <si>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</si>
  <si>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</si>
  <si>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</si>
  <si>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</si>
  <si>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</si>
  <si>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</si>
  <si>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</si>
  <si>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</si>
  <si>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</si>
  <si>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</si>
  <si>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</si>
  <si>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</si>
  <si>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</si>
  <si>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</si>
  <si>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</si>
  <si>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</si>
  <si>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</si>
  <si>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</si>
  <si>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</si>
  <si>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</si>
  <si>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</si>
  <si>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</si>
  <si>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</si>
  <si>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</si>
  <si>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</si>
  <si>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</si>
  <si>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</si>
  <si>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</si>
  <si>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</si>
  <si>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</si>
  <si>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</si>
  <si>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</si>
  <si>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</si>
  <si>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</si>
  <si>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</si>
  <si>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</si>
  <si>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</si>
  <si>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</si>
  <si>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</si>
  <si>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</si>
  <si>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</si>
  <si>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</si>
  <si>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</si>
  <si>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</si>
  <si>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</si>
  <si>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</si>
  <si>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</si>
  <si>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</si>
  <si>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</si>
  <si>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</si>
  <si>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</si>
  <si>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</si>
  <si>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</si>
  <si>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</si>
  <si>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</si>
  <si>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</si>
  <si>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</si>
  <si>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</si>
  <si>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</si>
  <si>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</si>
  <si>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</si>
  <si>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</si>
  <si>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</si>
  <si>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</si>
  <si>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</si>
  <si>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</si>
  <si>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</si>
  <si>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</si>
  <si>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</si>
  <si>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</si>
  <si>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</si>
  <si>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</si>
  <si>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</si>
  <si>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</si>
  <si>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</si>
  <si>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</si>
  <si>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</si>
  <si>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</si>
  <si>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</si>
  <si>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</si>
  <si>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</si>
  <si>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</si>
  <si>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</si>
  <si>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</si>
  <si>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</si>
  <si>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</si>
  <si>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</si>
  <si>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</si>
  <si>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</si>
  <si>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</si>
  <si>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</si>
  <si>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</si>
  <si>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</si>
  <si>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</si>
  <si>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</si>
  <si>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</si>
  <si>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</si>
  <si>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</si>
  <si>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</si>
  <si>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</si>
  <si>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</si>
  <si>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</si>
  <si>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</si>
  <si>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</si>
  <si>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</si>
  <si>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</si>
  <si>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</si>
  <si>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</si>
  <si>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</si>
  <si>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</si>
  <si>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</si>
  <si>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</si>
  <si>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</si>
  <si>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</si>
  <si>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</si>
  <si>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</si>
  <si>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</si>
  <si>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</si>
  <si>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</si>
  <si>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</si>
  <si>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</si>
  <si>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</si>
  <si>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</si>
  <si>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</si>
  <si>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</si>
  <si>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</si>
  <si>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</si>
  <si>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</si>
  <si>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</si>
  <si>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</si>
  <si>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</si>
  <si>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</si>
  <si>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</si>
  <si>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</si>
  <si>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</si>
  <si>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</si>
  <si>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</si>
  <si>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</si>
  <si>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</si>
  <si>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</si>
  <si>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</si>
  <si>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</si>
  <si>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</si>
  <si>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</si>
  <si>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</si>
  <si>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</si>
  <si>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</si>
  <si>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</si>
  <si>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</si>
  <si>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</si>
  <si>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</si>
  <si>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</si>
  <si>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</si>
  <si>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</si>
  <si>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</si>
  <si>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</si>
  <si>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</si>
  <si>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</si>
  <si>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</si>
  <si>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</si>
  <si>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</si>
  <si>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</si>
  <si>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</si>
  <si>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</si>
  <si>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</si>
  <si>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</si>
  <si>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</si>
  <si>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</si>
  <si>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</si>
  <si>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</si>
  <si>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</si>
  <si>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</si>
  <si>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</si>
  <si>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</si>
  <si>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</si>
  <si>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</si>
  <si>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</si>
  <si>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</si>
  <si>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</si>
  <si>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</si>
  <si>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</si>
  <si>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</si>
  <si>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</si>
  <si>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</si>
  <si>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</si>
  <si>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</si>
  <si>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</si>
  <si>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</si>
  <si>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</si>
  <si>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</si>
  <si>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</si>
  <si>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</si>
  <si>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</si>
  <si>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</si>
  <si>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</si>
  <si>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</si>
  <si>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</si>
  <si>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</si>
  <si>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</si>
  <si>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</si>
  <si>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</si>
  <si>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</si>
  <si>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</si>
  <si>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</si>
  <si>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</si>
  <si>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</si>
  <si>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</si>
  <si>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</si>
  <si>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</si>
  <si>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</si>
  <si>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</si>
  <si>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</si>
  <si>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</si>
  <si>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</si>
  <si>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</si>
  <si>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</si>
  <si>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</si>
  <si>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</si>
  <si>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</si>
  <si>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</si>
  <si>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</si>
  <si>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</si>
  <si>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</si>
  <si>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</si>
  <si>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</si>
  <si>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</si>
  <si>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</si>
  <si>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</si>
  <si>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</si>
  <si>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</si>
  <si>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</si>
  <si>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</si>
  <si>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</si>
  <si>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</si>
  <si>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</si>
  <si>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</si>
  <si>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</si>
  <si>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</si>
  <si>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</si>
  <si>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</si>
  <si>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</si>
  <si>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</si>
  <si>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</si>
  <si>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</si>
  <si>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</si>
  <si>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</si>
  <si>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</si>
  <si>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</si>
  <si>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</si>
  <si>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</si>
  <si>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</si>
  <si>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</si>
  <si>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</si>
  <si>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</si>
  <si>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</si>
  <si>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</si>
  <si>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</si>
  <si>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</si>
  <si>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</si>
  <si>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</si>
  <si>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</si>
  <si>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</si>
  <si>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</si>
  <si>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</si>
  <si>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</si>
  <si>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</si>
  <si>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</si>
  <si>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</si>
  <si>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</si>
  <si>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</si>
  <si>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</si>
  <si>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</si>
  <si>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</si>
  <si>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</si>
  <si>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</si>
  <si>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</si>
  <si>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</si>
  <si>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</si>
  <si>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</si>
  <si>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</si>
  <si>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</si>
  <si>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</si>
  <si>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</si>
  <si>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</si>
  <si>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</si>
  <si>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</si>
  <si>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</si>
  <si>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</si>
  <si>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</si>
  <si>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</si>
  <si>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</si>
  <si>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</si>
  <si>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</si>
  <si>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</si>
  <si>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</si>
  <si>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</si>
  <si>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</si>
  <si>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</si>
  <si>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</si>
  <si>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</si>
  <si>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</si>
  <si>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</si>
  <si>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</si>
  <si>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</si>
  <si>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</si>
  <si>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</si>
  <si>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</si>
  <si>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</si>
  <si>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</si>
  <si>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</si>
  <si>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</si>
  <si>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</si>
  <si>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</si>
  <si>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</si>
  <si>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</si>
  <si>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</si>
  <si>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</si>
  <si>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</si>
  <si>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</si>
  <si>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</si>
  <si>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</si>
  <si>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</si>
  <si>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</si>
  <si>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</si>
  <si>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</si>
  <si>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</si>
  <si>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</si>
  <si>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</si>
  <si>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</si>
  <si>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</si>
  <si>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</si>
  <si>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</si>
  <si>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</si>
  <si>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</si>
  <si>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</si>
  <si>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</si>
  <si>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</si>
  <si>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</si>
  <si>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</si>
  <si>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</si>
  <si>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</si>
  <si>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</si>
  <si>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</si>
  <si>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</si>
  <si>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</si>
  <si>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</si>
  <si>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</si>
  <si>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</si>
  <si>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</si>
  <si>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</si>
  <si>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</si>
  <si>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</si>
  <si>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</si>
  <si>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</si>
  <si>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</si>
  <si>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</si>
  <si>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</si>
  <si>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</si>
  <si>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</si>
  <si>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</si>
  <si>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</si>
  <si>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</si>
  <si>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</si>
  <si>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</si>
  <si>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</si>
  <si>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</si>
  <si>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</si>
  <si>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</si>
  <si>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</si>
  <si>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</si>
  <si>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</si>
  <si>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</si>
  <si>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</si>
  <si>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</si>
  <si>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</si>
  <si>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</si>
  <si>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</si>
  <si>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</si>
  <si>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</si>
  <si>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</si>
  <si>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</si>
  <si>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</si>
  <si>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</si>
  <si>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</si>
  <si>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</si>
  <si>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</si>
  <si>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</si>
  <si>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</si>
  <si>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</si>
  <si>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</si>
  <si>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</si>
  <si>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</si>
  <si>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</si>
  <si>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</si>
  <si>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</si>
  <si>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</si>
  <si>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</si>
  <si>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</si>
  <si>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</si>
  <si>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</si>
  <si>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</si>
  <si>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</si>
  <si>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</si>
  <si>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</si>
  <si>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</si>
  <si>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</si>
  <si>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</si>
  <si>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</si>
  <si>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</si>
  <si>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</si>
  <si>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</si>
  <si>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</si>
  <si>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</si>
  <si>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</si>
  <si>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</si>
  <si>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</si>
  <si>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</si>
  <si>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</si>
  <si>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</si>
  <si>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</si>
  <si>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</si>
  <si>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</si>
  <si>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</si>
  <si>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</si>
  <si>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</si>
  <si>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</si>
  <si>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</si>
  <si>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</si>
  <si>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</si>
  <si>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</si>
  <si>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</si>
  <si>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</si>
  <si>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</si>
  <si>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</si>
  <si>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</si>
  <si>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</si>
  <si>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</si>
  <si>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</si>
  <si>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</si>
  <si>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</si>
  <si>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</si>
  <si>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</si>
  <si>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</si>
  <si>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</si>
  <si>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</si>
  <si>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</si>
  <si>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</si>
  <si>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</si>
  <si>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</si>
  <si>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</si>
  <si>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</si>
  <si>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</si>
  <si>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</si>
  <si>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</si>
  <si>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</si>
  <si>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</si>
  <si>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</si>
  <si>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</si>
  <si>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</si>
  <si>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</si>
  <si>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</si>
  <si>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</si>
  <si>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</si>
  <si>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</si>
  <si>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</si>
  <si>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</si>
  <si>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</si>
  <si>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</si>
  <si>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</si>
  <si>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</si>
  <si>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</si>
  <si>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</si>
  <si>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</si>
  <si>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</si>
  <si>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</si>
  <si>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</si>
  <si>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</si>
  <si>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</si>
  <si>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</si>
  <si>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</si>
  <si>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</si>
  <si>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</si>
  <si>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</si>
  <si>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</si>
  <si>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</si>
  <si>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</si>
  <si>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</si>
  <si>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</si>
  <si>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</si>
  <si>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</si>
  <si>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</si>
  <si>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</si>
  <si>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</si>
  <si>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</si>
  <si>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</si>
  <si>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</si>
  <si>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</si>
  <si>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</si>
  <si>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</si>
  <si>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</si>
  <si>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</si>
  <si>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</si>
  <si>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</si>
  <si>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</si>
  <si>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</si>
  <si>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</si>
  <si>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</si>
  <si>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</si>
  <si>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</si>
  <si>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</si>
  <si>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</si>
  <si>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</si>
  <si>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</si>
  <si>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</si>
  <si>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</si>
  <si>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</si>
  <si>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</si>
  <si>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</si>
  <si>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</si>
  <si>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</si>
  <si>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</si>
  <si>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</si>
  <si>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</si>
  <si>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</si>
  <si>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</si>
  <si>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</si>
  <si>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</si>
  <si>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</si>
  <si>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</si>
  <si>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</si>
  <si>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</si>
  <si>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</si>
  <si>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</si>
  <si>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</si>
  <si>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</si>
  <si>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</si>
  <si>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</si>
  <si>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</si>
  <si>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</si>
  <si>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</si>
  <si>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</si>
  <si>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</si>
  <si>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</si>
  <si>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</si>
  <si>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</si>
  <si>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</si>
  <si>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</si>
  <si>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</si>
  <si>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</si>
  <si>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</si>
  <si>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</si>
  <si>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</si>
  <si>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</si>
  <si>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</si>
  <si>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</si>
  <si>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</si>
  <si>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</si>
  <si>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</si>
  <si>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</si>
  <si>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</si>
  <si>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</si>
  <si>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</si>
  <si>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</si>
  <si>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</si>
  <si>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</si>
  <si>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</si>
  <si>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</si>
  <si>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</si>
  <si>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</si>
  <si>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</si>
  <si>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</si>
  <si>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</si>
  <si>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</si>
  <si>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</si>
  <si>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</si>
  <si>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</si>
  <si>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</si>
  <si>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</si>
  <si>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</si>
  <si>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</si>
  <si>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</si>
  <si>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</si>
  <si>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</si>
  <si>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</si>
  <si>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</si>
  <si>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</si>
  <si>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</si>
  <si>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</si>
  <si>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</si>
  <si>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</si>
  <si>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</si>
  <si>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</si>
  <si>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</si>
  <si>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</si>
  <si>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</si>
  <si>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</si>
  <si>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</si>
  <si>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</si>
  <si>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</si>
  <si>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</si>
  <si>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</si>
  <si>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</si>
  <si>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</si>
  <si>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</si>
  <si>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</si>
  <si>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</si>
  <si>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</si>
  <si>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</si>
  <si>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</si>
  <si>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</si>
  <si>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</si>
  <si>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</si>
  <si>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</si>
  <si>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</si>
  <si>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</si>
  <si>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</si>
  <si>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</si>
  <si>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</si>
  <si>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</si>
  <si>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</si>
  <si>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</si>
  <si>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</si>
  <si>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</si>
  <si>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</si>
  <si>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</si>
  <si>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</si>
  <si>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</si>
  <si>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</si>
  <si>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</si>
  <si>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</si>
  <si>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</si>
  <si>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</si>
  <si>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</si>
  <si>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</si>
  <si>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</si>
  <si>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</si>
  <si>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</si>
  <si>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</si>
  <si>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</si>
  <si>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</si>
  <si>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</si>
  <si>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</si>
  <si>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</si>
  <si>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</si>
  <si>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</si>
  <si>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</si>
  <si>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</si>
  <si>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</si>
  <si>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</si>
  <si>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</si>
  <si>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</si>
  <si>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</si>
  <si>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</si>
  <si>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</si>
  <si>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</si>
  <si>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</si>
  <si>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</si>
  <si>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</si>
  <si>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</si>
  <si>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</si>
  <si>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</si>
  <si>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</si>
  <si>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</si>
  <si>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</si>
  <si>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</si>
  <si>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</si>
  <si>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</si>
  <si>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</si>
  <si>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</si>
  <si>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</si>
  <si>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</si>
  <si>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</si>
  <si>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</si>
  <si>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</si>
  <si>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</si>
  <si>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</si>
  <si>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</si>
  <si>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</si>
  <si>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</si>
  <si>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</si>
  <si>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</si>
  <si>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</si>
  <si>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</si>
  <si>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</si>
  <si>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</si>
  <si>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</si>
  <si>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</si>
  <si>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</si>
  <si>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</si>
  <si>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</si>
  <si>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</si>
  <si>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</si>
  <si>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</si>
  <si>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</si>
  <si>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</si>
  <si>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</si>
  <si>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</si>
  <si>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</si>
  <si>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</si>
  <si>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</si>
  <si>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</si>
  <si>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</si>
  <si>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</si>
  <si>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</si>
  <si>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</si>
  <si>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</si>
  <si>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</si>
  <si>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</si>
  <si>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</si>
  <si>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</si>
  <si>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</si>
  <si>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</si>
  <si>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</si>
  <si>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</si>
  <si>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</si>
  <si>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</si>
  <si>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</si>
  <si>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</si>
  <si>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</si>
  <si>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</si>
  <si>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</si>
  <si>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</si>
  <si>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</si>
  <si>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</si>
  <si>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</si>
  <si>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</si>
  <si>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</si>
  <si>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</si>
  <si>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</si>
  <si>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</si>
  <si>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</si>
  <si>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</si>
  <si>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</si>
  <si>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</si>
  <si>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</si>
  <si>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</si>
  <si>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</si>
  <si>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</si>
  <si>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</si>
  <si>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</si>
  <si>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</si>
  <si>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</si>
  <si>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</si>
  <si>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</si>
  <si>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</si>
  <si>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</si>
  <si>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</si>
  <si>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</si>
  <si>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</si>
  <si>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</si>
  <si>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</si>
  <si>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</si>
  <si>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</si>
  <si>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</si>
  <si>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</si>
  <si>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</si>
  <si>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</si>
  <si>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</si>
  <si>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</si>
  <si>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</si>
  <si>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</si>
  <si>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</si>
  <si>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</si>
  <si>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</si>
  <si>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</si>
  <si>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</si>
  <si>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</si>
  <si>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</si>
  <si>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</si>
  <si>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</si>
  <si>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</si>
  <si>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</si>
  <si>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</si>
  <si>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</si>
  <si>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</si>
  <si>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</si>
  <si>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</si>
  <si>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</si>
  <si>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</si>
  <si>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</si>
  <si>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</si>
  <si>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</si>
  <si>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</si>
  <si>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</si>
  <si>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</si>
  <si>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</si>
  <si>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</si>
  <si>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</si>
  <si>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</si>
  <si>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</si>
  <si>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</si>
  <si>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</si>
  <si>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</si>
  <si>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</si>
  <si>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</si>
  <si>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</si>
  <si>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</si>
  <si>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</si>
  <si>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</si>
  <si>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</si>
  <si>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</si>
  <si>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</si>
  <si>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</si>
  <si>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</si>
  <si>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</si>
  <si>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</si>
  <si>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</si>
  <si>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</si>
  <si>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</si>
  <si>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</si>
  <si>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</si>
  <si>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</si>
  <si>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</si>
  <si>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</si>
  <si>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</si>
  <si>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</si>
  <si>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</si>
  <si>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</si>
  <si>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</si>
  <si>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</si>
  <si>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</si>
  <si>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</si>
  <si>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</si>
  <si>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</si>
  <si>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</si>
  <si>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</si>
  <si>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</si>
  <si>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</si>
  <si>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</si>
  <si>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</si>
  <si>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</si>
  <si>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</si>
  <si>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</si>
  <si>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</si>
  <si>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</si>
  <si>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</si>
  <si>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</si>
  <si>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</si>
  <si>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</si>
  <si>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</si>
  <si>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</si>
  <si>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</si>
  <si>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</si>
  <si>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</si>
  <si>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</si>
  <si>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</si>
  <si>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</si>
  <si>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</si>
  <si>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</si>
  <si>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</si>
  <si>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</si>
  <si>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</si>
  <si>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</si>
  <si>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</si>
  <si>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</si>
  <si>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</si>
  <si>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</si>
  <si>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</si>
  <si>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</si>
  <si>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</si>
  <si>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</si>
  <si>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</si>
  <si>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</si>
  <si>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</si>
  <si>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</si>
  <si>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</si>
  <si>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</si>
  <si>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</si>
  <si>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</si>
  <si>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</si>
  <si>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</si>
  <si>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</si>
  <si>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</si>
  <si>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</si>
  <si>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</si>
  <si>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</si>
  <si>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</si>
  <si>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</si>
  <si>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</si>
  <si>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</si>
  <si>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</si>
  <si>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</si>
  <si>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</si>
  <si>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</si>
  <si>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</si>
  <si>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</si>
  <si>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</si>
  <si>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</si>
  <si>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</si>
  <si>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</si>
  <si>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</si>
  <si>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</si>
  <si>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</si>
  <si>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</si>
  <si>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</si>
  <si>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</si>
  <si>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</si>
  <si>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</si>
  <si>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</si>
  <si>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</si>
  <si>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</si>
  <si>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</si>
  <si>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</si>
  <si>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</si>
  <si>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</si>
  <si>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</si>
  <si>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</si>
  <si>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</si>
  <si>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</si>
  <si>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</si>
  <si>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</si>
  <si>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</si>
  <si>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</si>
  <si>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</si>
  <si>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</si>
  <si>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</si>
  <si>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</si>
  <si>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</si>
  <si>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</si>
  <si>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</si>
  <si>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</si>
  <si>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</si>
  <si>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</si>
  <si>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</si>
  <si>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</si>
  <si>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</si>
  <si>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</si>
  <si>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</si>
  <si>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</si>
  <si>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</si>
  <si>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</si>
  <si>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</si>
  <si>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</si>
  <si>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</si>
  <si>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</si>
  <si>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</si>
  <si>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</si>
  <si>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</si>
  <si>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</si>
  <si>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</si>
  <si>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</si>
  <si>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</si>
  <si>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</si>
  <si>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</si>
  <si>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</si>
  <si>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</si>
  <si>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</si>
  <si>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</si>
  <si>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</si>
  <si>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</si>
  <si>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</si>
  <si>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</si>
  <si>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</si>
  <si>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</si>
  <si>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</si>
  <si>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</si>
  <si>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</si>
  <si>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</si>
  <si>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</si>
  <si>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</si>
  <si>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</si>
  <si>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</si>
  <si>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</si>
  <si>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</si>
  <si>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</si>
  <si>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</si>
  <si>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</si>
  <si>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</si>
  <si>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</si>
  <si>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</si>
  <si>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</si>
  <si>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</si>
  <si>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</si>
  <si>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</si>
  <si>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</si>
  <si>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</si>
  <si>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</si>
  <si>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</si>
  <si>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</si>
  <si>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</si>
  <si>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</si>
  <si>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</si>
  <si>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</si>
  <si>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</si>
  <si>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</si>
  <si>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</si>
  <si>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</si>
  <si>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</si>
  <si>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</si>
  <si>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</si>
  <si>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</si>
  <si>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</si>
  <si>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</si>
  <si>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</si>
  <si>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</si>
  <si>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</si>
  <si>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</si>
  <si>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</si>
  <si>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</si>
  <si>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</si>
  <si>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</si>
  <si>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</si>
  <si>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</si>
  <si>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</si>
  <si>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</si>
  <si>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</si>
  <si>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</si>
  <si>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</si>
  <si>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</si>
  <si>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</si>
  <si>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</si>
  <si>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</si>
  <si>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</si>
  <si>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</si>
  <si>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</si>
  <si>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</si>
  <si>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</si>
  <si>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</si>
  <si>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</si>
  <si>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</si>
  <si>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</si>
  <si>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</si>
  <si>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</si>
  <si>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</si>
  <si>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</si>
  <si>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</si>
  <si>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</si>
  <si>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</si>
  <si>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</si>
  <si>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</si>
  <si>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</si>
  <si>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</si>
  <si>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</si>
  <si>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</si>
  <si>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</si>
  <si>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</si>
  <si>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</si>
  <si>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</si>
  <si>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</si>
  <si>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</si>
  <si>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</si>
  <si>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</si>
  <si>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</si>
  <si>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</si>
  <si>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</si>
  <si>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</si>
  <si>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</si>
  <si>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</si>
  <si>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</si>
  <si>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</si>
  <si>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</si>
  <si>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</si>
  <si>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</si>
  <si>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</si>
  <si>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</si>
  <si>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</si>
  <si>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</si>
  <si>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</si>
  <si>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</si>
  <si>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</si>
  <si>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</si>
  <si>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</si>
  <si>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</si>
  <si>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</si>
  <si>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</si>
  <si>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</si>
  <si>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</si>
  <si>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</si>
  <si>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</si>
  <si>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</si>
  <si>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</si>
  <si>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</si>
  <si>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</si>
  <si>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</si>
  <si>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</si>
  <si>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</si>
  <si>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</si>
  <si>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</si>
  <si>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</si>
  <si>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</si>
  <si>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</si>
  <si>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</si>
  <si>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</si>
  <si>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</si>
  <si>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</si>
  <si>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</si>
  <si>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</si>
  <si>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</si>
  <si>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</si>
  <si>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</si>
  <si>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</si>
  <si>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</si>
  <si>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</si>
  <si>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</si>
  <si>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</si>
  <si>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</si>
  <si>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</si>
  <si>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</si>
  <si>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</si>
  <si>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</si>
  <si>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</si>
  <si>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</si>
  <si>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</si>
  <si>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</si>
  <si>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</si>
  <si>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</si>
  <si>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</si>
  <si>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</si>
  <si>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</si>
  <si>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</si>
  <si>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</si>
  <si>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</si>
  <si>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</si>
  <si>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</si>
  <si>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</si>
  <si>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</si>
  <si>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</si>
  <si>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</si>
  <si>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</si>
  <si>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</si>
  <si>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</si>
  <si>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</si>
  <si>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</si>
  <si>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</si>
  <si>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</si>
  <si>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</si>
  <si>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</si>
  <si>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</si>
  <si>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</si>
  <si>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</si>
  <si>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</si>
  <si>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</si>
  <si>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</si>
  <si>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</si>
  <si>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</si>
  <si>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</si>
  <si>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</si>
  <si>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</si>
  <si>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</si>
  <si>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</si>
  <si>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</si>
  <si>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</si>
  <si>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</si>
  <si>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</si>
  <si>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</si>
  <si>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</si>
  <si>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</si>
  <si>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</si>
  <si>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</si>
  <si>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</si>
  <si>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</si>
  <si>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</si>
  <si>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</si>
  <si>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</si>
  <si>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</si>
  <si>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</si>
  <si>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</si>
  <si>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</si>
  <si>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</si>
  <si>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</si>
  <si>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</si>
  <si>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</si>
  <si>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</si>
  <si>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</si>
  <si>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</si>
  <si>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</si>
  <si>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</si>
  <si>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</si>
  <si>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</si>
  <si>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</si>
  <si>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</si>
  <si>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</si>
  <si>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</si>
  <si>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</si>
  <si>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</si>
  <si>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</si>
  <si>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</si>
  <si>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</si>
  <si>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</si>
  <si>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</si>
  <si>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</si>
  <si>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</si>
  <si>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</si>
  <si>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</si>
  <si>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</si>
  <si>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</si>
  <si>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</si>
  <si>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</si>
  <si>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</si>
  <si>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</si>
  <si>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</si>
  <si>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</si>
  <si>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</si>
  <si>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</si>
  <si>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</si>
  <si>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</si>
  <si>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</si>
  <si>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</si>
  <si>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</si>
  <si>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</si>
  <si>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</si>
  <si>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</si>
  <si>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</si>
  <si>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</si>
  <si>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</si>
  <si>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</si>
  <si>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</si>
  <si>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</si>
  <si>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</si>
  <si>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</si>
  <si>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</si>
  <si>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</si>
  <si>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</si>
  <si>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</si>
  <si>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</si>
  <si>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</si>
  <si>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</si>
  <si>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</si>
  <si>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</si>
  <si>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</si>
  <si>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</si>
  <si>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</si>
  <si>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</si>
  <si>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</si>
  <si>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</si>
  <si>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</si>
  <si>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</si>
  <si>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</si>
  <si>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</si>
  <si>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</si>
  <si>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</si>
  <si>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</si>
  <si>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</si>
  <si>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</si>
  <si>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</si>
  <si>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</si>
  <si>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</si>
  <si>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</si>
  <si>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</si>
  <si>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</si>
  <si>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</si>
  <si>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</si>
  <si>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</si>
  <si>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</si>
  <si>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</si>
  <si>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</si>
  <si>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</si>
  <si>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</si>
  <si>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</si>
  <si>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</si>
  <si>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</si>
  <si>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</si>
  <si>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</si>
  <si>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</si>
  <si>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</si>
  <si>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</si>
  <si>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</si>
  <si>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</si>
  <si>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</si>
  <si>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</si>
  <si>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</si>
  <si>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</si>
  <si>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</si>
  <si>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</si>
  <si>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</si>
  <si>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</si>
  <si>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</si>
  <si>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</si>
  <si>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</si>
  <si>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</si>
  <si>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</si>
  <si>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</si>
  <si>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</si>
  <si>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</si>
  <si>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</si>
  <si>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</si>
  <si>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</si>
  <si>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</si>
  <si>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</si>
  <si>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</si>
  <si>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</si>
  <si>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</si>
  <si>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</si>
  <si>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</si>
  <si>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</si>
  <si>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</si>
  <si>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</si>
  <si>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</si>
  <si>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</si>
  <si>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</si>
  <si>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</si>
  <si>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</si>
  <si>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</si>
  <si>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</si>
  <si>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</si>
  <si>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</si>
  <si>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</si>
  <si>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</si>
  <si>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</si>
  <si>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</si>
  <si>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</si>
  <si>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</si>
  <si>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</si>
  <si>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</si>
  <si>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</si>
  <si>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</si>
  <si>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</si>
  <si>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</si>
  <si>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</si>
  <si>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</si>
  <si>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</si>
  <si>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</si>
  <si>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</si>
  <si>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</si>
  <si>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</si>
  <si>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</si>
  <si>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</si>
  <si>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</si>
  <si>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</si>
  <si>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</si>
  <si>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</si>
  <si>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</si>
  <si>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</si>
  <si>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</si>
  <si>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</si>
  <si>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</si>
  <si>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</si>
  <si>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</si>
  <si>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</si>
  <si>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</si>
  <si>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</si>
  <si>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</si>
  <si>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</si>
  <si>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</si>
  <si>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</si>
  <si>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</si>
  <si>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</si>
  <si>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</si>
  <si>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</si>
  <si>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</si>
  <si>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</si>
  <si>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</si>
  <si>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</si>
  <si>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</si>
  <si>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</si>
  <si>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</si>
  <si>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</si>
  <si>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</si>
  <si>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</si>
  <si>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</si>
  <si>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</si>
  <si>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</si>
  <si>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</si>
  <si>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</si>
  <si>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</si>
  <si>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</si>
  <si>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</si>
  <si>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</si>
  <si>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</si>
  <si>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</si>
  <si>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</si>
  <si>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</si>
  <si>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</si>
  <si>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</si>
  <si>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</si>
  <si>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</si>
  <si>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</si>
  <si>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</si>
  <si>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</si>
  <si>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</si>
  <si>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</si>
  <si>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</si>
  <si>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</si>
  <si>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</si>
  <si>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</si>
  <si>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</si>
  <si>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</si>
  <si>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</si>
  <si>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</si>
  <si>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</si>
  <si>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</si>
  <si>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</si>
  <si>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</si>
  <si>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</si>
  <si>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</si>
  <si>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</si>
  <si>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</si>
  <si>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</si>
  <si>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</si>
  <si>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</si>
  <si>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</si>
  <si>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</si>
  <si>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</si>
  <si>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</si>
  <si>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</si>
  <si>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</si>
  <si>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</si>
  <si>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</si>
  <si>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</si>
  <si>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</si>
  <si>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</si>
  <si>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</si>
  <si>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</si>
  <si>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</si>
  <si>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</si>
  <si>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</si>
  <si>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</si>
  <si>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</si>
  <si>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</si>
  <si>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</si>
  <si>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</si>
  <si>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</si>
  <si>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</si>
  <si>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</si>
  <si>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</si>
  <si>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</si>
  <si>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</si>
  <si>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</si>
  <si>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</si>
  <si>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</si>
  <si>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</si>
  <si>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</si>
  <si>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</si>
  <si>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</si>
  <si>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</si>
  <si>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</si>
  <si>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</si>
  <si>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</si>
  <si>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</si>
  <si>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</si>
  <si>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</si>
  <si>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</si>
  <si>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</si>
  <si>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</si>
  <si>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</si>
  <si>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</si>
  <si>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</si>
  <si>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</si>
  <si>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</si>
  <si>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</si>
  <si>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</si>
  <si>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</si>
  <si>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</si>
  <si>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</si>
  <si>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</si>
  <si>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</si>
  <si>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</si>
  <si>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</si>
  <si>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</si>
  <si>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</si>
  <si>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</si>
  <si>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</si>
  <si>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</si>
  <si>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</si>
  <si>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</si>
  <si>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</si>
  <si>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</si>
  <si>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</si>
  <si>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</si>
  <si>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</si>
  <si>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</si>
  <si>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</si>
  <si>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</si>
  <si>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</si>
  <si>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</si>
  <si>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</si>
  <si>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</si>
  <si>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</si>
  <si>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</si>
  <si>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</si>
  <si>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</si>
  <si>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</si>
  <si>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</si>
  <si>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</si>
  <si>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</si>
  <si>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</si>
  <si>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</si>
  <si>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</si>
  <si>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</si>
  <si>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</si>
  <si>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</si>
  <si>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</si>
  <si>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</si>
  <si>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</si>
  <si>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</si>
  <si>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</si>
  <si>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</si>
  <si>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</si>
  <si>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</si>
  <si>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</si>
  <si>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</si>
  <si>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</si>
  <si>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</si>
  <si>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</si>
  <si>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</si>
  <si>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</si>
  <si>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</si>
  <si>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</si>
  <si>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</si>
  <si>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</si>
  <si>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</si>
  <si>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</si>
  <si>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</si>
  <si>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</si>
  <si>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</si>
  <si>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</si>
  <si>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</si>
  <si>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</si>
  <si>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</si>
  <si>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</si>
  <si>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</si>
  <si>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</si>
  <si>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</si>
  <si>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</si>
  <si>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</si>
  <si>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</si>
  <si>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</si>
  <si>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</si>
  <si>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</si>
  <si>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</si>
  <si>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</si>
  <si>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</si>
  <si>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</si>
  <si>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</si>
  <si>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</si>
  <si>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</si>
  <si>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</si>
  <si>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</si>
  <si>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</si>
  <si>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</si>
  <si>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</si>
  <si>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</si>
  <si>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</si>
  <si>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</si>
  <si>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</si>
  <si>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</si>
  <si>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</si>
  <si>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</si>
  <si>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</si>
  <si>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</si>
  <si>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</si>
  <si>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</si>
  <si>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</si>
  <si>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</si>
  <si>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</si>
  <si>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</si>
  <si>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</si>
  <si>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</si>
  <si>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</si>
  <si>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</si>
  <si>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</si>
  <si>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</si>
  <si>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</si>
  <si>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</si>
  <si>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</si>
  <si>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</si>
  <si>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</si>
  <si>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</si>
  <si>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</si>
  <si>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</si>
  <si>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</si>
  <si>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</si>
  <si>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</si>
  <si>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</si>
  <si>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</si>
  <si>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</si>
  <si>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</si>
  <si>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</si>
  <si>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</si>
  <si>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</si>
  <si>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</si>
  <si>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</si>
  <si>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</si>
  <si>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</si>
  <si>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</si>
  <si>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</si>
  <si>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</si>
  <si>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</si>
  <si>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</si>
  <si>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</si>
  <si>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</si>
  <si>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</si>
  <si>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</si>
  <si>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</si>
  <si>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</si>
  <si>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</si>
  <si>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</si>
  <si>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</si>
  <si>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</si>
  <si>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</si>
  <si>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</si>
  <si>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</si>
  <si>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</si>
  <si>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</si>
  <si>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</si>
  <si>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</si>
  <si>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</si>
  <si>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</si>
  <si>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</si>
  <si>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</si>
  <si>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</si>
  <si>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</si>
  <si>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</si>
  <si>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</si>
  <si>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</si>
  <si>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</si>
  <si>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</si>
  <si>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</si>
  <si>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</si>
  <si>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</si>
  <si>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</si>
  <si>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</si>
  <si>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</si>
  <si>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</si>
  <si>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</si>
  <si>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</si>
  <si>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</si>
  <si>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</si>
  <si>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</si>
  <si>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</si>
  <si>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</si>
  <si>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</si>
  <si>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</si>
  <si>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</si>
  <si>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</si>
  <si>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</si>
  <si>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</si>
  <si>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</si>
  <si>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</si>
  <si>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</si>
  <si>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</si>
  <si>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</si>
  <si>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</si>
  <si>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</si>
  <si>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</si>
  <si>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</si>
  <si>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</si>
  <si>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</si>
  <si>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</si>
  <si>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</si>
  <si>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</si>
  <si>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</si>
  <si>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</si>
  <si>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</si>
  <si>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</si>
  <si>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</si>
  <si>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</si>
  <si>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</si>
  <si>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</si>
  <si>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</si>
  <si>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</si>
  <si>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</si>
  <si>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</si>
  <si>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</si>
  <si>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</si>
  <si>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</si>
  <si>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</si>
  <si>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</si>
  <si>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</si>
  <si>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</si>
  <si>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</si>
  <si>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</si>
  <si>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</si>
  <si>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</si>
  <si>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</si>
  <si>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</si>
  <si>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</si>
  <si>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</si>
  <si>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</si>
  <si>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</si>
  <si>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</si>
  <si>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</si>
  <si>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</si>
  <si>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</si>
  <si>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</si>
  <si>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</si>
  <si>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</si>
  <si>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</si>
  <si>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</si>
  <si>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</si>
  <si>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</si>
  <si>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</si>
  <si>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</si>
  <si>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</si>
  <si>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</si>
  <si>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</si>
  <si>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</si>
  <si>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</si>
  <si>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</si>
  <si>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</si>
  <si>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</si>
  <si>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</si>
  <si>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</si>
  <si>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</si>
  <si>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</si>
  <si>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</si>
  <si>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</si>
  <si>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</si>
  <si>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</si>
  <si>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</si>
  <si>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</si>
  <si>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</si>
  <si>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</si>
  <si>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</si>
  <si>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</si>
  <si>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</si>
  <si>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</si>
  <si>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</si>
  <si>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</si>
  <si>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</si>
  <si>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</si>
  <si>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</si>
  <si>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</si>
  <si>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</si>
  <si>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</si>
  <si>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</si>
  <si>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</si>
  <si>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</si>
  <si>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</si>
  <si>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</si>
  <si>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</si>
  <si>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</si>
  <si>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</si>
  <si>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</si>
  <si>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</si>
  <si>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</si>
  <si>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</si>
  <si>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</si>
  <si>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</si>
  <si>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</si>
  <si>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</si>
  <si>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</si>
  <si>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</si>
  <si>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</si>
  <si>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</si>
  <si>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</si>
  <si>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</si>
  <si>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</si>
  <si>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</si>
  <si>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</si>
  <si>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</si>
  <si>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</si>
  <si>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</si>
  <si>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</si>
  <si>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</si>
  <si>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</si>
  <si>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</si>
  <si>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</si>
  <si>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</si>
  <si>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</si>
  <si>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</si>
  <si>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</si>
  <si>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</si>
  <si>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</si>
  <si>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</si>
  <si>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</si>
  <si>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</si>
  <si>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</si>
  <si>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</si>
  <si>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</si>
  <si>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</si>
  <si>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</si>
  <si>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</si>
  <si>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</si>
  <si>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</si>
  <si>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</si>
  <si>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</si>
  <si>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</si>
  <si>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</si>
  <si>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</si>
  <si>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</si>
  <si>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</si>
  <si>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</si>
  <si>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</si>
  <si>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</si>
  <si>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</si>
  <si>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</si>
  <si>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</si>
  <si>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</si>
  <si>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</si>
  <si>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</si>
  <si>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</si>
  <si>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</si>
  <si>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</si>
  <si>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</si>
  <si>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</si>
  <si>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</si>
  <si>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</si>
  <si>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</si>
  <si>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</si>
  <si>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</si>
  <si>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</si>
  <si>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</si>
  <si>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</si>
  <si>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</si>
  <si>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</si>
  <si>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</si>
  <si>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</si>
  <si>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</si>
  <si>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</si>
  <si>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</si>
  <si>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</si>
  <si>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</si>
  <si>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</si>
  <si>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</si>
  <si>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</si>
  <si>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</si>
  <si>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</si>
  <si>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</si>
  <si>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</si>
  <si>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</si>
  <si>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</si>
  <si>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</si>
  <si>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</si>
  <si>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</si>
  <si>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</si>
  <si>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</si>
  <si>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</si>
  <si>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</si>
  <si>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</si>
  <si>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</si>
  <si>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</si>
  <si>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</si>
  <si>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</si>
  <si>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</si>
  <si>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</si>
  <si>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</si>
  <si>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</si>
  <si>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</si>
  <si>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</si>
  <si>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</si>
  <si>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</si>
  <si>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</si>
  <si>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</si>
  <si>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</si>
  <si>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</si>
  <si>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</si>
  <si>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</si>
  <si>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</si>
  <si>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</si>
  <si>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</si>
  <si>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</si>
  <si>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</si>
  <si>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</si>
  <si>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</si>
  <si>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</si>
  <si>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</si>
  <si>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</si>
  <si>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</si>
  <si>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</si>
  <si>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</si>
  <si>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</si>
  <si>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</si>
  <si>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</si>
  <si>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</si>
  <si>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</si>
  <si>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</si>
  <si>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</si>
  <si>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</si>
  <si>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</si>
  <si>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</si>
  <si>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</si>
  <si>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</si>
  <si>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</si>
  <si>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</si>
  <si>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</si>
  <si>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</si>
  <si>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</si>
  <si>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</si>
  <si>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</si>
  <si>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</si>
  <si>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</si>
  <si>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</si>
  <si>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</si>
  <si>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</si>
  <si>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</si>
  <si>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</si>
  <si>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</si>
  <si>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</si>
  <si>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</si>
  <si>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</si>
  <si>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</si>
  <si>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</si>
  <si>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</si>
  <si>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</si>
  <si>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</si>
  <si>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</si>
  <si>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</si>
  <si>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</si>
  <si>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</si>
  <si>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</si>
  <si>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</si>
  <si>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</si>
  <si>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</si>
  <si>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</si>
  <si>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</si>
  <si>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</si>
  <si>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</si>
  <si>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</si>
  <si>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</si>
  <si>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</si>
  <si>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</si>
  <si>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</si>
  <si>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</si>
  <si>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</si>
  <si>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</si>
  <si>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</si>
  <si>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</si>
  <si>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</si>
  <si>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</si>
  <si>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</si>
  <si>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</si>
  <si>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</si>
  <si>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</si>
  <si>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</si>
  <si>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</si>
  <si>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</si>
  <si>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</si>
  <si>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</si>
  <si>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</si>
  <si>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</si>
  <si>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</si>
  <si>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</si>
  <si>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</si>
  <si>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</si>
  <si>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</si>
  <si>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</si>
  <si>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</si>
  <si>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</si>
  <si>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</si>
  <si>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</si>
  <si>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</si>
  <si>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</si>
  <si>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</si>
  <si>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</si>
  <si>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</si>
  <si>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</si>
  <si>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</si>
  <si>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</si>
  <si>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</si>
  <si>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</si>
  <si>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</si>
  <si>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</si>
  <si>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</si>
  <si>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</si>
  <si>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</si>
  <si>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</si>
  <si>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</si>
  <si>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</si>
  <si>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</si>
  <si>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</si>
  <si>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</si>
  <si>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</si>
  <si>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</si>
  <si>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</si>
  <si>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</si>
  <si>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</si>
  <si>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</si>
  <si>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</si>
  <si>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</si>
  <si>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</si>
  <si>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</si>
  <si>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</si>
  <si>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</si>
  <si>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</si>
  <si>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</si>
  <si>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</si>
  <si>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</si>
  <si>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</si>
  <si>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</si>
  <si>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</si>
  <si>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</si>
  <si>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</si>
  <si>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</si>
  <si>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</si>
  <si>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</si>
  <si>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</si>
  <si>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</si>
  <si>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</si>
  <si>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</si>
  <si>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</si>
  <si>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</si>
  <si>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</si>
  <si>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</si>
  <si>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</si>
  <si>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</si>
  <si>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</si>
  <si>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</si>
  <si>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</si>
  <si>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</si>
  <si>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</si>
  <si>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</si>
  <si>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</si>
  <si>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</si>
  <si>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</si>
  <si>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</si>
  <si>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</si>
  <si>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</si>
  <si>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</si>
  <si>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</si>
  <si>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</si>
  <si>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</si>
  <si>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</si>
  <si>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</si>
  <si>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</si>
  <si>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</si>
  <si>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</si>
  <si>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</si>
  <si>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</si>
  <si>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</si>
  <si>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</si>
  <si>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</si>
  <si>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</si>
  <si>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</si>
  <si>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</si>
  <si>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</si>
  <si>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</si>
  <si>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</si>
  <si>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</si>
  <si>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</si>
  <si>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</si>
  <si>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</si>
  <si>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</si>
  <si>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</si>
  <si>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</si>
  <si>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</si>
  <si>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</si>
  <si>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</si>
  <si>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</si>
  <si>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</si>
  <si>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</si>
  <si>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</si>
  <si>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</si>
  <si>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</si>
  <si>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</si>
  <si>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</si>
  <si>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</si>
  <si>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</si>
  <si>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</si>
  <si>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</si>
  <si>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</si>
  <si>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</si>
  <si>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</si>
  <si>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</si>
  <si>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</si>
  <si>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</si>
  <si>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</si>
  <si>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</si>
  <si>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</si>
  <si>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</si>
  <si>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</si>
  <si>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</si>
  <si>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</si>
  <si>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</si>
  <si>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</si>
  <si>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</si>
  <si>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</si>
  <si>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</si>
  <si>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</si>
  <si>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</si>
  <si>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</si>
  <si>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</si>
  <si>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</si>
  <si>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</si>
  <si>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</si>
  <si>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</si>
  <si>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</si>
  <si>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</si>
  <si>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</si>
  <si>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</si>
  <si>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</si>
  <si>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</si>
  <si>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</si>
  <si>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</si>
  <si>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</si>
  <si>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</si>
  <si>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</si>
  <si>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</si>
  <si>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</si>
  <si>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</si>
  <si>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</si>
  <si>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</si>
  <si>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</si>
  <si>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</si>
  <si>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</si>
  <si>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</si>
  <si>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</si>
  <si>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</si>
  <si>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</si>
  <si>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</si>
  <si>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</si>
  <si>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</si>
  <si>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</si>
  <si>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</si>
  <si>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</si>
  <si>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</si>
  <si>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</si>
  <si>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</si>
  <si>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</si>
  <si>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</si>
  <si>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</si>
  <si>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</si>
  <si>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</si>
  <si>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</si>
  <si>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</si>
  <si>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</si>
  <si>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</si>
  <si>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</si>
  <si>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</si>
  <si>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</si>
  <si>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</si>
  <si>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</si>
  <si>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</si>
  <si>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</si>
  <si>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</si>
  <si>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</si>
  <si>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</si>
  <si>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</si>
  <si>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</si>
  <si>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</si>
  <si>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</si>
  <si>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</si>
  <si>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</si>
  <si>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</si>
  <si>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</si>
  <si>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</si>
  <si>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</si>
  <si>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</si>
  <si>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</si>
  <si>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</si>
  <si>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</si>
  <si>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</si>
  <si>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</si>
  <si>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</si>
  <si>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</si>
  <si>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</si>
  <si>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</si>
  <si>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</si>
  <si>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</si>
  <si>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</si>
  <si>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</si>
  <si>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</si>
  <si>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</si>
  <si>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</si>
  <si>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</si>
  <si>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</si>
  <si>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</si>
  <si>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</si>
  <si>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</si>
  <si>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</si>
  <si>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</si>
  <si>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</si>
  <si>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</si>
  <si>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</si>
  <si>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</si>
  <si>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</si>
  <si>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</si>
  <si>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</si>
  <si>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</si>
  <si>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</si>
  <si>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</si>
  <si>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</si>
  <si>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</si>
  <si>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</si>
  <si>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</si>
  <si>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</si>
  <si>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</si>
  <si>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</si>
  <si>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</si>
  <si>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</si>
  <si>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</si>
  <si>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</si>
  <si>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</si>
  <si>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</si>
  <si>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</si>
  <si>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</si>
  <si>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</si>
  <si>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</si>
  <si>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</si>
  <si>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</si>
  <si>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</si>
  <si>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</si>
  <si>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</si>
  <si>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</si>
  <si>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</si>
  <si>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</si>
  <si>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</si>
  <si>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</si>
  <si>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</si>
  <si>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</si>
  <si>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</si>
  <si>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</si>
  <si>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</si>
  <si>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</si>
  <si>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</si>
  <si>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</si>
  <si>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</si>
  <si>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</si>
  <si>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</si>
  <si>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</si>
  <si>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</si>
  <si>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</si>
  <si>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</si>
  <si>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</si>
  <si>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</si>
  <si>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</si>
  <si>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</si>
  <si>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</si>
  <si>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</si>
  <si>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</si>
  <si>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</si>
  <si>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</si>
  <si>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</si>
  <si>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</si>
  <si>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</si>
  <si>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</si>
  <si>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</si>
  <si>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</si>
  <si>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</si>
  <si>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</si>
  <si>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</si>
  <si>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</si>
  <si>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</si>
  <si>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</si>
  <si>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</si>
  <si>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</si>
  <si>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</si>
  <si>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</si>
  <si>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</si>
  <si>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</si>
  <si>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</si>
  <si>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</si>
  <si>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</si>
  <si>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</si>
  <si>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</si>
  <si>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</si>
  <si>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</si>
  <si>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</si>
  <si>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</si>
  <si>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</si>
  <si>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</si>
  <si>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</si>
  <si>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</si>
  <si>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</si>
  <si>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</si>
  <si>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</si>
  <si>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</si>
  <si>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</si>
  <si>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</si>
  <si>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</si>
  <si>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</si>
  <si>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</si>
  <si>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</si>
  <si>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</si>
  <si>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</si>
  <si>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</si>
  <si>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</si>
  <si>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</si>
  <si>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</si>
  <si>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</si>
  <si>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</si>
  <si>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</si>
  <si>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</si>
  <si>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</si>
  <si>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</si>
  <si>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</si>
  <si>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</si>
  <si>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</si>
  <si>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</si>
  <si>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</si>
  <si>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</si>
  <si>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</si>
  <si>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</si>
  <si>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</si>
  <si>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</si>
  <si>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</si>
  <si>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</si>
  <si>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</si>
  <si>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</si>
  <si>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</si>
  <si>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</si>
  <si>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</si>
  <si>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</si>
  <si>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</si>
  <si>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</si>
  <si>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</si>
  <si>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</si>
  <si>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</si>
  <si>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</si>
  <si>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</si>
  <si>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</si>
  <si>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</si>
  <si>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</si>
  <si>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</si>
  <si>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</si>
  <si>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</si>
  <si>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</si>
  <si>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</si>
  <si>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</si>
  <si>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</si>
  <si>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</si>
  <si>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</si>
  <si>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</si>
  <si>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</si>
  <si>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</si>
  <si>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</si>
  <si>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</si>
  <si>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</si>
  <si>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</si>
  <si>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</si>
  <si>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</si>
  <si>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</si>
  <si>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</si>
  <si>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</si>
  <si>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</si>
  <si>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</si>
  <si>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</si>
  <si>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</si>
  <si>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</si>
  <si>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</si>
  <si>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</si>
  <si>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</si>
  <si>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</si>
  <si>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</si>
  <si>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</si>
  <si>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</si>
  <si>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</si>
  <si>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</si>
  <si>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</si>
  <si>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</si>
  <si>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</si>
  <si>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</si>
  <si>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</si>
  <si>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</si>
  <si>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</si>
  <si>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</si>
  <si>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</si>
  <si>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</si>
  <si>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</si>
  <si>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</si>
  <si>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</si>
  <si>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</si>
  <si>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</si>
  <si>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</si>
  <si>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</si>
  <si>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</si>
  <si>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</si>
  <si>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</si>
  <si>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</si>
  <si>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</si>
  <si>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</si>
  <si>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</si>
  <si>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</si>
  <si>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</si>
  <si>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</si>
  <si>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</si>
  <si>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</si>
  <si>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</si>
  <si>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</si>
  <si>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</si>
  <si>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</si>
  <si>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</si>
  <si>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</si>
  <si>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</si>
  <si>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</si>
  <si>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</si>
  <si>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</si>
  <si>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</si>
  <si>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</si>
  <si>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</si>
  <si>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</si>
  <si>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</si>
  <si>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</si>
  <si>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</si>
  <si>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</si>
  <si>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</si>
  <si>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</si>
  <si>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</si>
  <si>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</si>
  <si>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</si>
  <si>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</si>
  <si>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</si>
  <si>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</si>
  <si>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</si>
  <si>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</si>
  <si>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</si>
  <si>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</si>
  <si>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</si>
  <si>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</si>
  <si>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</si>
  <si>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</si>
  <si>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</si>
  <si>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</si>
  <si>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</si>
  <si>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</si>
  <si>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</si>
  <si>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</si>
  <si>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</si>
  <si>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</si>
  <si>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</si>
  <si>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</si>
  <si>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</si>
  <si>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</si>
  <si>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</si>
  <si>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</si>
  <si>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</si>
  <si>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</si>
  <si>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</si>
  <si>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</si>
  <si>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</si>
  <si>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</si>
  <si>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</si>
  <si>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</si>
  <si>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</si>
  <si>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</si>
  <si>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</si>
  <si>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</si>
  <si>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</si>
  <si>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</si>
  <si>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</si>
  <si>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</si>
  <si>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</si>
  <si>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</si>
  <si>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</si>
  <si>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</si>
  <si>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</si>
  <si>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</si>
  <si>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</si>
  <si>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</si>
  <si>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</si>
  <si>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</si>
  <si>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</si>
  <si>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</si>
  <si>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</si>
  <si>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</si>
  <si>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</si>
  <si>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</si>
  <si>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</si>
  <si>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</si>
  <si>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</si>
  <si>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</si>
  <si>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</si>
  <si>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</si>
  <si>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</si>
  <si>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</si>
  <si>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</si>
  <si>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</si>
  <si>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</si>
  <si>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</si>
  <si>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</si>
  <si>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</si>
  <si>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</si>
  <si>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</si>
  <si>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</si>
  <si>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</si>
  <si>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</si>
  <si>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</si>
  <si>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</si>
  <si>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</si>
  <si>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</si>
  <si>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</si>
  <si>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</si>
  <si>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</si>
  <si>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</si>
  <si>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</si>
  <si>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</si>
  <si>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</si>
  <si>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</si>
  <si>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</si>
  <si>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</si>
  <si>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</si>
  <si>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</si>
  <si>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</si>
  <si>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</si>
  <si>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</si>
  <si>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</si>
  <si>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</si>
  <si>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</si>
  <si>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</si>
  <si>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</si>
  <si>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</si>
  <si>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</si>
  <si>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</si>
  <si>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</si>
  <si>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</si>
  <si>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</si>
  <si>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</si>
  <si>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</si>
  <si>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</si>
  <si>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</si>
  <si>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</si>
  <si>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</si>
  <si>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</si>
  <si>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</si>
  <si>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</si>
  <si>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</si>
  <si>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</si>
  <si>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</si>
  <si>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</si>
  <si>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</si>
  <si>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</si>
  <si>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</si>
  <si>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</si>
  <si>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</si>
  <si>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</si>
  <si>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</si>
  <si>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</si>
  <si>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</si>
  <si>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</si>
  <si>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</si>
  <si>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</si>
  <si>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</si>
  <si>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</si>
  <si>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</si>
  <si>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</si>
  <si>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</si>
  <si>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</si>
  <si>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</si>
  <si>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</si>
  <si>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</si>
  <si>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</si>
  <si>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</si>
  <si>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</si>
  <si>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</si>
  <si>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</si>
  <si>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</si>
  <si>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</si>
  <si>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</si>
  <si>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</si>
  <si>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</si>
  <si>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</si>
  <si>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</si>
  <si>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</si>
  <si>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</si>
  <si>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</si>
  <si>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</si>
  <si>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</si>
  <si>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</si>
  <si>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</si>
  <si>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</si>
  <si>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</si>
  <si>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</si>
  <si>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</si>
  <si>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</si>
  <si>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</si>
  <si>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</si>
  <si>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</si>
  <si>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</si>
  <si>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</si>
  <si>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</si>
  <si>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</si>
  <si>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</si>
  <si>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</si>
  <si>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</si>
  <si>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</si>
  <si>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</si>
  <si>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</si>
  <si>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</si>
  <si>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</si>
  <si>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</si>
  <si>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</si>
  <si>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</si>
  <si>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</si>
  <si>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</si>
  <si>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</si>
  <si>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</si>
  <si>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</si>
  <si>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</si>
  <si>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</si>
  <si>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</si>
  <si>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</si>
  <si>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</si>
  <si>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</si>
  <si>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</si>
  <si>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</si>
  <si>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</si>
  <si>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</si>
  <si>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</si>
  <si>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</si>
  <si>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</si>
  <si>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</si>
  <si>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</si>
  <si>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</si>
  <si>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</si>
  <si>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</si>
  <si>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</si>
  <si>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</si>
  <si>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</si>
  <si>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</si>
  <si>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</si>
  <si>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</si>
  <si>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</si>
  <si>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</si>
  <si>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</si>
  <si>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</si>
  <si>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</si>
  <si>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</si>
  <si>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</si>
  <si>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</si>
  <si>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</si>
  <si>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</si>
  <si>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</si>
  <si>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</si>
  <si>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</si>
  <si>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</si>
  <si>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</si>
  <si>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</si>
  <si>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</si>
  <si>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</si>
  <si>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</si>
  <si>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</si>
  <si>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</si>
  <si>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</si>
  <si>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</si>
  <si>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</si>
  <si>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</si>
  <si>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</si>
  <si>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</si>
  <si>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</si>
  <si>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</si>
  <si>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</si>
  <si>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</si>
  <si>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</si>
  <si>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</si>
  <si>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</si>
  <si>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</si>
  <si>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</si>
  <si>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</si>
  <si>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</si>
  <si>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</si>
  <si>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</si>
  <si>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</si>
  <si>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</si>
  <si>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</si>
  <si>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</si>
  <si>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</si>
  <si>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</si>
  <si>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</si>
  <si>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</si>
  <si>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</si>
  <si>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</si>
  <si>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</si>
  <si>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</si>
  <si>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</si>
  <si>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</si>
  <si>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</si>
  <si>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</si>
  <si>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</si>
  <si>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</si>
  <si>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</si>
  <si>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</si>
  <si>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</si>
  <si>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</si>
  <si>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</si>
  <si>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</si>
  <si>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</si>
  <si>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</si>
  <si>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</si>
  <si>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</si>
  <si>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</si>
  <si>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</si>
  <si>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</si>
  <si>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</si>
  <si>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</si>
  <si>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</si>
  <si>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</si>
  <si>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</si>
  <si>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</si>
  <si>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</si>
  <si>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</si>
  <si>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</si>
  <si>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</si>
  <si>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</si>
  <si>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</si>
  <si>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</si>
  <si>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</si>
  <si>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</si>
  <si>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</si>
  <si>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</si>
  <si>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</si>
  <si>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</si>
  <si>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</si>
  <si>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</si>
  <si>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</si>
  <si>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</si>
  <si>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</si>
  <si>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</si>
  <si>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</si>
  <si>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</si>
  <si>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</si>
  <si>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</si>
  <si>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</si>
  <si>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</si>
  <si>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</si>
  <si>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</si>
  <si>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</si>
  <si>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</si>
  <si>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</si>
  <si>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</si>
  <si>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</si>
  <si>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</si>
  <si>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</si>
  <si>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</si>
  <si>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</si>
  <si>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</si>
  <si>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</si>
  <si>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</si>
  <si>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</si>
  <si>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</si>
  <si>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</si>
  <si>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</si>
  <si>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</si>
  <si>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</si>
  <si>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</si>
  <si>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</si>
  <si>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</si>
  <si>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</si>
  <si>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</si>
  <si>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</si>
  <si>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</si>
  <si>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</si>
  <si>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</si>
  <si>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</si>
  <si>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</si>
  <si>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</si>
  <si>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</si>
  <si>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</si>
  <si>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</si>
  <si>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</si>
  <si>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</si>
  <si>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</si>
  <si>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</si>
  <si>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</si>
  <si>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</si>
  <si>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</si>
  <si>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</si>
  <si>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</si>
  <si>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</si>
  <si>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</si>
  <si>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</si>
  <si>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</si>
  <si>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</si>
  <si>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</si>
  <si>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</si>
  <si>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</si>
  <si>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</si>
  <si>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</si>
  <si>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</si>
  <si>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</si>
  <si>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</si>
  <si>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</si>
  <si>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</si>
  <si>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</si>
  <si>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</si>
  <si>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</si>
  <si>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</si>
  <si>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</si>
  <si>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</si>
  <si>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</si>
  <si>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</si>
  <si>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</si>
  <si>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</si>
  <si>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</si>
  <si>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</si>
  <si>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</si>
  <si>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</si>
  <si>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</si>
  <si>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</si>
  <si>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</si>
  <si>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</si>
  <si>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</si>
  <si>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</si>
  <si>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</si>
  <si>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</si>
  <si>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</si>
  <si>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</si>
  <si>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</si>
  <si>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</si>
  <si>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</si>
  <si>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</si>
  <si>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</si>
  <si>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</si>
  <si>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</si>
  <si>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</si>
  <si>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</si>
  <si>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</si>
  <si>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</si>
  <si>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</si>
  <si>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</si>
  <si>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</si>
  <si>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</si>
  <si>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</si>
  <si>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</si>
  <si>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</si>
  <si>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</si>
  <si>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</si>
  <si>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</si>
  <si>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</si>
  <si>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</si>
  <si>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</si>
  <si>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</si>
  <si>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</si>
  <si>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</si>
  <si>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</si>
  <si>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</si>
  <si>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</si>
  <si>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</si>
  <si>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</si>
  <si>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</si>
  <si>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</si>
  <si>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</si>
  <si>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</si>
  <si>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</si>
  <si>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</si>
  <si>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</si>
  <si>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</si>
  <si>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</si>
  <si>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</si>
  <si>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</si>
  <si>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</si>
  <si>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</si>
  <si>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</si>
  <si>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</si>
  <si>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</si>
  <si>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</si>
  <si>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</si>
  <si>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</si>
  <si>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</si>
  <si>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</si>
  <si>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</si>
  <si>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</si>
  <si>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</si>
  <si>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</si>
  <si>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</si>
  <si>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</si>
  <si>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</si>
  <si>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</si>
  <si>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</si>
  <si>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</si>
  <si>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</si>
  <si>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</si>
  <si>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</si>
  <si>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</si>
  <si>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</si>
  <si>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</si>
  <si>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</si>
  <si>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</si>
  <si>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</si>
  <si>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</si>
  <si>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</si>
  <si>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</si>
  <si>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</si>
  <si>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</si>
  <si>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</si>
  <si>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</si>
  <si>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</si>
  <si>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</si>
  <si>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</si>
  <si>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</si>
  <si>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</si>
  <si>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</si>
  <si>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</si>
  <si>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</si>
  <si>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</si>
  <si>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</si>
  <si>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</si>
  <si>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</si>
  <si>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</si>
  <si>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</si>
  <si>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</si>
  <si>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</si>
  <si>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</si>
  <si>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</si>
  <si>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</si>
  <si>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</si>
  <si>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</si>
  <si>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</si>
  <si>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</si>
  <si>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</si>
  <si>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</si>
  <si>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</si>
  <si>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</si>
  <si>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</si>
  <si>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</si>
  <si>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</si>
  <si>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</si>
  <si>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</si>
  <si>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</si>
  <si>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</si>
  <si>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</si>
  <si>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</si>
  <si>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</si>
  <si>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</si>
  <si>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</si>
  <si>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</si>
  <si>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</si>
  <si>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</si>
  <si>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</si>
  <si>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</si>
  <si>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</si>
  <si>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</si>
  <si>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</si>
  <si>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</si>
  <si>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</si>
  <si>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</si>
  <si>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</si>
  <si>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</si>
  <si>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</si>
  <si>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</si>
  <si>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</si>
  <si>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</si>
  <si>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</si>
  <si>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</si>
  <si>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</si>
  <si>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</si>
  <si>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</si>
  <si>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</si>
  <si>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</si>
  <si>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</si>
  <si>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</si>
  <si>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</si>
  <si>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</si>
  <si>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</si>
  <si>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</si>
  <si>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</si>
  <si>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</si>
  <si>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</si>
  <si>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</si>
  <si>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</si>
  <si>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</si>
  <si>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</si>
  <si>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</si>
  <si>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</si>
  <si>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</si>
  <si>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</si>
  <si>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</si>
  <si>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</si>
  <si>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</si>
  <si>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</si>
  <si>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</si>
  <si>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</si>
  <si>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</si>
  <si>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</si>
  <si>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</si>
  <si>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</si>
  <si>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</si>
  <si>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</si>
  <si>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</si>
  <si>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</si>
  <si>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</si>
  <si>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</si>
  <si>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</si>
  <si>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</si>
  <si>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</si>
  <si>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</si>
  <si>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</si>
  <si>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</si>
  <si>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</si>
  <si>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</si>
  <si>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</si>
  <si>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</si>
  <si>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</si>
  <si>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</si>
  <si>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</si>
  <si>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</si>
  <si>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</si>
  <si>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</si>
  <si>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</si>
  <si>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</si>
  <si>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</si>
  <si>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</si>
  <si>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</si>
  <si>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</si>
  <si>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</si>
  <si>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</si>
  <si>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</si>
  <si>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</si>
  <si>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</si>
  <si>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</si>
  <si>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</si>
  <si>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</si>
  <si>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</si>
  <si>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</si>
  <si>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</si>
  <si>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</si>
  <si>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</si>
  <si>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</si>
  <si>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</si>
  <si>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</si>
  <si>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</si>
  <si>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</si>
  <si>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</si>
  <si>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</si>
  <si>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</si>
  <si>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</si>
  <si>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</si>
  <si>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</si>
  <si>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</si>
  <si>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</si>
  <si>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</si>
  <si>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</si>
  <si>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</si>
  <si>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</si>
  <si>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</si>
  <si>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</si>
  <si>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</si>
  <si>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</si>
  <si>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</si>
  <si>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</si>
  <si>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</si>
  <si>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</si>
  <si>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</si>
  <si>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</si>
  <si>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</si>
  <si>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</si>
  <si>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</si>
  <si>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</si>
  <si>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</si>
  <si>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</si>
  <si>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</si>
  <si>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</si>
  <si>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</si>
  <si>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</si>
  <si>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</si>
  <si>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</si>
  <si>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</si>
  <si>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</si>
  <si>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</si>
  <si>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</si>
  <si>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</si>
  <si>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</si>
  <si>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</si>
  <si>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</si>
  <si>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</si>
  <si>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</si>
  <si>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</si>
  <si>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</si>
  <si>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</si>
  <si>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</si>
  <si>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</si>
  <si>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</si>
  <si>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</si>
  <si>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</si>
  <si>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</si>
  <si>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</si>
  <si>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</si>
  <si>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</si>
  <si>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</si>
  <si>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</si>
  <si>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</si>
  <si>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</si>
  <si>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</si>
  <si>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</si>
  <si>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</si>
  <si>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</si>
  <si>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</si>
  <si>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</si>
  <si>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</si>
  <si>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</si>
  <si>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</si>
  <si>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</si>
  <si>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</si>
  <si>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</si>
  <si>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</si>
  <si>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</si>
  <si>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</si>
  <si>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</si>
  <si>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</si>
  <si>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</si>
  <si>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</si>
  <si>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</si>
  <si>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</si>
  <si>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</si>
  <si>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</si>
  <si>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</si>
  <si>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</si>
  <si>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</si>
  <si>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</si>
  <si>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</si>
  <si>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</si>
  <si>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</si>
  <si>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</si>
  <si>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</si>
  <si>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</si>
  <si>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</si>
  <si>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</si>
  <si>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</si>
  <si>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</si>
  <si>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</si>
  <si>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</si>
  <si>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</si>
  <si>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</si>
  <si>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</si>
  <si>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</si>
  <si>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</si>
  <si>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</si>
  <si>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</si>
  <si>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</si>
  <si>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</si>
  <si>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</si>
  <si>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</si>
  <si>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</si>
  <si>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</si>
  <si>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</si>
  <si>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</si>
  <si>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</si>
  <si>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</si>
  <si>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</si>
  <si>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</si>
  <si>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</si>
  <si>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</si>
  <si>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</si>
  <si>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</si>
  <si>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</si>
  <si>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</si>
  <si>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</si>
  <si>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</si>
  <si>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</si>
  <si>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</si>
  <si>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</si>
  <si>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</si>
  <si>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</si>
  <si>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</si>
  <si>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</si>
  <si>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</si>
  <si>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</si>
  <si>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</si>
  <si>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</si>
  <si>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</si>
  <si>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</si>
  <si>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</si>
  <si>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</si>
  <si>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</si>
  <si>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</si>
  <si>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</si>
  <si>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</si>
  <si>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</si>
  <si>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</si>
  <si>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</si>
  <si>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</si>
  <si>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</si>
  <si>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</si>
  <si>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</si>
  <si>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</si>
  <si>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</si>
  <si>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</si>
  <si>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</si>
  <si>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</si>
  <si>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</si>
  <si>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</si>
  <si>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</si>
  <si>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</si>
  <si>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</si>
  <si>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</si>
  <si>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</si>
  <si>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</si>
  <si>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</si>
  <si>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</si>
  <si>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</si>
  <si>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</si>
  <si>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</si>
  <si>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</si>
  <si>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</si>
  <si>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</si>
  <si>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</si>
  <si>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</si>
  <si>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</si>
  <si>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</si>
  <si>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</si>
  <si>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</si>
  <si>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</si>
  <si>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</si>
  <si>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</si>
  <si>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</si>
  <si>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</si>
  <si>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</si>
  <si>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</si>
  <si>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</si>
  <si>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</si>
  <si>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</si>
  <si>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</si>
  <si>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</si>
  <si>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</si>
  <si>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</si>
  <si>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</si>
  <si>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</si>
  <si>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</si>
  <si>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</si>
  <si>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</si>
  <si>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</si>
  <si>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</si>
  <si>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</si>
  <si>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</si>
  <si>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</si>
  <si>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</si>
  <si>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</si>
  <si>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</si>
  <si>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</si>
  <si>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</si>
  <si>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</si>
  <si>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</si>
  <si>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</si>
  <si>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</si>
  <si>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</si>
  <si>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</si>
  <si>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</si>
  <si>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</si>
  <si>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</si>
  <si>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</si>
  <si>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</si>
  <si>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</si>
  <si>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</si>
  <si>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</si>
  <si>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</si>
  <si>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</si>
  <si>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</si>
  <si>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</si>
  <si>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</si>
  <si>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</si>
  <si>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</si>
  <si>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</si>
  <si>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</si>
  <si>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</si>
  <si>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</si>
  <si>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</si>
  <si>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</si>
  <si>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</si>
  <si>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</si>
  <si>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</si>
  <si>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</si>
  <si>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</si>
  <si>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</si>
  <si>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</si>
  <si>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</si>
  <si>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</si>
  <si>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</si>
  <si>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</si>
  <si>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</si>
  <si>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</si>
  <si>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</si>
  <si>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</si>
  <si>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</si>
  <si>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</si>
  <si>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</si>
  <si>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</si>
  <si>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</si>
  <si>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</si>
  <si>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</si>
  <si>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</si>
  <si>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</si>
  <si>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</si>
  <si>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</si>
  <si>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</si>
  <si>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</si>
  <si>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</si>
  <si>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</si>
  <si>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</si>
  <si>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</si>
  <si>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</si>
  <si>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</si>
  <si>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</si>
  <si>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</si>
  <si>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</si>
  <si>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</si>
  <si>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</si>
  <si>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</si>
  <si>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</si>
  <si>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</si>
  <si>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</si>
  <si>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</si>
  <si>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</si>
  <si>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</si>
  <si>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</si>
  <si>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</si>
  <si>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</si>
  <si>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</si>
  <si>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</si>
  <si>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</si>
  <si>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</si>
  <si>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</si>
  <si>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</si>
  <si>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</si>
  <si>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</si>
  <si>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</si>
  <si>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</si>
  <si>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</si>
  <si>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</si>
  <si>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</si>
  <si>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</si>
  <si>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</si>
  <si>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</si>
  <si>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</si>
  <si>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</si>
  <si>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</si>
  <si>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</si>
  <si>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</si>
  <si>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</si>
  <si>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</si>
  <si>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</si>
  <si>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</si>
  <si>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</si>
  <si>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</si>
  <si>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</si>
  <si>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</si>
  <si>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</si>
  <si>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</si>
  <si>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</si>
  <si>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</si>
  <si>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</si>
  <si>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</si>
  <si>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</si>
  <si>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</si>
  <si>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</si>
  <si>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</si>
  <si>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</si>
  <si>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</si>
  <si>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</si>
  <si>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</si>
  <si>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</si>
  <si>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</si>
  <si>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</si>
  <si>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</si>
  <si>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</si>
  <si>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</si>
  <si>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</si>
  <si>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</si>
  <si>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</si>
  <si>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</si>
  <si>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</si>
  <si>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</si>
  <si>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</si>
  <si>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</si>
  <si>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</si>
  <si>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</si>
  <si>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</si>
  <si>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</si>
  <si>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</si>
  <si>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</si>
  <si>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</si>
  <si>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</si>
  <si>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</si>
  <si>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</si>
  <si>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</si>
  <si>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</si>
  <si>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</si>
  <si>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</si>
  <si>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</si>
  <si>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</si>
  <si>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</si>
  <si>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</si>
  <si>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</si>
  <si>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</si>
  <si>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</si>
  <si>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</si>
  <si>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</si>
  <si>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</si>
  <si>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</si>
  <si>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</si>
  <si>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</si>
  <si>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</si>
  <si>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</si>
  <si>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</si>
  <si>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</si>
  <si>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</si>
  <si>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</si>
  <si>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</si>
  <si>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</si>
  <si>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</si>
  <si>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</si>
  <si>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</si>
  <si>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</si>
  <si>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</si>
  <si>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</si>
  <si>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</si>
  <si>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</si>
  <si>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</si>
  <si>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</si>
  <si>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</si>
  <si>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</si>
  <si>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</si>
  <si>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</si>
  <si>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</si>
  <si>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</si>
  <si>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</si>
  <si>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</si>
  <si>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</si>
  <si>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</si>
  <si>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</si>
  <si>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</si>
  <si>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</si>
  <si>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</si>
  <si>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</si>
  <si>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</si>
  <si>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</si>
  <si>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</si>
  <si>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</si>
  <si>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</si>
  <si>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</si>
  <si>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</si>
  <si>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</si>
  <si>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</si>
  <si>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</si>
  <si>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</si>
  <si>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</si>
  <si>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</si>
  <si>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</si>
  <si>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</si>
  <si>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</si>
  <si>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</si>
  <si>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</si>
  <si>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</si>
  <si>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</si>
  <si>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</si>
  <si>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</si>
  <si>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</si>
  <si>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</si>
  <si>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</si>
  <si>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</si>
  <si>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</si>
  <si>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</si>
  <si>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</si>
  <si>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</si>
  <si>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</si>
  <si>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</si>
  <si>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</si>
  <si>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</si>
  <si>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</si>
  <si>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</si>
  <si>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</si>
  <si>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</si>
  <si>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</si>
  <si>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</si>
  <si>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</si>
  <si>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</si>
  <si>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</si>
  <si>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</si>
  <si>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</si>
  <si>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</si>
  <si>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</si>
  <si>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</si>
  <si>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</si>
  <si>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</si>
  <si>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</si>
  <si>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</si>
  <si>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</si>
  <si>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</si>
  <si>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</si>
  <si>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</si>
  <si>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</si>
  <si>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</si>
  <si>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</si>
  <si>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</si>
  <si>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</si>
  <si>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</si>
  <si>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</si>
  <si>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</si>
  <si>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</si>
  <si>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</si>
  <si>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</si>
  <si>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</si>
  <si>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</si>
  <si>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</si>
  <si>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</si>
  <si>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</si>
  <si>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</si>
  <si>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</si>
  <si>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</si>
  <si>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</si>
  <si>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</si>
  <si>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</si>
  <si>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</si>
  <si>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</si>
  <si>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</si>
  <si>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</si>
  <si>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</si>
  <si>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</si>
  <si>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</si>
  <si>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</si>
  <si>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</si>
  <si>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</si>
  <si>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</si>
  <si>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</si>
  <si>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</si>
  <si>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</si>
  <si>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</si>
  <si>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</si>
  <si>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</si>
  <si>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</si>
  <si>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</si>
  <si>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</si>
  <si>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</si>
  <si>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</si>
  <si>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</si>
  <si>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</si>
  <si>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</si>
  <si>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</si>
  <si>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</si>
  <si>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</si>
  <si>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</si>
  <si>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</si>
  <si>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</si>
  <si>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</si>
  <si>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</si>
  <si>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</si>
  <si>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</si>
  <si>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</si>
  <si>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</si>
  <si>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</si>
  <si>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</si>
  <si>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</si>
  <si>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</si>
  <si>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</si>
  <si>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</si>
  <si>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</si>
  <si>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</si>
  <si>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</si>
  <si>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</si>
  <si>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</si>
  <si>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</si>
  <si>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</si>
  <si>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</si>
  <si>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</si>
  <si>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</si>
  <si>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</si>
  <si>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</si>
  <si>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</si>
  <si>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</si>
  <si>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</si>
  <si>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</si>
  <si>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</si>
  <si>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</si>
  <si>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</si>
  <si>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</si>
  <si>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</si>
  <si>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</si>
  <si>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</si>
  <si>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</si>
  <si>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</si>
  <si>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</si>
  <si>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</si>
  <si>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</si>
  <si>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</si>
  <si>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</si>
  <si>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</si>
  <si>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</si>
  <si>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</si>
  <si>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</si>
  <si>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</si>
  <si>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</si>
  <si>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</si>
  <si>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</si>
  <si>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</si>
  <si>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</si>
  <si>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</si>
  <si>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</si>
  <si>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</si>
  <si>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</si>
  <si>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</si>
  <si>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</si>
  <si>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</si>
  <si>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</si>
  <si>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</si>
  <si>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</si>
  <si>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</si>
  <si>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</si>
  <si>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</si>
  <si>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</si>
  <si>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</si>
  <si>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</si>
  <si>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</si>
  <si>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</si>
  <si>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</si>
  <si>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</si>
  <si>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</si>
  <si>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</si>
  <si>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</si>
  <si>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</si>
  <si>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</si>
  <si>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</si>
  <si>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</si>
  <si>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</si>
  <si>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</si>
  <si>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</si>
  <si>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</si>
  <si>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</si>
  <si>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</si>
  <si>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</si>
  <si>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</si>
  <si>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</si>
  <si>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</si>
  <si>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</si>
  <si>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</si>
  <si>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</si>
  <si>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</si>
  <si>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</si>
  <si>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</si>
  <si>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</si>
  <si>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</si>
  <si>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</si>
  <si>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</si>
  <si>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</si>
  <si>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</si>
  <si>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</si>
  <si>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</si>
  <si>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</si>
  <si>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</si>
  <si>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</si>
  <si>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</si>
  <si>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</si>
  <si>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</si>
  <si>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</si>
  <si>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</si>
  <si>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</si>
  <si>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</si>
  <si>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</si>
  <si>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</si>
  <si>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</si>
  <si>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</si>
  <si>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</si>
  <si>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</si>
  <si>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</si>
  <si>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</si>
  <si>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</si>
  <si>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</si>
  <si>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</si>
  <si>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</si>
  <si>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</si>
  <si>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</si>
  <si>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</si>
  <si>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</si>
  <si>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</si>
  <si>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</si>
  <si>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</si>
  <si>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</si>
  <si>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</si>
  <si>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</si>
  <si>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</si>
  <si>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</si>
  <si>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</si>
  <si>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</si>
  <si>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</si>
  <si>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</si>
  <si>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</si>
  <si>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</si>
  <si>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</si>
  <si>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</si>
  <si>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</si>
  <si>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</si>
  <si>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</si>
  <si>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</si>
  <si>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</si>
  <si>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</si>
  <si>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</si>
  <si>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</si>
  <si>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</si>
  <si>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</si>
  <si>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</si>
  <si>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</si>
  <si>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</si>
  <si>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</si>
  <si>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</si>
  <si>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</si>
  <si>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</si>
  <si>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</si>
  <si>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</si>
  <si>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</si>
  <si>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</si>
  <si>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</si>
  <si>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</si>
  <si>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</si>
  <si>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</si>
  <si>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</si>
  <si>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</si>
  <si>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</si>
  <si>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</si>
  <si>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</si>
  <si>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</si>
  <si>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</si>
  <si>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</si>
  <si>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</si>
  <si>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</si>
  <si>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</si>
  <si>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</si>
  <si>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</si>
  <si>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</si>
  <si>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</si>
  <si>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</si>
  <si>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</si>
  <si>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</si>
  <si>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</si>
  <si>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</si>
  <si>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</si>
  <si>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</si>
  <si>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</si>
  <si>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</si>
  <si>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</si>
  <si>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</si>
  <si>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</si>
  <si>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</si>
  <si>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</si>
  <si>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</si>
  <si>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</si>
  <si>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</si>
  <si>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</si>
  <si>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</si>
  <si>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</si>
  <si>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</si>
  <si>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</si>
  <si>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</si>
  <si>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</si>
  <si>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</si>
  <si>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</si>
  <si>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</si>
  <si>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</si>
  <si>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</si>
  <si>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</si>
  <si>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</si>
  <si>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</si>
  <si>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</si>
  <si>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</si>
  <si>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</si>
  <si>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</si>
  <si>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</si>
  <si>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</si>
  <si>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</si>
  <si>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</si>
  <si>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</si>
  <si>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</si>
  <si>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</si>
  <si>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</si>
  <si>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</si>
  <si>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</si>
  <si>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</si>
  <si>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</si>
  <si>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</si>
  <si>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</si>
  <si>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</si>
  <si>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</si>
  <si>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</si>
  <si>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</si>
  <si>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</si>
  <si>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</si>
  <si>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</si>
  <si>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</si>
  <si>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</si>
  <si>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</si>
  <si>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</si>
  <si>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</si>
  <si>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</si>
  <si>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</si>
  <si>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</si>
  <si>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</si>
  <si>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</si>
  <si>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</si>
  <si>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</si>
  <si>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</si>
  <si>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</si>
  <si>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</si>
  <si>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</si>
  <si>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</si>
  <si>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</si>
  <si>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</si>
  <si>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</si>
  <si>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</si>
  <si>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</si>
  <si>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</si>
  <si>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</si>
  <si>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</si>
  <si>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</si>
  <si>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</si>
  <si>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</si>
  <si>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</si>
  <si>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</si>
  <si>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</si>
  <si>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</si>
  <si>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</si>
  <si>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</si>
  <si>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</si>
  <si>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</si>
  <si>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</si>
  <si>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</si>
  <si>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</si>
  <si>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</si>
  <si>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</si>
  <si>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</si>
  <si>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</si>
  <si>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</si>
  <si>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</si>
  <si>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</si>
  <si>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</si>
  <si>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</si>
  <si>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</si>
  <si>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</si>
  <si>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</si>
  <si>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</si>
  <si>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</si>
  <si>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</si>
  <si>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</si>
  <si>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</si>
  <si>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</si>
  <si>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</si>
  <si>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</si>
  <si>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</si>
  <si>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</si>
  <si>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</si>
  <si>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</si>
  <si>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</si>
  <si>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</si>
  <si>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</si>
  <si>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</si>
  <si>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</si>
  <si>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</si>
  <si>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</si>
  <si>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</si>
  <si>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</si>
  <si>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</si>
  <si>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</si>
  <si>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</si>
  <si>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</si>
  <si>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</si>
  <si>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</si>
  <si>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</si>
  <si>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</si>
  <si>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</si>
  <si>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</si>
  <si>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</si>
  <si>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</si>
  <si>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</si>
  <si>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</si>
  <si>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</si>
  <si>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</si>
  <si>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</si>
  <si>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</si>
  <si>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</si>
  <si>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</si>
  <si>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</si>
  <si>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</si>
  <si>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</si>
  <si>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</si>
  <si>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</si>
  <si>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</si>
  <si>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</si>
  <si>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</si>
  <si>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</si>
  <si>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</si>
  <si>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</si>
  <si>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</si>
  <si>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</si>
  <si>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</si>
  <si>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</si>
  <si>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</si>
  <si>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</si>
  <si>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</si>
  <si>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</si>
  <si>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</si>
  <si>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</si>
  <si>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</si>
  <si>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</si>
  <si>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</si>
  <si>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</si>
  <si>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</si>
  <si>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</si>
  <si>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</si>
  <si>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</si>
  <si>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</si>
  <si>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</si>
  <si>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</si>
  <si>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</si>
  <si>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</si>
  <si>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</si>
  <si>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</si>
  <si>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</si>
  <si>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</si>
  <si>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</si>
  <si>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</si>
  <si>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</si>
  <si>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</si>
  <si>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</si>
  <si>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</si>
  <si>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</si>
  <si>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</si>
  <si>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</si>
  <si>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</si>
  <si>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</si>
  <si>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</si>
  <si>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</si>
  <si>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</si>
  <si>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</si>
  <si>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</si>
  <si>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</si>
  <si>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</si>
  <si>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</si>
  <si>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</si>
  <si>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</si>
  <si>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</si>
  <si>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</si>
  <si>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</si>
  <si>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</si>
  <si>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</si>
  <si>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</si>
  <si>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</si>
  <si>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</si>
  <si>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</si>
  <si>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</si>
  <si>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</si>
  <si>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</si>
  <si>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</si>
  <si>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</si>
  <si>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</si>
  <si>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</si>
  <si>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</si>
  <si>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</si>
  <si>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</si>
  <si>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</si>
  <si>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</si>
  <si>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</si>
  <si>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</si>
  <si>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</si>
  <si>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</si>
  <si>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</si>
  <si>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</si>
  <si>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</si>
  <si>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</si>
  <si>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</si>
  <si>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</si>
  <si>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</si>
  <si>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</si>
  <si>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</si>
  <si>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</si>
  <si>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</si>
  <si>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</si>
  <si>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</si>
  <si>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</si>
  <si>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</si>
  <si>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</si>
  <si>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</si>
  <si>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</si>
  <si>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</si>
  <si>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</si>
  <si>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</si>
  <si>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</si>
  <si>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</si>
  <si>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</si>
  <si>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</si>
  <si>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</si>
  <si>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</si>
  <si>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</si>
  <si>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</si>
  <si>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</si>
  <si>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</si>
  <si>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</si>
  <si>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</si>
  <si>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</si>
  <si>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</si>
  <si>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</si>
  <si>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</si>
  <si>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</si>
  <si>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</si>
  <si>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</si>
  <si>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</si>
  <si>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</si>
  <si>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</si>
  <si>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</si>
  <si>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</si>
  <si>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</si>
  <si>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</si>
  <si>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</si>
  <si>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</si>
  <si>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</si>
  <si>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</si>
  <si>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</si>
  <si>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</si>
  <si>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</si>
  <si>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</si>
  <si>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</si>
  <si>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</si>
  <si>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</si>
  <si>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</si>
  <si>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</si>
  <si>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</si>
  <si>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</si>
  <si>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</si>
  <si>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</si>
  <si>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</si>
  <si>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</si>
  <si>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</si>
  <si>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</si>
  <si>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</si>
  <si>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</si>
  <si>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</si>
  <si>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</si>
  <si>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</si>
  <si>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</si>
  <si>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</si>
  <si>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</si>
  <si>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</si>
  <si>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</si>
  <si>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</si>
  <si>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</si>
  <si>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</si>
  <si>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</si>
  <si>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</si>
  <si>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</si>
  <si>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</si>
  <si>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</si>
  <si>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</si>
  <si>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</si>
  <si>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</si>
  <si>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</si>
  <si>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</si>
  <si>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</si>
  <si>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</si>
  <si>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</si>
  <si>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</si>
  <si>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</si>
  <si>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</si>
  <si>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</si>
  <si>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</si>
  <si>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</si>
  <si>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</si>
  <si>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</si>
  <si>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</si>
  <si>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</si>
  <si>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</si>
  <si>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</si>
  <si>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</si>
  <si>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</si>
  <si>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</si>
  <si>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</si>
  <si>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</si>
  <si>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</si>
  <si>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</si>
  <si>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</si>
  <si>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</si>
  <si>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</si>
  <si>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</si>
  <si>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</si>
  <si>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</si>
  <si>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</si>
  <si>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</si>
  <si>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</si>
  <si>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</si>
  <si>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</si>
  <si>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</si>
  <si>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</si>
  <si>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</si>
  <si>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</si>
  <si>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</si>
  <si>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</si>
  <si>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</si>
  <si>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</si>
  <si>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</si>
  <si>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</si>
  <si>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</si>
  <si>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</si>
  <si>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</si>
  <si>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</si>
  <si>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</si>
  <si>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</si>
  <si>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</si>
  <si>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</si>
  <si>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</si>
  <si>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</si>
  <si>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</si>
  <si>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</si>
  <si>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</si>
  <si>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</si>
  <si>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</si>
  <si>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</si>
  <si>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</si>
  <si>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</si>
  <si>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</si>
  <si>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</si>
  <si>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</si>
  <si>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</si>
  <si>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</si>
  <si>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</si>
  <si>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</si>
  <si>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</si>
  <si>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</si>
  <si>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</si>
  <si>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</si>
  <si>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</si>
  <si>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</si>
  <si>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</si>
  <si>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</si>
  <si>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</si>
  <si>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</si>
  <si>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</si>
  <si>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</si>
  <si>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</si>
  <si>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</si>
  <si>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</si>
  <si>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</si>
  <si>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</si>
  <si>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</si>
  <si>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</si>
  <si>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</si>
  <si>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</si>
  <si>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</si>
  <si>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</si>
  <si>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</si>
  <si>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</si>
  <si>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</si>
  <si>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</si>
  <si>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</si>
  <si>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</si>
  <si>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</si>
  <si>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</si>
  <si>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</si>
  <si>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</si>
  <si>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</si>
  <si>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</si>
  <si>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</si>
  <si>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</si>
  <si>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</si>
  <si>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</si>
  <si>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</si>
  <si>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</si>
  <si>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</si>
  <si>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</si>
  <si>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</si>
  <si>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</si>
  <si>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</si>
  <si>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</si>
  <si>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</si>
  <si>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</si>
  <si>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</si>
  <si>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</si>
  <si>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</si>
  <si>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</si>
  <si>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</si>
  <si>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</si>
  <si>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</si>
  <si>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</si>
  <si>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</si>
  <si>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</si>
  <si>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</si>
  <si>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</si>
  <si>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</si>
  <si>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</si>
  <si>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</si>
  <si>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</si>
  <si>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</si>
  <si>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</si>
  <si>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</si>
  <si>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</si>
  <si>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</si>
  <si>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</si>
  <si>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</si>
  <si>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</si>
  <si>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</si>
  <si>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</si>
  <si>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</si>
  <si>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</si>
  <si>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</si>
  <si>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</si>
  <si>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</si>
  <si>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</si>
  <si>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</si>
  <si>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</si>
  <si>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</si>
  <si>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</si>
  <si>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</si>
  <si>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</si>
  <si>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</si>
  <si>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</si>
  <si>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</si>
  <si>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</si>
  <si>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</si>
  <si>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</si>
  <si>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</si>
  <si>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</si>
  <si>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</si>
  <si>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</si>
  <si>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</si>
  <si>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</si>
  <si>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</si>
  <si>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</si>
  <si>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</si>
  <si>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</si>
  <si>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</si>
  <si>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</si>
  <si>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</si>
  <si>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</si>
  <si>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</si>
  <si>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</si>
  <si>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</si>
  <si>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</si>
  <si>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</si>
  <si>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</si>
  <si>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</si>
  <si>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</si>
  <si>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</si>
  <si>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</si>
  <si>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</si>
  <si>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</si>
  <si>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</si>
  <si>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</si>
  <si>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</si>
  <si>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</si>
  <si>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</si>
  <si>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</si>
  <si>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</si>
  <si>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</si>
  <si>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</si>
  <si>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</si>
  <si>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</si>
  <si>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</si>
  <si>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</si>
  <si>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</si>
  <si>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</si>
  <si>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</si>
  <si>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</si>
  <si>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</si>
  <si>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</si>
  <si>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</si>
  <si>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</si>
  <si>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</si>
  <si>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</si>
  <si>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</si>
  <si>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</si>
  <si>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</si>
  <si>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</si>
  <si>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</si>
  <si>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</si>
  <si>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</si>
  <si>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</si>
  <si>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</si>
  <si>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</si>
  <si>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</si>
  <si>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</si>
  <si>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</si>
  <si>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</si>
  <si>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</si>
  <si>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</si>
  <si>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</si>
  <si>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</si>
  <si>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</si>
  <si>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</si>
  <si>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</si>
  <si>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</si>
  <si>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</si>
  <si>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</si>
  <si>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</si>
  <si>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</si>
  <si>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</si>
  <si>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</si>
  <si>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</si>
  <si>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</si>
  <si>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</si>
  <si>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</si>
  <si>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</si>
  <si>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</si>
  <si>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</si>
  <si>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</si>
  <si>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</si>
  <si>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</si>
  <si>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</si>
  <si>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</si>
  <si>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</si>
  <si>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</si>
  <si>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</si>
  <si>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</si>
  <si>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</si>
  <si>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</si>
  <si>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</si>
  <si>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</si>
  <si>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</si>
  <si>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</si>
  <si>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</si>
  <si>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</si>
  <si>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</si>
  <si>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</si>
  <si>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</si>
  <si>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</si>
  <si>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</si>
  <si>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</si>
  <si>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</si>
  <si>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</si>
  <si>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</si>
  <si>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</si>
  <si>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</si>
  <si>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</si>
  <si>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</si>
  <si>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</si>
  <si>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</si>
  <si>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</si>
  <si>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</si>
  <si>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</si>
  <si>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</si>
  <si>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</si>
  <si>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</si>
  <si>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</si>
  <si>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</si>
  <si>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</si>
  <si>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</si>
  <si>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</si>
  <si>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</si>
  <si>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</si>
  <si>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</si>
  <si>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</si>
  <si>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</si>
  <si>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</si>
  <si>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</si>
  <si>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</si>
  <si>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</si>
  <si>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</si>
  <si>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</si>
  <si>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</si>
  <si>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</si>
  <si>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</si>
  <si>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</si>
  <si>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</si>
  <si>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</si>
  <si>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</si>
  <si>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</si>
  <si>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</si>
  <si>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</si>
  <si>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</si>
  <si>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</si>
  <si>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</si>
  <si>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</si>
  <si>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</si>
  <si>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</si>
  <si>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</si>
  <si>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</si>
  <si>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</si>
  <si>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</si>
  <si>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</si>
  <si>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</si>
  <si>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</si>
  <si>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</si>
  <si>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</si>
  <si>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</si>
  <si>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</si>
  <si>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</si>
  <si>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</si>
  <si>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</si>
  <si>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</si>
  <si>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</si>
  <si>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</si>
  <si>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</si>
  <si>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</si>
  <si>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</si>
  <si>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</si>
  <si>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</si>
  <si>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</si>
  <si>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</si>
  <si>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</si>
  <si>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</si>
  <si>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</si>
  <si>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</si>
  <si>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</si>
  <si>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</si>
  <si>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</si>
  <si>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</si>
  <si>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</si>
  <si>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</si>
  <si>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</si>
  <si>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</si>
  <si>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</si>
  <si>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</si>
  <si>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</si>
  <si>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</si>
  <si>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</si>
  <si>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</si>
  <si>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</si>
  <si>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</si>
  <si>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</si>
  <si>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</si>
  <si>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</si>
  <si>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</si>
  <si>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</si>
  <si>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</si>
  <si>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</si>
  <si>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</si>
  <si>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</si>
  <si>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</si>
  <si>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</si>
  <si>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</si>
  <si>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</si>
  <si>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</si>
  <si>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</si>
  <si>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</si>
  <si>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</si>
  <si>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</si>
  <si>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</si>
  <si>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</si>
  <si>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</si>
  <si>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</si>
  <si>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</si>
  <si>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</si>
  <si>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</si>
  <si>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</si>
  <si>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</si>
  <si>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</si>
  <si>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</si>
  <si>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</si>
  <si>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</si>
  <si>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</si>
  <si>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</si>
  <si>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</si>
  <si>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</si>
  <si>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</si>
  <si>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</si>
  <si>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</si>
  <si>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</si>
  <si>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</si>
  <si>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</si>
  <si>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</si>
  <si>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</si>
  <si>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</si>
  <si>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</si>
  <si>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</si>
  <si>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</si>
  <si>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</si>
  <si>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</si>
  <si>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</si>
  <si>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</si>
  <si>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</si>
  <si>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</si>
  <si>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</si>
  <si>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</si>
  <si>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</si>
  <si>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</si>
  <si>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</si>
  <si>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</si>
  <si>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</si>
  <si>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</si>
  <si>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</si>
  <si>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</si>
  <si>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</si>
  <si>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</si>
  <si>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</si>
  <si>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</si>
  <si>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</si>
  <si>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</si>
  <si>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</si>
  <si>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</si>
  <si>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</si>
  <si>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</si>
  <si>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</si>
  <si>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</si>
  <si>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</si>
  <si>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</si>
  <si>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</si>
  <si>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</si>
  <si>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</si>
  <si>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</si>
  <si>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</si>
  <si>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</si>
  <si>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</si>
  <si>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</si>
  <si>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</si>
  <si>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</si>
  <si>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</si>
  <si>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</si>
  <si>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</si>
  <si>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</si>
  <si>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</si>
  <si>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</si>
  <si>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</si>
  <si>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</si>
  <si>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</si>
  <si>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</si>
  <si>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</si>
  <si>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</si>
  <si>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</si>
  <si>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</si>
  <si>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</si>
  <si>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</si>
  <si>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</si>
  <si>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</si>
  <si>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</si>
  <si>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</si>
  <si>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</si>
  <si>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</si>
  <si>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</si>
  <si>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</si>
  <si>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</si>
  <si>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</si>
  <si>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</si>
  <si>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</si>
  <si>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</si>
  <si>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</si>
  <si>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</si>
  <si>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</si>
  <si>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</si>
  <si>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</si>
  <si>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</si>
  <si>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</si>
  <si>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</si>
  <si>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</si>
  <si>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</si>
  <si>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</si>
  <si>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</si>
  <si>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</si>
  <si>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</si>
  <si>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</si>
  <si>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</si>
  <si>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</si>
  <si>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</si>
  <si>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</si>
  <si>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</si>
  <si>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</si>
  <si>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</si>
  <si>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</si>
  <si>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</si>
  <si>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</si>
  <si>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</si>
  <si>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</si>
  <si>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</si>
  <si>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</si>
  <si>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</si>
  <si>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</si>
  <si>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</si>
  <si>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</si>
  <si>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</si>
  <si>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</si>
  <si>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</si>
  <si>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</si>
  <si>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</si>
  <si>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</si>
  <si>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</si>
  <si>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</si>
  <si>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</si>
  <si>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</si>
  <si>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</si>
  <si>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</si>
  <si>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</si>
  <si>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</si>
  <si>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</si>
  <si>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</si>
  <si>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</si>
  <si>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</si>
  <si>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</si>
  <si>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</si>
  <si>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</si>
  <si>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</si>
  <si>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</si>
  <si>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</si>
  <si>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</si>
  <si>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</si>
  <si>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</si>
  <si>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</si>
  <si>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</si>
  <si>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</si>
  <si>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</si>
  <si>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</si>
  <si>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</si>
  <si>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</si>
  <si>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</si>
  <si>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</si>
  <si>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</si>
  <si>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</si>
  <si>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</si>
  <si>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</si>
  <si>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</si>
  <si>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</si>
  <si>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</si>
  <si>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</si>
  <si>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</si>
  <si>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</si>
  <si>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</si>
  <si>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</si>
  <si>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</si>
  <si>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</si>
  <si>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</si>
  <si>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</si>
  <si>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</si>
  <si>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</si>
  <si>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</si>
  <si>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</si>
  <si>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</si>
  <si>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</si>
  <si>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</si>
  <si>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</si>
  <si>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</si>
  <si>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</si>
  <si>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</si>
  <si>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</si>
  <si>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</si>
  <si>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</si>
  <si>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</si>
  <si>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</si>
  <si>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</si>
  <si>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</si>
  <si>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</si>
  <si>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</si>
  <si>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</si>
  <si>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</si>
  <si>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</si>
  <si>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</si>
  <si>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</si>
  <si>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</si>
  <si>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</si>
  <si>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</si>
  <si>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</si>
  <si>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</si>
  <si>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</si>
  <si>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</si>
  <si>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</si>
  <si>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</si>
  <si>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</si>
  <si>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</si>
  <si>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</si>
  <si>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</si>
  <si>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</si>
  <si>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</si>
  <si>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</si>
  <si>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</si>
  <si>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</si>
  <si>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</si>
  <si>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</si>
  <si>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</si>
  <si>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</si>
  <si>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</si>
  <si>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</si>
  <si>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</si>
  <si>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</si>
  <si>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</si>
  <si>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</si>
  <si>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</si>
  <si>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</si>
  <si>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</si>
  <si>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</si>
  <si>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</si>
  <si>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</si>
  <si>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</si>
  <si>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</si>
  <si>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</si>
  <si>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</si>
  <si>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</si>
  <si>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</si>
  <si>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</si>
  <si>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</si>
  <si>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</si>
  <si>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</si>
  <si>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</si>
  <si>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</si>
  <si>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</si>
  <si>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</si>
  <si>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</si>
  <si>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</si>
  <si>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</si>
  <si>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</si>
  <si>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</si>
  <si>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</si>
  <si>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</si>
  <si>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</si>
  <si>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</si>
  <si>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</si>
  <si>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</si>
  <si>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</si>
  <si>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</si>
  <si>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</si>
  <si>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</si>
  <si>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</si>
  <si>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</si>
  <si>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</si>
  <si>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</si>
  <si>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</si>
  <si>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</si>
  <si>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</si>
  <si>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</si>
  <si>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</si>
  <si>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</si>
  <si>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</si>
  <si>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</si>
  <si>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</si>
  <si>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</si>
  <si>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</si>
  <si>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</si>
  <si>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</si>
  <si>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</si>
  <si>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</si>
  <si>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</si>
  <si>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</si>
  <si>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</si>
  <si>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</si>
  <si>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</si>
  <si>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</si>
  <si>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</si>
  <si>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</si>
  <si>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</si>
  <si>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</si>
  <si>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</si>
  <si>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</si>
  <si>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</si>
  <si>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</si>
  <si>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</si>
  <si>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</si>
  <si>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</si>
  <si>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</si>
  <si>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</si>
  <si>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</si>
  <si>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</si>
  <si>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</si>
  <si>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</si>
  <si>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</si>
  <si>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</si>
  <si>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</si>
  <si>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</si>
  <si>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</si>
  <si>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</si>
  <si>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</si>
  <si>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</si>
  <si>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</si>
  <si>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</si>
  <si>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</si>
  <si>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</si>
  <si>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</si>
  <si>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</si>
  <si>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</si>
  <si>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</si>
  <si>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</si>
  <si>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</si>
  <si>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</si>
  <si>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</si>
  <si>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</si>
  <si>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</si>
  <si>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</si>
  <si>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</si>
  <si>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</si>
  <si>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</si>
  <si>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</si>
  <si>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</si>
  <si>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</si>
  <si>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</si>
  <si>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</si>
  <si>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</si>
  <si>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</si>
  <si>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</si>
  <si>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</si>
  <si>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</si>
  <si>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</si>
  <si>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</si>
  <si>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</si>
  <si>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</si>
  <si>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</si>
  <si>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</si>
  <si>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</si>
  <si>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</si>
  <si>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</si>
  <si>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</si>
  <si>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</si>
  <si>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</si>
  <si>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</si>
  <si>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</si>
  <si>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</si>
  <si>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</si>
  <si>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</si>
  <si>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</si>
  <si>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</si>
  <si>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</si>
  <si>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</si>
  <si>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</si>
  <si>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</si>
  <si>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</si>
  <si>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</si>
  <si>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</si>
  <si>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</si>
  <si>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</si>
  <si>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</si>
  <si>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</si>
  <si>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</si>
  <si>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</si>
  <si>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</si>
  <si>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</si>
  <si>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</si>
  <si>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</si>
  <si>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</si>
  <si>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</si>
  <si>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</si>
  <si>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</si>
  <si>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</si>
  <si>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</si>
  <si>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</si>
  <si>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</si>
  <si>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</si>
  <si>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</si>
  <si>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</si>
  <si>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</si>
  <si>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</si>
  <si>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</si>
  <si>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</si>
  <si>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</si>
  <si>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</si>
  <si>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</si>
  <si>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</si>
  <si>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</si>
  <si>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</si>
  <si>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</si>
  <si>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</si>
  <si>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</si>
  <si>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</si>
  <si>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</si>
  <si>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</si>
  <si>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</si>
  <si>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</si>
  <si>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</si>
  <si>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</si>
  <si>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</si>
  <si>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</si>
  <si>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</si>
  <si>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</si>
  <si>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</si>
  <si>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</si>
  <si>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</si>
  <si>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</si>
  <si>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</si>
  <si>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</si>
  <si>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</si>
  <si>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</si>
  <si>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</si>
  <si>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</si>
  <si>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</si>
  <si>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</si>
  <si>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</si>
  <si>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</si>
  <si>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</si>
  <si>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</si>
  <si>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</si>
  <si>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</si>
  <si>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</si>
  <si>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</si>
  <si>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</si>
  <si>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</si>
  <si>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</si>
  <si>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</si>
  <si>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</si>
  <si>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</si>
  <si>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</si>
  <si>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</si>
  <si>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</si>
  <si>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</si>
  <si>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</si>
  <si>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</si>
  <si>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</si>
  <si>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</si>
  <si>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</si>
  <si>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</si>
  <si>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</si>
  <si>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</si>
  <si>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</si>
  <si>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</si>
  <si>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</si>
  <si>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</si>
  <si>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</si>
  <si>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</si>
  <si>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</si>
  <si>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</si>
  <si>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</si>
  <si>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</si>
  <si>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</si>
  <si>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</si>
  <si>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</si>
  <si>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</si>
  <si>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</si>
  <si>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</si>
  <si>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</si>
  <si>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</si>
  <si>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</si>
  <si>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</si>
  <si>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</si>
  <si>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</si>
  <si>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</si>
  <si>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</si>
  <si>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</si>
  <si>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</si>
  <si>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</si>
  <si>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</si>
  <si>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</si>
  <si>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</si>
  <si>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</si>
  <si>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</si>
  <si>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</si>
  <si>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</si>
  <si>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</si>
  <si>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</si>
  <si>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</si>
  <si>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</si>
  <si>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</si>
  <si>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</si>
  <si>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</si>
  <si>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</si>
  <si>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</si>
  <si>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</si>
  <si>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</si>
  <si>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</si>
  <si>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</si>
  <si>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</si>
  <si>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</si>
  <si>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</si>
  <si>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</si>
  <si>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</si>
  <si>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</si>
  <si>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</si>
  <si>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</si>
  <si>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</si>
  <si>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</si>
  <si>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</si>
  <si>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</si>
  <si>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</si>
  <si>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</si>
  <si>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</si>
  <si>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</si>
  <si>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</si>
  <si>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</si>
  <si>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</si>
  <si>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</si>
  <si>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</si>
  <si>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</si>
  <si>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</si>
  <si>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</si>
  <si>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</si>
  <si>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</si>
  <si>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</si>
  <si>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</si>
  <si>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</si>
  <si>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</si>
  <si>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</si>
  <si>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</si>
  <si>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</si>
  <si>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</si>
  <si>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</si>
  <si>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</si>
  <si>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</si>
  <si>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</si>
  <si>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</si>
  <si>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</si>
  <si>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</si>
  <si>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</si>
  <si>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</si>
  <si>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</si>
  <si>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</si>
  <si>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</si>
  <si>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</si>
  <si>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</si>
  <si>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</si>
  <si>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</si>
  <si>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</si>
  <si>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</si>
  <si>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</si>
  <si>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</si>
  <si>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</si>
  <si>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</si>
  <si>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</si>
  <si>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</si>
  <si>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</si>
  <si>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</si>
  <si>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</si>
  <si>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</si>
  <si>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</si>
  <si>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</si>
  <si>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</si>
  <si>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</si>
  <si>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</si>
  <si>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</si>
  <si>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</si>
  <si>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</si>
  <si>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</si>
  <si>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</si>
  <si>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</si>
  <si>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</si>
  <si>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</si>
  <si>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</si>
  <si>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</si>
  <si>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</si>
  <si>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</si>
  <si>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</si>
  <si>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</si>
  <si>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</si>
  <si>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</si>
  <si>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</si>
  <si>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</si>
  <si>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</si>
  <si>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</si>
  <si>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</si>
  <si>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</si>
  <si>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</si>
  <si>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</si>
  <si>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</si>
  <si>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</si>
  <si>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</si>
  <si>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</si>
  <si>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</si>
  <si>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</si>
  <si>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</si>
  <si>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</si>
  <si>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</si>
  <si>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</si>
  <si>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</si>
  <si>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</si>
  <si>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</si>
  <si>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</si>
  <si>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</si>
  <si>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</si>
  <si>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</si>
  <si>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</si>
  <si>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</si>
  <si>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</si>
  <si>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</si>
  <si>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</si>
  <si>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</si>
  <si>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</si>
  <si>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</si>
  <si>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</si>
  <si>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</si>
  <si>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</si>
  <si>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</si>
  <si>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</si>
  <si>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</si>
  <si>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</si>
  <si>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</si>
  <si>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</si>
  <si>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</si>
  <si>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</si>
  <si>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</si>
  <si>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</si>
  <si>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</si>
  <si>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</si>
  <si>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</si>
  <si>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</si>
  <si>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</si>
  <si>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</si>
  <si>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</si>
  <si>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</si>
  <si>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</si>
  <si>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</si>
  <si>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</si>
  <si>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</si>
  <si>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</si>
  <si>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</si>
  <si>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</si>
  <si>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</si>
  <si>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</si>
  <si>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</si>
  <si>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</si>
  <si>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</si>
  <si>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</si>
  <si>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</si>
  <si>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</si>
  <si>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</si>
  <si>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</si>
  <si>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</si>
  <si>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</si>
  <si>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</si>
  <si>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</si>
  <si>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</si>
  <si>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</si>
  <si>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</si>
  <si>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</si>
  <si>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</si>
  <si>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</si>
  <si>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</si>
  <si>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</si>
  <si>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</si>
  <si>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</si>
  <si>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</si>
  <si>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</si>
  <si>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</si>
  <si>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</si>
  <si>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</si>
  <si>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</si>
  <si>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</si>
  <si>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</si>
  <si>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</si>
  <si>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</si>
  <si>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</si>
  <si>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</si>
  <si>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</si>
  <si>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</si>
  <si>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</si>
  <si>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</si>
  <si>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</si>
  <si>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</si>
  <si>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</si>
  <si>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</si>
  <si>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</si>
  <si>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</si>
  <si>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</si>
  <si>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</si>
  <si>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</si>
  <si>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</si>
  <si>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</si>
  <si>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</si>
  <si>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</si>
  <si>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</si>
  <si>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</si>
  <si>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</si>
  <si>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</si>
  <si>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</si>
  <si>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</si>
  <si>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</si>
  <si>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</si>
  <si>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</si>
  <si>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</si>
  <si>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</si>
  <si>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</si>
  <si>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</si>
  <si>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</si>
  <si>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</si>
  <si>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</si>
  <si>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</si>
  <si>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</si>
  <si>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</si>
  <si>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</si>
  <si>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</si>
  <si>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</si>
  <si>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</si>
  <si>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</si>
  <si>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</si>
  <si>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</si>
  <si>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</si>
  <si>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</si>
  <si>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</si>
  <si>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</si>
  <si>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</si>
  <si>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</si>
  <si>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</si>
  <si>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</si>
  <si>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</si>
  <si>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</si>
  <si>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</si>
  <si>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</si>
  <si>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</si>
  <si>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</si>
  <si>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</si>
  <si>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</si>
  <si>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</si>
  <si>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</si>
  <si>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</si>
  <si>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</si>
  <si>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</si>
  <si>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</si>
  <si>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</si>
  <si>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</si>
  <si>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</si>
  <si>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</si>
  <si>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</si>
  <si>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</si>
  <si>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</si>
  <si>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</si>
  <si>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</si>
  <si>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</si>
  <si>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</si>
  <si>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</si>
  <si>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</si>
  <si>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</si>
  <si>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</si>
  <si>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</si>
  <si>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</si>
  <si>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</si>
  <si>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</si>
  <si>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</si>
  <si>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</si>
  <si>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</si>
  <si>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</si>
  <si>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</si>
  <si>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</si>
  <si>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</si>
  <si>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</si>
  <si>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</si>
  <si>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</si>
  <si>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</si>
  <si>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</si>
  <si>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</si>
  <si>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</si>
  <si>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</si>
  <si>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</si>
  <si>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</si>
  <si>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</si>
  <si>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</si>
  <si>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</si>
  <si>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</si>
  <si>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</si>
  <si>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</si>
  <si>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</si>
  <si>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</si>
  <si>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</si>
  <si>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</si>
  <si>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</si>
  <si>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</si>
  <si>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</si>
  <si>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</si>
  <si>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</si>
  <si>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</si>
  <si>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</si>
  <si>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</si>
  <si>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</si>
  <si>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</si>
  <si>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</si>
  <si>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</si>
  <si>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</si>
  <si>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</si>
  <si>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</si>
  <si>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</si>
  <si>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</si>
  <si>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</si>
  <si>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</si>
  <si>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</si>
  <si>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</si>
  <si>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</si>
  <si>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</si>
  <si>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</si>
  <si>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</si>
  <si>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</si>
  <si>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</si>
  <si>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</si>
  <si>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</si>
  <si>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</si>
  <si>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</si>
  <si>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</si>
  <si>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</si>
  <si>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</si>
  <si>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</si>
  <si>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</si>
  <si>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</si>
  <si>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</si>
  <si>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</si>
  <si>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</si>
  <si>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</si>
  <si>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</si>
  <si>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</si>
  <si>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</si>
  <si>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</si>
  <si>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</si>
  <si>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</si>
  <si>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</si>
  <si>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</si>
  <si>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</si>
  <si>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</si>
  <si>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</si>
  <si>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</si>
  <si>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</si>
  <si>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</si>
  <si>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</si>
  <si>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</si>
  <si>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</si>
  <si>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</si>
  <si>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</si>
  <si>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</si>
  <si>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</si>
  <si>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</si>
  <si>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</si>
  <si>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</si>
  <si>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</si>
  <si>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</si>
  <si>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</si>
  <si>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</si>
  <si>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</si>
  <si>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</si>
  <si>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</si>
  <si>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</si>
  <si>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</si>
  <si>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</si>
  <si>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</si>
  <si>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</si>
  <si>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</si>
  <si>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</si>
  <si>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</si>
  <si>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</si>
  <si>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</si>
  <si>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</si>
  <si>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</si>
  <si>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</si>
  <si>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</si>
  <si>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</si>
  <si>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</si>
  <si>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</si>
  <si>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</si>
  <si>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</si>
  <si>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</si>
  <si>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</si>
  <si>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</si>
  <si>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</si>
  <si>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</si>
  <si>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</si>
  <si>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</si>
  <si>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</si>
  <si>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</si>
  <si>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</si>
  <si>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</si>
  <si>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</si>
  <si>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</si>
  <si>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</si>
  <si>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</si>
  <si>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</si>
  <si>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</si>
  <si>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</si>
  <si>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</si>
  <si>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</si>
  <si>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</si>
  <si>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</si>
  <si>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</si>
  <si>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</si>
  <si>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</si>
  <si>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</si>
  <si>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</si>
  <si>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</si>
  <si>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</si>
  <si>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</si>
  <si>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</si>
  <si>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</si>
  <si>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</si>
  <si>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</si>
  <si>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</si>
  <si>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</si>
  <si>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</si>
  <si>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</si>
  <si>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</si>
  <si>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</si>
  <si>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</si>
  <si>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</si>
  <si>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</si>
  <si>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</si>
  <si>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</si>
  <si>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</si>
  <si>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</si>
  <si>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</si>
  <si>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</si>
  <si>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</si>
  <si>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</si>
  <si>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</si>
  <si>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</si>
  <si>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</si>
  <si>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</si>
  <si>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</si>
  <si>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</si>
  <si>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</si>
  <si>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</si>
  <si>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</si>
  <si>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</si>
  <si>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</si>
  <si>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</si>
  <si>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</si>
  <si>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</si>
  <si>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</si>
  <si>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</si>
  <si>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</si>
  <si>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</si>
  <si>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</si>
  <si>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</si>
  <si>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</si>
  <si>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</si>
  <si>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</si>
  <si>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</si>
  <si>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</si>
  <si>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</si>
  <si>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</si>
  <si>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</si>
  <si>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</si>
  <si>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</si>
  <si>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</si>
  <si>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</si>
  <si>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</si>
  <si>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</si>
  <si>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</si>
  <si>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</si>
  <si>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</si>
  <si>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</si>
  <si>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</si>
  <si>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</si>
  <si>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</si>
  <si>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</si>
  <si>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</si>
  <si>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</si>
  <si>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</si>
  <si>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</si>
  <si>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</si>
  <si>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</si>
  <si>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</si>
  <si>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</si>
  <si>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</si>
  <si>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</si>
  <si>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</si>
  <si>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</si>
  <si>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</si>
  <si>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</si>
  <si>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</si>
  <si>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</si>
  <si>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</si>
  <si>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</si>
  <si>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</si>
  <si>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</si>
  <si>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</si>
  <si>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</si>
  <si>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</si>
  <si>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</si>
  <si>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</si>
  <si>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</si>
  <si>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</si>
  <si>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</si>
  <si>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</si>
  <si>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</si>
  <si>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</si>
  <si>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</si>
  <si>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</si>
  <si>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</si>
  <si>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</si>
  <si>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</si>
  <si>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</si>
  <si>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</si>
  <si>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</si>
  <si>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</si>
  <si>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</si>
  <si>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</si>
  <si>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</si>
  <si>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</si>
  <si>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</si>
  <si>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</si>
  <si>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</si>
  <si>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</si>
  <si>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</si>
  <si>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</si>
  <si>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</si>
  <si>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</si>
  <si>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</si>
  <si>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</si>
  <si>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</si>
  <si>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</si>
  <si>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</si>
  <si>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</si>
  <si>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</si>
  <si>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</si>
  <si>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</si>
  <si>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</si>
  <si>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</si>
  <si>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</si>
  <si>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</si>
  <si>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</si>
  <si>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</si>
  <si>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</si>
  <si>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</si>
  <si>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</si>
  <si>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</si>
  <si>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</si>
  <si>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</si>
  <si>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</si>
  <si>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</si>
  <si>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</si>
  <si>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</si>
  <si>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</si>
  <si>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</si>
  <si>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</si>
  <si>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</si>
  <si>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</si>
  <si>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</si>
  <si>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</si>
  <si>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</si>
  <si>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</si>
  <si>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</si>
  <si>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</si>
  <si>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</si>
  <si>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</si>
  <si>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</si>
  <si>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</si>
  <si>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</si>
  <si>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</si>
  <si>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</si>
  <si>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</si>
  <si>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</si>
  <si>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</si>
  <si>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</si>
  <si>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</si>
  <si>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</si>
  <si>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</si>
  <si>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</si>
  <si>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</si>
  <si>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</si>
  <si>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</si>
  <si>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</si>
  <si>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</si>
  <si>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</si>
  <si>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</si>
  <si>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</si>
  <si>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</si>
  <si>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</si>
  <si>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</si>
  <si>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</si>
  <si>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</si>
  <si>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</si>
  <si>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</si>
  <si>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</si>
  <si>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</si>
  <si>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</si>
  <si>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</si>
  <si>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</si>
  <si>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</si>
  <si>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</si>
  <si>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</si>
  <si>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</si>
  <si>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</si>
  <si>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</si>
  <si>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</si>
  <si>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</si>
  <si>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</si>
  <si>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</si>
  <si>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</si>
  <si>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</si>
  <si>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</si>
  <si>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</si>
  <si>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</si>
  <si>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</si>
  <si>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</si>
  <si>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</si>
  <si>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</si>
  <si>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</si>
  <si>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</si>
  <si>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</si>
  <si>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</si>
  <si>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</si>
  <si>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</si>
  <si>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</si>
  <si>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</si>
  <si>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</si>
  <si>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</si>
  <si>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</si>
  <si>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</si>
  <si>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</si>
  <si>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</si>
  <si>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</si>
  <si>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</si>
  <si>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</si>
  <si>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</si>
  <si>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</si>
  <si>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</si>
  <si>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</si>
  <si>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</si>
  <si>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</si>
  <si>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</si>
  <si>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</si>
  <si>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</si>
  <si>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</si>
  <si>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</si>
  <si>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</si>
  <si>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</si>
  <si>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</si>
  <si>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</si>
  <si>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</si>
  <si>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</si>
  <si>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</si>
  <si>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</si>
  <si>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</si>
  <si>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</si>
  <si>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</si>
  <si>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</si>
  <si>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</si>
  <si>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</si>
  <si>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</si>
  <si>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</si>
  <si>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</si>
  <si>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</si>
  <si>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</si>
  <si>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</si>
  <si>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</si>
  <si>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</si>
  <si>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</si>
  <si>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</si>
  <si>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</si>
  <si>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</si>
  <si>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</si>
  <si>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</si>
  <si>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</si>
  <si>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</si>
  <si>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</si>
  <si>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</si>
  <si>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</si>
  <si>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</si>
  <si>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</si>
  <si>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</si>
  <si>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</si>
  <si>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</si>
  <si>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</si>
  <si>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</si>
  <si>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</si>
  <si>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</si>
  <si>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</si>
  <si>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</si>
  <si>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</si>
  <si>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</si>
  <si>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</si>
  <si>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</si>
  <si>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</si>
  <si>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</si>
  <si>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</si>
  <si>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</si>
  <si>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</si>
  <si>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</si>
  <si>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</si>
  <si>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</si>
  <si>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</si>
  <si>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</si>
  <si>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</si>
  <si>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</si>
  <si>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</si>
  <si>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</si>
  <si>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</si>
  <si>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</si>
  <si>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</si>
  <si>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</si>
  <si>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</si>
  <si>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</si>
  <si>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</si>
  <si>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</si>
  <si>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</si>
  <si>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</si>
  <si>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</si>
  <si>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</si>
  <si>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</si>
  <si>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</si>
  <si>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</si>
  <si>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</si>
  <si>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</si>
  <si>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</si>
  <si>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</si>
  <si>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</si>
  <si>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</si>
  <si>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</si>
  <si>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</si>
  <si>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</si>
  <si>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</si>
  <si>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</si>
  <si>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</si>
  <si>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</si>
  <si>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</si>
  <si>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</si>
  <si>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</si>
  <si>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</si>
  <si>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</si>
  <si>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</si>
  <si>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</si>
  <si>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</si>
  <si>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</si>
  <si>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</si>
  <si>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</si>
  <si>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</si>
  <si>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</si>
  <si>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</si>
  <si>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</si>
  <si>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</si>
  <si>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</si>
  <si>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</si>
  <si>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</si>
  <si>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</si>
  <si>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</si>
  <si>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</si>
  <si>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</si>
  <si>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</si>
  <si>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</si>
  <si>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</si>
  <si>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</si>
  <si>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</si>
  <si>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</si>
  <si>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</si>
  <si>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</si>
  <si>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</si>
  <si>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</si>
  <si>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</si>
  <si>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</si>
  <si>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</si>
  <si>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</si>
  <si>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</si>
  <si>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</si>
  <si>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</si>
  <si>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</si>
  <si>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</si>
  <si>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</si>
  <si>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</si>
  <si>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</si>
  <si>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</si>
  <si>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</si>
  <si>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</si>
  <si>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</si>
  <si>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</si>
  <si>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</si>
  <si>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</si>
  <si>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</si>
  <si>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</si>
  <si>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</si>
  <si>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</si>
  <si>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</si>
  <si>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</si>
  <si>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</si>
  <si>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</si>
  <si>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</si>
  <si>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</si>
  <si>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</si>
  <si>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</si>
  <si>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</si>
  <si>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</si>
  <si>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</si>
  <si>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</si>
  <si>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</si>
  <si>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</si>
  <si>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</si>
  <si>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</si>
  <si>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</si>
  <si>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</si>
  <si>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</si>
  <si>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</si>
  <si>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</si>
  <si>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</si>
  <si>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</si>
  <si>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</si>
  <si>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</si>
  <si>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</si>
  <si>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</si>
  <si>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</si>
  <si>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</si>
  <si>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</si>
  <si>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</si>
  <si>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</si>
  <si>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</si>
  <si>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</si>
  <si>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</si>
  <si>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</si>
  <si>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</si>
  <si>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</si>
  <si>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</si>
  <si>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</si>
  <si>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</si>
  <si>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</si>
  <si>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</si>
  <si>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</si>
  <si>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</si>
  <si>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</si>
  <si>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</si>
  <si>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</si>
  <si>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</si>
  <si>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</si>
  <si>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</si>
  <si>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</si>
  <si>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</si>
  <si>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</si>
  <si>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</si>
  <si>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</si>
  <si>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</si>
  <si>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</si>
  <si>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</si>
  <si>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</si>
  <si>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</si>
  <si>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</si>
  <si>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</si>
  <si>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</si>
  <si>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</si>
  <si>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</si>
  <si>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</si>
  <si>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</si>
  <si>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</si>
  <si>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</si>
  <si>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</si>
  <si>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</si>
  <si>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</si>
  <si>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</si>
  <si>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</si>
  <si>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</si>
  <si>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</si>
  <si>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</si>
  <si>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</si>
  <si>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</si>
  <si>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</si>
  <si>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</si>
  <si>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</si>
  <si>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</si>
  <si>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</si>
  <si>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</si>
  <si>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</si>
  <si>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</si>
  <si>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</si>
  <si>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</si>
  <si>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</si>
  <si>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</si>
  <si>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</si>
  <si>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</si>
  <si>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</si>
  <si>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</si>
  <si>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</si>
  <si>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</si>
  <si>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</si>
  <si>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</si>
  <si>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</si>
  <si>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</si>
  <si>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</si>
  <si>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</si>
  <si>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</si>
  <si>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</si>
  <si>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</si>
  <si>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</si>
  <si>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</si>
  <si>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</si>
  <si>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</si>
  <si>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</si>
  <si>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</si>
  <si>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</si>
  <si>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</si>
  <si>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</si>
  <si>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</si>
  <si>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</si>
  <si>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</si>
  <si>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</si>
  <si>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</si>
  <si>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</si>
  <si>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</si>
  <si>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</si>
  <si>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</si>
  <si>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</si>
  <si>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</si>
  <si>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</si>
  <si>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</si>
  <si>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</si>
  <si>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</si>
  <si>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</si>
  <si>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</si>
  <si>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</si>
  <si>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</si>
  <si>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</si>
  <si>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</si>
  <si>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</si>
  <si>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</si>
  <si>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</si>
  <si>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</si>
  <si>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</si>
  <si>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</si>
  <si>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</si>
  <si>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</si>
  <si>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</si>
  <si>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</si>
  <si>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</si>
  <si>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</si>
  <si>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</si>
  <si>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</si>
  <si>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</si>
  <si>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</si>
  <si>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</si>
  <si>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</si>
  <si>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</si>
  <si>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</si>
  <si>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</si>
  <si>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</si>
  <si>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</si>
  <si>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</si>
  <si>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</si>
  <si>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</si>
  <si>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</si>
  <si>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</si>
  <si>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</si>
  <si>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</si>
  <si>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</si>
  <si>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</si>
  <si>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</si>
  <si>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</si>
  <si>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</si>
  <si>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</si>
  <si>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</si>
  <si>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</si>
  <si>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</si>
  <si>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</si>
  <si>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</si>
  <si>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</si>
  <si>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</si>
  <si>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</si>
  <si>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</si>
  <si>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</si>
  <si>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</si>
  <si>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</si>
  <si>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</si>
  <si>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</si>
  <si>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</si>
  <si>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</si>
  <si>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</si>
  <si>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</si>
  <si>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</si>
  <si>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</si>
  <si>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</si>
  <si>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</si>
  <si>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</si>
  <si>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</si>
  <si>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</si>
  <si>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</si>
  <si>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</si>
  <si>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</si>
  <si>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</si>
  <si>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</si>
  <si>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</si>
  <si>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</si>
  <si>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</si>
  <si>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</si>
  <si>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</si>
  <si>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</si>
  <si>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</si>
  <si>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</si>
  <si>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</si>
  <si>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</si>
  <si>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</si>
  <si>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</si>
  <si>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</si>
  <si>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</si>
  <si>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</si>
  <si>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</si>
  <si>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</si>
  <si>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</si>
  <si>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</si>
  <si>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</si>
  <si>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</si>
  <si>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</si>
  <si>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</si>
  <si>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</si>
  <si>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</si>
  <si>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</si>
  <si>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</si>
  <si>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</si>
  <si>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</si>
  <si>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</si>
  <si>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</si>
  <si>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</si>
  <si>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</si>
  <si>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</si>
  <si>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</si>
  <si>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</si>
  <si>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</si>
  <si>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</si>
  <si>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</si>
  <si>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</si>
  <si>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</si>
  <si>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</si>
  <si>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</si>
  <si>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</si>
  <si>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</si>
  <si>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</si>
  <si>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</si>
  <si>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</si>
  <si>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</si>
  <si>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</si>
  <si>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</si>
  <si>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</si>
  <si>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</si>
  <si>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</si>
  <si>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</si>
  <si>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</si>
  <si>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</si>
  <si>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</si>
  <si>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</si>
  <si>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</si>
  <si>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</si>
  <si>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</si>
  <si>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</si>
  <si>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</si>
  <si>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</si>
  <si>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</si>
  <si>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</si>
  <si>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</si>
  <si>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</si>
  <si>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</si>
  <si>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</si>
  <si>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</si>
  <si>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</si>
  <si>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</si>
  <si>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</si>
  <si>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</si>
  <si>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</si>
  <si>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</si>
  <si>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</si>
  <si>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</si>
  <si>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</si>
  <si>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</si>
  <si>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</si>
  <si>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</si>
  <si>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</si>
  <si>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</si>
  <si>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</si>
  <si>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</si>
  <si>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</si>
  <si>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</si>
  <si>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</si>
  <si>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</si>
  <si>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</si>
  <si>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</si>
  <si>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</si>
  <si>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</si>
  <si>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</si>
  <si>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</si>
  <si>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</si>
  <si>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</si>
  <si>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</si>
  <si>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</si>
  <si>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</si>
  <si>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</si>
  <si>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</si>
  <si>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</si>
  <si>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</si>
  <si>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</si>
  <si>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</si>
  <si>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</si>
  <si>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</si>
  <si>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</si>
  <si>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</si>
  <si>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</si>
  <si>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</si>
  <si>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</si>
  <si>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</si>
  <si>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</si>
  <si>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</si>
  <si>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</si>
  <si>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</si>
  <si>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</si>
  <si>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</si>
  <si>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</si>
  <si>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</si>
  <si>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</si>
  <si>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</si>
  <si>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</si>
  <si>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</si>
  <si>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</si>
  <si>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</si>
  <si>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</si>
  <si>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</si>
  <si>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</si>
  <si>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</si>
  <si>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</si>
  <si>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</si>
  <si>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</si>
  <si>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</si>
  <si>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</si>
  <si>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</si>
  <si>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</si>
  <si>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</si>
  <si>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</si>
  <si>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</si>
  <si>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</si>
  <si>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</si>
  <si>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</si>
  <si>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</si>
  <si>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</si>
  <si>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</si>
  <si>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</si>
  <si>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</si>
  <si>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</si>
  <si>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</si>
  <si>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</si>
  <si>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</si>
  <si>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</si>
  <si>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</si>
  <si>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</si>
  <si>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</si>
  <si>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</si>
  <si>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</si>
  <si>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</si>
  <si>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</si>
  <si>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</si>
  <si>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</si>
  <si>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</si>
  <si>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</si>
  <si>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</si>
  <si>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</si>
  <si>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</si>
  <si>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</si>
  <si>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</si>
  <si>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</si>
  <si>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</si>
  <si>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</si>
  <si>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</si>
  <si>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</si>
  <si>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</si>
  <si>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</si>
  <si>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</si>
  <si>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</si>
  <si>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</si>
  <si>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</si>
  <si>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</si>
  <si>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</si>
  <si>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</si>
  <si>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</si>
  <si>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</si>
  <si>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</si>
  <si>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</si>
  <si>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</si>
  <si>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</si>
  <si>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</si>
  <si>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</si>
  <si>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</si>
  <si>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</si>
  <si>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</si>
  <si>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</si>
  <si>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</si>
  <si>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</si>
  <si>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</si>
  <si>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</si>
  <si>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</si>
  <si>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</si>
  <si>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</si>
  <si>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</si>
  <si>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</si>
  <si>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</si>
  <si>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</si>
  <si>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</si>
  <si>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</si>
  <si>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</si>
  <si>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</si>
  <si>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</si>
  <si>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</si>
  <si>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</si>
  <si>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</si>
  <si>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</si>
  <si>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</si>
  <si>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</si>
  <si>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</si>
  <si>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</si>
  <si>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</si>
  <si>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</si>
  <si>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</si>
  <si>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</si>
  <si>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</si>
  <si>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</si>
  <si>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</si>
  <si>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</si>
  <si>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</si>
  <si>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</si>
  <si>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</si>
  <si>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</si>
  <si>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</si>
  <si>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</si>
  <si>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</si>
  <si>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</si>
  <si>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</si>
  <si>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</si>
  <si>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</si>
  <si>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</si>
  <si>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</si>
  <si>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</si>
  <si>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</si>
  <si>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</si>
  <si>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</si>
  <si>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</si>
  <si>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</si>
  <si>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</si>
  <si>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</si>
  <si>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</si>
  <si>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</si>
  <si>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</si>
  <si>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</si>
  <si>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</si>
  <si>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</si>
  <si>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</si>
  <si>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</si>
  <si>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</si>
  <si>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</si>
  <si>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</si>
  <si>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</si>
  <si>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</si>
  <si>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</si>
  <si>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</si>
  <si>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</si>
  <si>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</si>
  <si>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</si>
  <si>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</si>
  <si>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</si>
  <si>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</si>
  <si>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</si>
  <si>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</si>
  <si>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</si>
  <si>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</si>
  <si>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</si>
  <si>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</si>
  <si>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</si>
  <si>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</si>
  <si>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</si>
  <si>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</si>
  <si>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</si>
  <si>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</si>
  <si>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</si>
  <si>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</si>
  <si>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</si>
  <si>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</si>
  <si>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</si>
  <si>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</si>
  <si>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</si>
  <si>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</si>
  <si>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</si>
  <si>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</si>
  <si>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</si>
  <si>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</si>
  <si>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</si>
  <si>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</si>
  <si>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</si>
  <si>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</si>
  <si>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</si>
  <si>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</si>
  <si>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</si>
  <si>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</si>
  <si>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</si>
  <si>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</si>
  <si>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</si>
  <si>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</si>
  <si>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</si>
  <si>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</si>
  <si>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</si>
  <si>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</si>
  <si>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</si>
  <si>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</si>
  <si>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</si>
  <si>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</si>
  <si>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</si>
  <si>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</si>
  <si>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</si>
  <si>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</si>
  <si>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</si>
  <si>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</si>
  <si>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</si>
  <si>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</si>
  <si>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</si>
  <si>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</si>
  <si>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</si>
  <si>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</si>
  <si>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</si>
  <si>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</si>
  <si>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</si>
  <si>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</si>
  <si>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</si>
  <si>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</si>
  <si>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</si>
  <si>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</si>
  <si>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</si>
  <si>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</si>
  <si>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</si>
  <si>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</si>
  <si>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</si>
  <si>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</si>
  <si>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</si>
  <si>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</si>
  <si>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</si>
  <si>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</si>
  <si>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</si>
  <si>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</si>
  <si>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</si>
  <si>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</si>
  <si>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</si>
  <si>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</si>
  <si>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</si>
  <si>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</si>
  <si>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</si>
  <si>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</si>
  <si>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</si>
  <si>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</si>
  <si>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</si>
  <si>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</si>
  <si>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</si>
  <si>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</si>
  <si>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</si>
  <si>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</si>
  <si>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</si>
  <si>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</si>
  <si>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</si>
  <si>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</si>
  <si>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</si>
  <si>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</si>
  <si>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</si>
  <si>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</si>
  <si>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</si>
  <si>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</si>
  <si>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</si>
  <si>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</si>
  <si>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</si>
  <si>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</si>
  <si>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</si>
  <si>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</si>
  <si>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</si>
  <si>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</si>
  <si>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</si>
  <si>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</si>
  <si>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</si>
  <si>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</si>
  <si>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</si>
  <si>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</si>
  <si>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</si>
  <si>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</si>
  <si>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</si>
  <si>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</si>
  <si>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</si>
  <si>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</si>
  <si>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</si>
  <si>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</si>
  <si>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</si>
  <si>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</si>
  <si>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</si>
  <si>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</si>
  <si>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</si>
  <si>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</si>
  <si>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</si>
  <si>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</si>
  <si>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</si>
  <si>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</si>
  <si>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</si>
  <si>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</si>
  <si>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</si>
  <si>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</si>
  <si>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</si>
  <si>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</si>
  <si>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</si>
  <si>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</si>
  <si>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</si>
  <si>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</si>
  <si>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</si>
  <si>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</si>
  <si>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</si>
  <si>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</si>
  <si>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</si>
  <si>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</si>
  <si>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</si>
  <si>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</si>
  <si>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</si>
  <si>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</si>
  <si>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</si>
  <si>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</si>
  <si>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</si>
  <si>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</si>
  <si>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</si>
  <si>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</si>
  <si>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</si>
  <si>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</si>
  <si>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</si>
  <si>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</si>
  <si>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</si>
  <si>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</si>
  <si>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</si>
  <si>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</si>
  <si>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</si>
  <si>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</si>
  <si>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</si>
  <si>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</si>
  <si>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</si>
  <si>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</si>
  <si>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</si>
  <si>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</si>
  <si>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</si>
  <si>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</si>
  <si>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</si>
  <si>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</si>
  <si>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</si>
  <si>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</si>
  <si>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</si>
  <si>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</si>
  <si>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</si>
  <si>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</si>
  <si>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</si>
  <si>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</si>
  <si>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</si>
  <si>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</si>
  <si>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</si>
  <si>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</si>
  <si>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</si>
  <si>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</si>
  <si>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</si>
  <si>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</si>
  <si>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</si>
  <si>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</si>
  <si>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</si>
  <si>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</si>
  <si>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</si>
  <si>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</si>
  <si>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</si>
  <si>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</si>
  <si>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</si>
  <si>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</si>
  <si>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</si>
  <si>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</si>
  <si>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</si>
  <si>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</si>
  <si>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</si>
  <si>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</si>
  <si>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</si>
  <si>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</si>
  <si>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</si>
  <si>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</si>
  <si>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</si>
  <si>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</si>
  <si>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</si>
  <si>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</si>
  <si>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</si>
  <si>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</si>
  <si>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</si>
  <si>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</si>
  <si>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</si>
  <si>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</si>
  <si>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</si>
  <si>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</si>
  <si>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</si>
  <si>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</si>
  <si>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</si>
  <si>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</si>
  <si>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</si>
  <si>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</si>
  <si>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</si>
  <si>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</si>
  <si>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</si>
  <si>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</si>
  <si>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</si>
  <si>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</si>
  <si>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</si>
  <si>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</si>
  <si>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</si>
  <si>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</si>
  <si>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</si>
  <si>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</si>
  <si>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</si>
  <si>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</si>
  <si>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</si>
  <si>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</si>
  <si>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</si>
  <si>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</si>
  <si>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</si>
  <si>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</si>
  <si>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</si>
  <si>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</si>
  <si>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</si>
  <si>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</si>
  <si>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</si>
  <si>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</si>
  <si>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</si>
  <si>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</si>
  <si>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</si>
  <si>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</si>
  <si>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</si>
  <si>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</si>
  <si>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</si>
  <si>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</si>
  <si>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</si>
  <si>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</si>
  <si>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</si>
  <si>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</si>
  <si>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</si>
  <si>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</si>
  <si>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</si>
  <si>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</si>
  <si>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</si>
  <si>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</si>
  <si>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</si>
  <si>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</si>
  <si>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</si>
  <si>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</si>
  <si>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</si>
  <si>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</si>
  <si>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</si>
  <si>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</si>
  <si>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</si>
  <si>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</si>
  <si>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</si>
  <si>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</si>
  <si>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</si>
  <si>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</si>
  <si>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</si>
  <si>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</si>
  <si>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</si>
  <si>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</si>
  <si>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</si>
  <si>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</si>
  <si>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</si>
  <si>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</si>
  <si>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</si>
  <si>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</si>
  <si>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</si>
  <si>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</si>
  <si>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</si>
  <si>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</si>
  <si>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</si>
  <si>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</si>
  <si>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</si>
  <si>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</si>
  <si>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</si>
  <si>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</si>
  <si>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</si>
  <si>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</si>
  <si>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</si>
  <si>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</si>
  <si>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</si>
  <si>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</si>
  <si>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</si>
  <si>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</si>
  <si>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</si>
  <si>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</si>
  <si>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</si>
  <si>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</si>
  <si>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</si>
  <si>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</si>
  <si>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</si>
  <si>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</si>
  <si>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</si>
  <si>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</si>
  <si>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</si>
  <si>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</si>
  <si>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</si>
  <si>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</si>
  <si>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</si>
  <si>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</si>
  <si>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</si>
  <si>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</si>
  <si>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</si>
  <si>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</si>
  <si>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</si>
  <si>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</si>
  <si>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</si>
  <si>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</si>
  <si>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</si>
  <si>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</si>
  <si>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</si>
  <si>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</si>
  <si>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</si>
  <si>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</si>
  <si>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</si>
  <si>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</si>
  <si>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</si>
  <si>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</si>
  <si>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</si>
  <si>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</si>
  <si>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</si>
  <si>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</si>
  <si>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</si>
  <si>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</si>
  <si>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</si>
  <si>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</si>
  <si>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</si>
  <si>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</si>
  <si>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</si>
  <si>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</si>
  <si>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</si>
  <si>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</si>
  <si>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</si>
  <si>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</si>
  <si>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</si>
  <si>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</si>
  <si>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</si>
  <si>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</si>
  <si>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</si>
  <si>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</si>
  <si>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</si>
  <si>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</si>
  <si>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</si>
  <si>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</si>
  <si>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</si>
  <si>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</si>
  <si>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</si>
  <si>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</si>
  <si>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</si>
  <si>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</si>
  <si>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</si>
  <si>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</si>
  <si>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</si>
  <si>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</si>
  <si>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</si>
  <si>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</si>
  <si>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</si>
  <si>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</si>
  <si>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</si>
  <si>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</si>
  <si>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</si>
  <si>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</si>
  <si>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</si>
  <si>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</si>
  <si>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</si>
  <si>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</si>
  <si>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</si>
  <si>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</si>
  <si>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</si>
  <si>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</si>
  <si>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</si>
  <si>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</si>
  <si>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</si>
  <si>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</si>
  <si>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</si>
  <si>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</si>
  <si>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</si>
  <si>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</si>
  <si>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</si>
  <si>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</si>
  <si>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</si>
  <si>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</si>
  <si>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</si>
  <si>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</si>
  <si>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</si>
  <si>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</si>
  <si>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</si>
  <si>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</si>
  <si>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</si>
  <si>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</si>
  <si>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</si>
  <si>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</si>
  <si>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</si>
  <si>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</si>
  <si>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</si>
  <si>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</si>
  <si>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</si>
  <si>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</si>
  <si>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</si>
  <si>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</si>
  <si>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</si>
  <si>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</si>
  <si>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</si>
  <si>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</si>
  <si>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</si>
  <si>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</si>
  <si>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</si>
  <si>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</si>
  <si>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</si>
  <si>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</si>
  <si>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</si>
  <si>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</si>
  <si>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</si>
  <si>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</si>
  <si>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</si>
  <si>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</si>
  <si>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</si>
  <si>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</si>
  <si>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</si>
  <si>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</si>
  <si>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</si>
  <si>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</si>
  <si>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</si>
  <si>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</si>
  <si>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</si>
  <si>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</si>
  <si>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</si>
  <si>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</si>
  <si>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</si>
  <si>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</si>
  <si>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</si>
  <si>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</si>
  <si>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</si>
  <si>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</si>
  <si>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</si>
  <si>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</si>
  <si>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</si>
  <si>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</si>
  <si>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</si>
  <si>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</si>
  <si>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</si>
  <si>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</si>
  <si>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</si>
  <si>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</si>
  <si>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</si>
  <si>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</si>
  <si>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</si>
  <si>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</si>
  <si>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</si>
  <si>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</si>
  <si>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</si>
  <si>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</si>
  <si>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</si>
  <si>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</si>
  <si>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</si>
  <si>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</si>
  <si>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</si>
  <si>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</si>
  <si>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</si>
  <si>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</si>
  <si>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</si>
  <si>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</si>
  <si>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</si>
  <si>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</si>
  <si>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</si>
  <si>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</si>
  <si>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</si>
  <si>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</si>
  <si>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</si>
  <si>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</si>
  <si>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</si>
  <si>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</si>
  <si>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</si>
  <si>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</si>
  <si>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</si>
  <si>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</si>
  <si>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</si>
  <si>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</si>
  <si>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</si>
  <si>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</si>
  <si>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</si>
  <si>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</si>
  <si>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</si>
  <si>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</si>
  <si>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</si>
  <si>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</si>
  <si>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</si>
  <si>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</si>
  <si>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</si>
  <si>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</si>
  <si>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</si>
  <si>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</si>
  <si>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</si>
  <si>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</si>
  <si>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</si>
  <si>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</si>
  <si>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</si>
  <si>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</si>
  <si>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</si>
  <si>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</si>
  <si>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</si>
  <si>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</si>
  <si>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</si>
  <si>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</si>
  <si>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</si>
  <si>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</si>
  <si>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</si>
  <si>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</si>
  <si>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</si>
  <si>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</si>
  <si>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</si>
  <si>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</si>
  <si>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</si>
  <si>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</si>
  <si>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</si>
  <si>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</si>
  <si>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</si>
  <si>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</si>
  <si>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</si>
  <si>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</si>
  <si>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</si>
  <si>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</si>
  <si>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</si>
  <si>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</si>
  <si>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</si>
  <si>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</si>
  <si>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</si>
  <si>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</si>
  <si>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</si>
  <si>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</si>
  <si>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</si>
  <si>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</si>
  <si>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</si>
  <si>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</si>
  <si>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</si>
  <si>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</si>
  <si>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</si>
  <si>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</si>
  <si>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</si>
  <si>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</si>
  <si>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</si>
  <si>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</si>
  <si>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</si>
  <si>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</si>
  <si>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</si>
  <si>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</si>
  <si>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</si>
  <si>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</si>
  <si>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</si>
  <si>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</si>
  <si>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</si>
  <si>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</si>
  <si>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</si>
  <si>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</si>
  <si>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</si>
  <si>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</si>
  <si>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</si>
  <si>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</si>
  <si>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</si>
  <si>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</si>
  <si>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</si>
  <si>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</si>
  <si>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</si>
  <si>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</si>
  <si>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</si>
  <si>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</si>
  <si>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</si>
  <si>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</si>
  <si>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</si>
  <si>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</si>
  <si>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</si>
  <si>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</si>
  <si>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</si>
  <si>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</si>
  <si>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</si>
  <si>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</si>
  <si>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</si>
  <si>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</si>
  <si>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</si>
  <si>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</si>
  <si>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</si>
  <si>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</si>
  <si>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</si>
  <si>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</si>
  <si>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</si>
  <si>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</si>
  <si>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</si>
  <si>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</si>
  <si>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</si>
  <si>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</si>
  <si>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</si>
  <si>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</si>
  <si>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</si>
  <si>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</si>
  <si>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</si>
  <si>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</si>
  <si>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</si>
  <si>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</si>
  <si>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</si>
  <si>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</si>
  <si>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</si>
  <si>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</si>
  <si>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</si>
  <si>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</si>
  <si>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</si>
  <si>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</si>
  <si>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</si>
  <si>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</si>
  <si>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</si>
  <si>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</si>
  <si>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</si>
  <si>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</si>
  <si>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</si>
  <si>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</si>
  <si>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</si>
  <si>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</si>
  <si>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</si>
  <si>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</si>
  <si>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</si>
  <si>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</si>
  <si>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</si>
  <si>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</si>
  <si>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</si>
  <si>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</si>
  <si>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</si>
  <si>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</si>
  <si>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</si>
  <si>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</si>
  <si>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</si>
  <si>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</si>
  <si>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</si>
  <si>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</si>
  <si>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</si>
  <si>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</si>
  <si>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</si>
  <si>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</si>
  <si>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</si>
  <si>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</si>
  <si>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</si>
  <si>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</si>
  <si>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</si>
  <si>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</si>
  <si>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</si>
  <si>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</si>
  <si>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</si>
  <si>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</si>
  <si>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</si>
  <si>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</si>
  <si>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</si>
  <si>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</si>
  <si>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</si>
  <si>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</si>
  <si>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</si>
  <si>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</si>
  <si>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</si>
  <si>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</si>
  <si>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</si>
  <si>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</si>
  <si>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</si>
  <si>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</si>
  <si>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</si>
  <si>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</si>
  <si>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</si>
  <si>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</si>
  <si>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</si>
  <si>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</si>
  <si>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</si>
  <si>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</si>
  <si>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</si>
  <si>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</si>
  <si>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</si>
  <si>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</si>
  <si>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</si>
  <si>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</si>
  <si>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</si>
  <si>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</si>
  <si>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</si>
  <si>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</si>
  <si>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</si>
  <si>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</si>
  <si>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</si>
  <si>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</si>
  <si>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</si>
  <si>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</si>
  <si>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</si>
  <si>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</si>
  <si>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</si>
  <si>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</si>
  <si>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</si>
  <si>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</si>
  <si>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(blank)</t>
  </si>
  <si>
    <t>Name</t>
  </si>
  <si>
    <t>pledge</t>
  </si>
  <si>
    <t>average donation</t>
  </si>
  <si>
    <t>Backers</t>
  </si>
  <si>
    <t>Median</t>
  </si>
  <si>
    <t>Mean</t>
  </si>
  <si>
    <t>Mean Goal</t>
  </si>
  <si>
    <t>Mean Pledge</t>
  </si>
  <si>
    <t>Median Pledge</t>
  </si>
  <si>
    <t>Successful</t>
  </si>
  <si>
    <t>Failed</t>
  </si>
  <si>
    <r>
      <t>Notes: Formula for mean in a dataset '</t>
    </r>
    <r>
      <rPr>
        <sz val="11"/>
        <color rgb="FFFF0000"/>
        <rFont val="Calibri"/>
        <family val="2"/>
        <scheme val="minor"/>
      </rPr>
      <t xml:space="preserve"> AVERAGE('Successful US Kickstarts'!D:D)'</t>
    </r>
  </si>
  <si>
    <r>
      <t xml:space="preserve">            :Formula for Median in a dataset </t>
    </r>
    <r>
      <rPr>
        <sz val="11"/>
        <color rgb="FFFF0000"/>
        <rFont val="Calibri"/>
        <family val="2"/>
        <scheme val="minor"/>
      </rPr>
      <t>' Median('Successful US Kickstarts'!D:D)'</t>
    </r>
  </si>
  <si>
    <t>Median Goal</t>
  </si>
  <si>
    <t>Failed campaigns have higher fundraising goals than successful campaigns'</t>
  </si>
  <si>
    <t>US PLAYS Subcategory</t>
  </si>
  <si>
    <t>UK Animations Category</t>
  </si>
  <si>
    <t xml:space="preserve">UK Classical Music </t>
  </si>
  <si>
    <r>
      <t xml:space="preserve">Note: </t>
    </r>
    <r>
      <rPr>
        <sz val="11"/>
        <color rgb="FFFF0000"/>
        <rFont val="Calibri"/>
        <family val="2"/>
        <scheme val="minor"/>
      </rPr>
      <t xml:space="preserve">All Classical music campaigns in UK were successful…mean/median show </t>
    </r>
    <r>
      <rPr>
        <sz val="11"/>
        <rFont val="Calibri"/>
        <family val="2"/>
        <scheme val="minor"/>
      </rPr>
      <t>Symmetric</t>
    </r>
  </si>
  <si>
    <r>
      <t xml:space="preserve"> Note: </t>
    </r>
    <r>
      <rPr>
        <sz val="11"/>
        <color rgb="FFFF0000"/>
        <rFont val="Calibri"/>
        <family val="2"/>
        <scheme val="minor"/>
      </rPr>
      <t>All animations campaigns failed in UK,….Mean and median show</t>
    </r>
    <r>
      <rPr>
        <sz val="11"/>
        <rFont val="Calibri"/>
        <family val="2"/>
        <scheme val="minor"/>
      </rPr>
      <t xml:space="preserve"> Right Skewed </t>
    </r>
  </si>
  <si>
    <r>
      <t xml:space="preserve">- </t>
    </r>
    <r>
      <rPr>
        <sz val="11"/>
        <color rgb="FFFF0000"/>
        <rFont val="Calibri"/>
        <family val="2"/>
        <scheme val="minor"/>
      </rPr>
      <t xml:space="preserve">Failed </t>
    </r>
    <r>
      <rPr>
        <sz val="11"/>
        <rFont val="Calibri"/>
        <family val="2"/>
        <scheme val="minor"/>
      </rPr>
      <t xml:space="preserve">Mean and median pledges </t>
    </r>
    <r>
      <rPr>
        <sz val="11"/>
        <color theme="1"/>
        <rFont val="Calibri"/>
        <family val="2"/>
        <scheme val="minor"/>
      </rPr>
      <t xml:space="preserve">are lower than </t>
    </r>
    <r>
      <rPr>
        <sz val="11"/>
        <color rgb="FFFF0000"/>
        <rFont val="Calibri"/>
        <family val="2"/>
        <scheme val="minor"/>
      </rPr>
      <t xml:space="preserve">successful </t>
    </r>
    <r>
      <rPr>
        <sz val="11"/>
        <color theme="1"/>
        <rFont val="Calibri"/>
        <family val="2"/>
        <scheme val="minor"/>
      </rPr>
      <t>pledges so it means the failed campaigns are not due to asking for too much money.</t>
    </r>
  </si>
  <si>
    <t>Standard Deviation of Goal</t>
  </si>
  <si>
    <t>Upper Quartile of Pledged</t>
  </si>
  <si>
    <t>Mean Pledged</t>
  </si>
  <si>
    <t>Median Pledged</t>
  </si>
  <si>
    <t>Standard Deviation of Pledged</t>
  </si>
  <si>
    <t>Lower Quartile of Pledged</t>
  </si>
  <si>
    <t>IQR of Pledged</t>
  </si>
  <si>
    <t>Upper Quartile of Goal</t>
  </si>
  <si>
    <t>Lower Quartile of Goal</t>
  </si>
  <si>
    <t>IQR of Goal</t>
  </si>
  <si>
    <t>unbiased AVG or variance</t>
  </si>
  <si>
    <t>Square Deviations</t>
  </si>
  <si>
    <t>Data</t>
  </si>
  <si>
    <t>Standard Deviation</t>
  </si>
  <si>
    <r>
      <t xml:space="preserve">Variance = 147.917 - </t>
    </r>
    <r>
      <rPr>
        <sz val="11"/>
        <color rgb="FFFF0000"/>
        <rFont val="Calibri"/>
        <family val="2"/>
        <scheme val="minor"/>
      </rPr>
      <t>Remove bias using Bassel's Correction (subtract 1 from the total number of elements</t>
    </r>
  </si>
  <si>
    <r>
      <t>Standard Deviation = 12.162 -</t>
    </r>
    <r>
      <rPr>
        <b/>
        <sz val="11"/>
        <color rgb="FFFF0000"/>
        <rFont val="Calibri"/>
        <family val="2"/>
        <scheme val="minor"/>
      </rPr>
      <t xml:space="preserve"> Squareroot of the variance.</t>
    </r>
  </si>
  <si>
    <t>Mean:</t>
  </si>
  <si>
    <t>Mediam:</t>
  </si>
  <si>
    <t>Q1:</t>
  </si>
  <si>
    <t>Q3:</t>
  </si>
  <si>
    <t>IQR:</t>
  </si>
  <si>
    <t>Standard Dev = STDEV.P('Successful US Kickstart'!DD)</t>
  </si>
  <si>
    <t>Q1=QUARTILE.EXC('Successful US Kickstart'!D:D,1)</t>
  </si>
  <si>
    <t>Q3=QUARTILE.EXC('Successful US Kickstart'!D:D,3)</t>
  </si>
  <si>
    <t>IQR = Q3-Q1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</si>
</sst>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0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1" fillId="0" borderId="0" xfId="0" applyFont="1"/>
    <xf numFmtId="166" fontId="0" fillId="0" borderId="0" xfId="0" applyNumberForma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quotePrefix="1" applyAlignment="1">
      <alignment horizontal="center" wrapText="1"/>
    </xf>
    <xf numFmtId="0" fontId="1" fillId="2" borderId="0" xfId="0" applyFont="1" applyFill="1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1" xfId="0" applyBorder="1"/>
    <xf numFmtId="165" fontId="1" fillId="0" borderId="1" xfId="0" applyNumberFormat="1" applyFont="1" applyBorder="1"/>
    <xf numFmtId="0" fontId="0" fillId="0" borderId="0" xfId="0" applyBorder="1" applyAlignment="1"/>
    <xf numFmtId="0" fontId="0" fillId="2" borderId="0" xfId="0" applyFill="1" applyAlignment="1">
      <alignment horizontal="center"/>
    </xf>
    <xf numFmtId="166" fontId="0" fillId="0" borderId="0" xfId="0" applyNumberFormat="1" applyAlignment="1"/>
    <xf numFmtId="0" fontId="1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0" fontId="0" fillId="0" borderId="0" xfId="0" quotePrefix="1" applyAlignment="1">
      <alignment horizontal="center" wrapText="1"/>
    </xf>
    <xf numFmtId="0" fontId="1" fillId="3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25"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293705090142423"/>
          <c:y val="5.84898308177659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0407469558108522E-2"/>
          <c:y val="0.22018081073199183"/>
          <c:w val="0.77925282905210613"/>
          <c:h val="0.41349846894138231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0-4D8F-B573-42F058AB857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0-4D8F-B573-42F058AB857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B0-4D8F-B573-42F058AB857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B0-4D8F-B573-42F058AB8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67888767"/>
        <c:axId val="1267891263"/>
        <c:axId val="0"/>
      </c:bar3DChart>
      <c:catAx>
        <c:axId val="126788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891263"/>
        <c:crosses val="autoZero"/>
        <c:auto val="1"/>
        <c:lblAlgn val="ctr"/>
        <c:lblOffset val="100"/>
        <c:noMultiLvlLbl val="0"/>
      </c:catAx>
      <c:valAx>
        <c:axId val="126789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88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94273051934081"/>
          <c:y val="0.84173993875765529"/>
          <c:w val="0.46538229852415991"/>
          <c:h val="0.15826001518823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8503873315127821"/>
          <c:y val="7.5099857001205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7-46CD-96D8-C897708051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C7-46CD-96D8-C897708051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C7-46CD-96D8-C897708051F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C7-46CD-96D8-C897708051F9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C82F-4504-B236-250A8F2B4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822527"/>
        <c:axId val="1372820447"/>
      </c:barChart>
      <c:catAx>
        <c:axId val="137282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20447"/>
        <c:crosses val="autoZero"/>
        <c:auto val="1"/>
        <c:lblAlgn val="ctr"/>
        <c:lblOffset val="100"/>
        <c:noMultiLvlLbl val="0"/>
      </c:catAx>
      <c:valAx>
        <c:axId val="137282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2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543617588751867"/>
          <c:y val="0.86976563236819771"/>
          <c:w val="0.22963251939311427"/>
          <c:h val="0.12707998246289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254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Created</a:t>
            </a:r>
            <a:r>
              <a:rPr lang="en-US" baseline="0"/>
              <a:t> Date Based Outcomes</a:t>
            </a:r>
            <a:endParaRPr lang="en-US"/>
          </a:p>
        </c:rich>
      </c:tx>
      <c:layout>
        <c:manualLayout>
          <c:xMode val="edge"/>
          <c:yMode val="edge"/>
          <c:x val="0.27800004999375078"/>
          <c:y val="6.79932646585425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A6-43E1-8E0A-147615CFB7C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A6-43E1-8E0A-147615CFB7C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A6-43E1-8E0A-147615CFB7C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A6-43E1-8E0A-147615CFB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0605807"/>
        <c:axId val="1370606223"/>
      </c:lineChart>
      <c:catAx>
        <c:axId val="137060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06223"/>
        <c:crosses val="autoZero"/>
        <c:auto val="1"/>
        <c:lblAlgn val="ctr"/>
        <c:lblOffset val="100"/>
        <c:noMultiLvlLbl val="0"/>
      </c:catAx>
      <c:valAx>
        <c:axId val="137060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0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561959755030623"/>
          <c:y val="0.84636956838728494"/>
          <c:w val="0.60463382077240346"/>
          <c:h val="0.1466650388488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Created</a:t>
            </a:r>
            <a:r>
              <a:rPr lang="en-US" baseline="0"/>
              <a:t> Date Based Outcomes</a:t>
            </a:r>
            <a:endParaRPr lang="en-US"/>
          </a:p>
        </c:rich>
      </c:tx>
      <c:layout>
        <c:manualLayout>
          <c:xMode val="edge"/>
          <c:yMode val="edge"/>
          <c:x val="0.27800004999375078"/>
          <c:y val="6.79932646585425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B-4CD2-A6D5-AF932D087A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B-4CD2-A6D5-AF932D087A4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B-4CD2-A6D5-AF932D087A4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FB-4CD2-A6D5-AF932D087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0605807"/>
        <c:axId val="1370606223"/>
      </c:lineChart>
      <c:catAx>
        <c:axId val="137060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06223"/>
        <c:crosses val="autoZero"/>
        <c:auto val="1"/>
        <c:lblAlgn val="ctr"/>
        <c:lblOffset val="100"/>
        <c:noMultiLvlLbl val="0"/>
      </c:catAx>
      <c:valAx>
        <c:axId val="137060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0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561959755030623"/>
          <c:y val="0.84636956838728494"/>
          <c:w val="0.60463382077240346"/>
          <c:h val="0.1466650388488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8503873315127821"/>
          <c:y val="7.5099857001205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9-4CED-A58F-F3CE8F7485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D9-4CED-A58F-F3CE8F7485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D9-4CED-A58F-F3CE8F74852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D9-4CED-A58F-F3CE8F748525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0B59-4956-9B36-A1545757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822527"/>
        <c:axId val="1372820447"/>
      </c:barChart>
      <c:catAx>
        <c:axId val="137282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20447"/>
        <c:crosses val="autoZero"/>
        <c:auto val="1"/>
        <c:lblAlgn val="ctr"/>
        <c:lblOffset val="100"/>
        <c:noMultiLvlLbl val="0"/>
      </c:catAx>
      <c:valAx>
        <c:axId val="137282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2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543617588751867"/>
          <c:y val="0.86976563236819771"/>
          <c:w val="0.22963251939311427"/>
          <c:h val="0.12707998246289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4">
          <a:lumMod val="75000"/>
        </a:schemeClr>
      </a:solidFill>
      <a:round/>
    </a:ln>
    <a:effectLst>
      <a:softEdge rad="254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Statistics!Outcomes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293705090142423"/>
          <c:y val="5.84898308177659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0407469558108522E-2"/>
          <c:y val="0.22018081073199183"/>
          <c:w val="0.77925282905210613"/>
          <c:h val="0.41349846894138231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E-4A51-878D-4D05EDAA73F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E-4A51-878D-4D05EDAA73F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9E-4A51-878D-4D05EDAA73F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9E-4A51-878D-4D05EDAA7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67888767"/>
        <c:axId val="1267891263"/>
        <c:axId val="0"/>
      </c:bar3DChart>
      <c:catAx>
        <c:axId val="126788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891263"/>
        <c:crosses val="autoZero"/>
        <c:auto val="1"/>
        <c:lblAlgn val="ctr"/>
        <c:lblOffset val="100"/>
        <c:noMultiLvlLbl val="0"/>
      </c:catAx>
      <c:valAx>
        <c:axId val="126789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88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94273051934081"/>
          <c:y val="0.84173993875765529"/>
          <c:w val="0.46538229852415991"/>
          <c:h val="0.15826001518823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8B06822-8009-43B3-A270-99D0D224FA0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888FA6-2F7A-4F3B-A187-B367FAF4D43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ustomXml" Target="../ink/ink5.xml"/><Relationship Id="rId3" Type="http://schemas.openxmlformats.org/officeDocument/2006/relationships/image" Target="../media/image1.png"/><Relationship Id="rId7" Type="http://schemas.openxmlformats.org/officeDocument/2006/relationships/customXml" Target="../ink/ink4.xml"/><Relationship Id="rId2" Type="http://schemas.openxmlformats.org/officeDocument/2006/relationships/customXml" Target="../ink/ink1.xml"/><Relationship Id="rId1" Type="http://schemas.microsoft.com/office/2014/relationships/chartEx" Target="../charts/chartEx1.xml"/><Relationship Id="rId6" Type="http://schemas.openxmlformats.org/officeDocument/2006/relationships/customXml" Target="../ink/ink3.xml"/><Relationship Id="rId5" Type="http://schemas.openxmlformats.org/officeDocument/2006/relationships/image" Target="../media/image2.png"/><Relationship Id="rId4" Type="http://schemas.openxmlformats.org/officeDocument/2006/relationships/customXml" Target="../ink/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157162</xdr:rowOff>
    </xdr:from>
    <xdr:to>
      <xdr:col>13</xdr:col>
      <xdr:colOff>704850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AFBA0-3D75-4185-99A8-534E1B7B3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166687</xdr:rowOff>
    </xdr:from>
    <xdr:to>
      <xdr:col>14</xdr:col>
      <xdr:colOff>0</xdr:colOff>
      <xdr:row>66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939D0-6AD1-4829-992E-5A2845CDF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3</xdr:row>
      <xdr:rowOff>57150</xdr:rowOff>
    </xdr:from>
    <xdr:to>
      <xdr:col>14</xdr:col>
      <xdr:colOff>438149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F8B68-8A05-46D2-8B34-EB4E20501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0</xdr:row>
      <xdr:rowOff>171450</xdr:rowOff>
    </xdr:from>
    <xdr:to>
      <xdr:col>16</xdr:col>
      <xdr:colOff>590550</xdr:colOff>
      <xdr:row>14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38872-4305-4D00-AF1E-14465CB83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16</xdr:col>
      <xdr:colOff>600075</xdr:colOff>
      <xdr:row>32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CBF4C1-7C58-4E73-A753-9BD0EFD58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7</xdr:col>
      <xdr:colOff>600074</xdr:colOff>
      <xdr:row>14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24C2D6-85E0-45BF-9CF7-0AC3772C8E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18</xdr:row>
      <xdr:rowOff>13097</xdr:rowOff>
    </xdr:from>
    <xdr:ext cx="1171575" cy="56792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F5B5EBF-DEFB-4D81-9DB3-6E94D1F5AA25}"/>
            </a:ext>
          </a:extLst>
        </xdr:cNvPr>
        <xdr:cNvSpPr txBox="1"/>
      </xdr:nvSpPr>
      <xdr:spPr>
        <a:xfrm>
          <a:off x="6276975" y="3632597"/>
          <a:ext cx="1171575" cy="5679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endParaRPr lang="en-US" sz="1100" b="1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4</xdr:row>
      <xdr:rowOff>189497</xdr:rowOff>
    </xdr:from>
    <xdr:to>
      <xdr:col>10</xdr:col>
      <xdr:colOff>304799</xdr:colOff>
      <xdr:row>19</xdr:row>
      <xdr:rowOff>75197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3">
              <a:extLst>
                <a:ext uri="{FF2B5EF4-FFF2-40B4-BE49-F238E27FC236}">
                  <a16:creationId xmlns:a16="http://schemas.microsoft.com/office/drawing/2014/main" id="{426CB7D5-07CD-4E9D-BFBA-CC34B5CAE1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799" y="95149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346440</xdr:colOff>
      <xdr:row>8</xdr:row>
      <xdr:rowOff>62520</xdr:rowOff>
    </xdr:from>
    <xdr:to>
      <xdr:col>17</xdr:col>
      <xdr:colOff>352920</xdr:colOff>
      <xdr:row>8</xdr:row>
      <xdr:rowOff>66840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17FA515-7119-4CEF-A4A4-549B6260E127}"/>
                </a:ext>
              </a:extLst>
            </xdr14:cNvPr>
            <xdr14:cNvContentPartPr/>
          </xdr14:nvContentPartPr>
          <xdr14:nvPr macro=""/>
          <xdr14:xfrm>
            <a:off x="10709640" y="1586520"/>
            <a:ext cx="6480" cy="432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117FA515-7119-4CEF-A4A4-549B6260E12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700640" y="1577880"/>
              <a:ext cx="24120" cy="2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199680</xdr:colOff>
      <xdr:row>5</xdr:row>
      <xdr:rowOff>171060</xdr:rowOff>
    </xdr:from>
    <xdr:to>
      <xdr:col>13</xdr:col>
      <xdr:colOff>200040</xdr:colOff>
      <xdr:row>5</xdr:row>
      <xdr:rowOff>171420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E10316AE-F4D8-4FCF-9520-FADF38A33E6F}"/>
                </a:ext>
              </a:extLst>
            </xdr14:cNvPr>
            <xdr14:cNvContentPartPr/>
          </xdr14:nvContentPartPr>
          <xdr14:nvPr macro=""/>
          <xdr14:xfrm>
            <a:off x="8124480" y="1123560"/>
            <a:ext cx="360" cy="360"/>
          </xdr14:xfrm>
        </xdr:contentPart>
      </mc:Choice>
      <mc:Fallback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E10316AE-F4D8-4FCF-9520-FADF38A33E6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115840" y="1114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380760</xdr:colOff>
      <xdr:row>6</xdr:row>
      <xdr:rowOff>171000</xdr:rowOff>
    </xdr:from>
    <xdr:to>
      <xdr:col>4</xdr:col>
      <xdr:colOff>381120</xdr:colOff>
      <xdr:row>6</xdr:row>
      <xdr:rowOff>171360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86CB3670-86A4-4572-92E7-DEBA6F713383}"/>
                </a:ext>
              </a:extLst>
            </xdr14:cNvPr>
            <xdr14:cNvContentPartPr/>
          </xdr14:nvContentPartPr>
          <xdr14:nvPr macro=""/>
          <xdr14:xfrm>
            <a:off x="2819160" y="1314000"/>
            <a:ext cx="360" cy="360"/>
          </xdr14:xfrm>
        </xdr:contentPart>
      </mc:Choice>
      <mc:Fallback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86CB3670-86A4-4572-92E7-DEBA6F71338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810520" y="13050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228240</xdr:colOff>
      <xdr:row>5</xdr:row>
      <xdr:rowOff>132900</xdr:rowOff>
    </xdr:from>
    <xdr:to>
      <xdr:col>9</xdr:col>
      <xdr:colOff>228600</xdr:colOff>
      <xdr:row>5</xdr:row>
      <xdr:rowOff>133260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395BE03B-9BC1-4C72-B15D-684E33D76046}"/>
                </a:ext>
              </a:extLst>
            </xdr14:cNvPr>
            <xdr14:cNvContentPartPr/>
          </xdr14:nvContentPartPr>
          <xdr14:nvPr macro=""/>
          <xdr14:xfrm>
            <a:off x="5714640" y="1085400"/>
            <a:ext cx="360" cy="36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395BE03B-9BC1-4C72-B15D-684E33D7604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706000" y="10764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466200</xdr:colOff>
      <xdr:row>12</xdr:row>
      <xdr:rowOff>47160</xdr:rowOff>
    </xdr:from>
    <xdr:to>
      <xdr:col>9</xdr:col>
      <xdr:colOff>466560</xdr:colOff>
      <xdr:row>12</xdr:row>
      <xdr:rowOff>47520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7D695ADF-2257-42F0-B91E-3FB0EBC6D677}"/>
                </a:ext>
              </a:extLst>
            </xdr14:cNvPr>
            <xdr14:cNvContentPartPr/>
          </xdr14:nvContentPartPr>
          <xdr14:nvPr macro=""/>
          <xdr14:xfrm>
            <a:off x="5952600" y="2333160"/>
            <a:ext cx="360" cy="360"/>
          </xdr14:xfrm>
        </xdr:contentPart>
      </mc:Choice>
      <mc:Fallback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7D695ADF-2257-42F0-B91E-3FB0EBC6D677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943960" y="2324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4T18:51:48.67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17 11,'-5'0,"-1"-4,0-2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4T18:51:49.67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4T18:51:56.67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4T18:51:57.35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4T18:51:58.14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gar" refreshedDate="44175.524382175929" createdVersion="6" refreshedVersion="6" minRefreshableVersion="3" recordCount="4114" xr:uid="{968F3F1D-AAA2-41E2-A376-CB9B519E52C9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00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gar" refreshedDate="44175.584832754626" createdVersion="6" refreshedVersion="6" minRefreshableVersion="3" recordCount="4115" xr:uid="{75D9DF92-13CD-4E50-A483-26B172319730}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00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gar" refreshedDate="44175.616437962963" createdVersion="6" refreshedVersion="6" minRefreshableVersion="3" recordCount="4114" xr:uid="{A9595863-8A12-4FBA-8349-C67524116934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00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91.7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48.099999999999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00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26.67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55.03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40.4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87.93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82.46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79.33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49.95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68.42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33.33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96.13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78.43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70.73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75.5100000000002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84.29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94.4399999999996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26.41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13.64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90.0999999999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04.35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34.61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14.29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10.530000000001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96.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60.560000000001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62.39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45.2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00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44.94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88.24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46.43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84.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51.38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68.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89.86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68.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26.32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51.4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36.1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33.33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36.0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44.439999999999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86.5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81.58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93.1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27.27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33.6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48.080000000002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11.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23.080000000002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95.35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31.609999999999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52.17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21.33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82.23999999999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04.01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39.13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70.83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47.45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66.67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05.26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23.08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19.44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32.71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41.18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71.88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17.07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0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47.1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95.74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66.67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38.46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60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26.83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82.98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03.57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00.5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76.92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42.86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71.43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76.47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60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0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28.57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37.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26.09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32.56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73.33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66.67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90.48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58.82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12.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66.67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77.67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30.77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92.31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89.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0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38.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11.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37.68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72.34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70.21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38.46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07.549999999999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19.75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38.4599999999991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57.14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72.73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78.95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48.96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91.23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84.0499999999993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66.67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69.23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50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16.67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50.620000000000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60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24.14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17.8599999999997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94.59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55.56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33.33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33.33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43.28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90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33.33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00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50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42.86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33.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00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50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88.46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71.4299999999998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84.62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50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50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50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0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0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33.33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10.53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50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30.83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28.57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68.37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47.0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84.62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81.82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83.330000000002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53.83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28.95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98.68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0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00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00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71.43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20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0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84.76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04.2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01.98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19.51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39.88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02.08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48.8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14.52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95.21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05.1099999999997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48.28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07.79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44.44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85.71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38.64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41.84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75.64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70.41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34.59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04.61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90.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63.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37.93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65.45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94.51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77.59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41.67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57.84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18.0200000000004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25.17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54.1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42.16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89.25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66.7700000000004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22.12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29.82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22.58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44.48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81.69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68.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74.89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95.34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38.55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82.700000000001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06.64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90.14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28.15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18.9699999999993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44.81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77.1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57.62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88.28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42.23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22.14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08.200000000001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08.95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74.65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34.44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34.12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33.7800000000007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49.62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01.85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29.2700000000004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43.2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71.96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61.25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51.7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71.29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95.7999999999993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92.47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80.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30.14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20.27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09.58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88.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01.27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69.94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88.03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47.06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91.14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62.31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04.3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58.62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31.71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92.12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17.17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47.06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04.58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17.37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82.35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35.620000000000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63.060000000001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31.2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65.22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18.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24.9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90.48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00.02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86.52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34.78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90.91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85.080000000002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41.33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99.3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86.0300000000007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57.91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77.36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55.459999999999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89.93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81.9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91.29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75.52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52.39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44.83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60.61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40.13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13.86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04.87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02.32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82.76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82.19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53.49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84.620000000003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24.16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93.85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31.34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84.8799999999992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84.91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87.5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41.86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25.52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77.78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88.76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05.17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85.71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08.33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21.799999999999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39.7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85.91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51.02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31.2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77.27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02.08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54.05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79.54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23.08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69.04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84.51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75.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42.86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25.91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61.65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33.05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71.98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63.27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46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10.45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85.26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13.310000000001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04.11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88.37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18.57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14.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20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16.3700000000008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31.82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16.4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60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28.57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78.84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65.45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66.08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48.08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09.81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08.68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42.310000000001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06.85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16.67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83.33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76.92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62.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00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80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87.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50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54.55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58.8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0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87.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50.25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00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57.14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0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40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33.33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75.51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63.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20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64.1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50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47.65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20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50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56.93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80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45.71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14.290000000000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22.45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52.01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0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09.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46.15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50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66.67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00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00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33.33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0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38.24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66.67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02.94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33.33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22.86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14.71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42.86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96.7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78.57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25.81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34.78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82.9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33.33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94.44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55.17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03.2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24.28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88.24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08.33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74.5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06.41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84.75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01.67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16.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00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00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70.589999999997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50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03.57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36.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30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0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0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00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00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28.57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50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77.7800000000002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0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42.86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42.86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33.33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38.62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37.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20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00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93.39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0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00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88.89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41.03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66.67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80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50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31.75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35.92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02.63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48.63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51.9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07.44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94.12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00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67.07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12.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35.2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64.29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83.06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66.3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88.6899999999996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73.56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45.45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33.7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66.67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94.44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55.56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17.24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33.33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92.86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499.68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53.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29.7700000000004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26.92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29.17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17.65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90.4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65.12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33.33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39.259999999998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30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66.67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50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14.730000000003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58.8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00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49.75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38.51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85.709999999999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34.21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68.97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39.18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00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33.33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91.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57.14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40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69.87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94.85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97.34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00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32.14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68.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50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40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70.73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14.290000000000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72.55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62.939999999999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35.71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42.86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53.02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90.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76.6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73.2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92.31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82.25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19.3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80.79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04.63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66.67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04.88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34.53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57.89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42.34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39.1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26.67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51.61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72.97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20.62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32.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56.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96.36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27.12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33.87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19.05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30.77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34.6899999999996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46.6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45.45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05.56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21.05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47.47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16.67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29.55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00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84.62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0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00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00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00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12.28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00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66.67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51.85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60.92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0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48.57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50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14.28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27.27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58.8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85.44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85.71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54.7800000000007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85.94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85.18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32.59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96.23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05.4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61.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43.6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21.84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60.71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73.3900000000003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06.67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60.53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55.56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33.33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67.61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77.19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65.120000000001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82.69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33.33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66.67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60.61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499.94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46.43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53.4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42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68.42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07.14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55.26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12.82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81.16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51.5200000000004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81.67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80.81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87.7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18.18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60.53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50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65.63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00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99.39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78.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62.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70.7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11.29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67.2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73.78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37.72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89.36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87.18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10.24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62.89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00.57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55.34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0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70.43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66.92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27.14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25.81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0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86.23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91.49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46.43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0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73.7800000000002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72.45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91.67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50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00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17.72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50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18.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18.18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66.67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08.33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50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00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76.1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57.78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58.6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50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46.67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12.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0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57.14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37.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71.43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28.57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00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76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88.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82.35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81.13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85.71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44.4399999999996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00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00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0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66.67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00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60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00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58.33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66.67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0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60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33.330000000002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00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80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00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00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71.43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03.33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0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66.67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00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0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0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28.57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45.16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08.33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40.63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20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0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00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41.67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63.64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85.709999999999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20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19.18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62.37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64.71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28.57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82.3500000000004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62.57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46.28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35.44999999999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24.3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88.8900000000003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31.03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66.67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20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97.53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50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72.73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00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88.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37.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33.33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62.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50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83.740000000005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93.919999999998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93.55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79.330000000002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33.33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08.7000000000007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86.96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21.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40.63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28.57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59.69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45.45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66.67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00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12.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42.79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07.5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00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54.55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06.67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33.68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31.06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94.740000000002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00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35.6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91.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0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78.95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11.83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71.43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20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07.9699999999998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05.41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20.61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97.620000000003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84.86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38.18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66.67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98.82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26.24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03.1400000000003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48.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02.96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59.26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15.72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15.79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96.31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61.8999999999996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73.77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36.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0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23.63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00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50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66.67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20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12.84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00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47.62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00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0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56.67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00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28.1000000000004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97.6000000000004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00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66.67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58.16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66.67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0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00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41.7299999999996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95.92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50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00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56.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00.04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80.85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20.69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95.4500000000007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00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0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70.83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20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29.73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57.14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88.1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18.1799999999998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23.370000000001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00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37.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33.33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00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43.48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61.54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0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0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00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20.51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16.67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00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73.33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0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33.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50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33.33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78.95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87.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18.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0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63.16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00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0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11.7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50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33.33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56.27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73.87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08.13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15.71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77.65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79.07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92.3100000000004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24.24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33.33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96.7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41.46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41.1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43.9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00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61.68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22.22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53.4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37.18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80.439999999999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34.650000000001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78.95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48.39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34.38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37.5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06.669999999998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26.09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81.55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50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86.75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52.78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59.2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88.2900000000009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57.38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21.349999999999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86.17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17.86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79.62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26.81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21.47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88.89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00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42.5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04.17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00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0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33.33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00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33.33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12.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61.7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00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50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13.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47.06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48.39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50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25.42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46.91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20.0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54.0499999999993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17.02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73.32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48.94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69.72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03.08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10.23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17.5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14.58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68.92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94.2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63.81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53.66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82.35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18.44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90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85.53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92.31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15.5300000000007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88.17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29.03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28.57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66.67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96.33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52.21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06.8100000000004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54.39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00.53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35.5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97.52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72.969999999999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67.15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93.18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16.13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26.98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20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86.89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07.69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18.6000000000004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07.14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96.15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79.1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72.73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82.81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17.3900000000003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03.7800000000007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42.4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62.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86.21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0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21.42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41.3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61.6299999999992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60.39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93.33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89.47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97.14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16.67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70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00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01.64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36.36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91.94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52.63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40.74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33.33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66.669999999998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85.71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27.27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66.67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72.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58.54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53.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33.33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50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82.2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22.769999999997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36.4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06.67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64.8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39.129999999997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35.6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76.26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57.14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44.97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41.94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19.23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36.05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69.87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77.5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97.36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80.95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42.19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34.71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44.32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55.38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36.73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21.05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07.41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63.26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0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04.17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73.91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53.53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47.78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62.07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96.7099999999991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07.14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94.23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06.0600000000004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87.16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60.71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70.97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57.89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90.7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20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35.62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41.22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24.7299999999996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93.65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91.41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50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06.41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18.19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38.2399999999998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78.95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38.46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31.7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82.689999999999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88.24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75.6099999999997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19.18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05.7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24.62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70.11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23.53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72.08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15.04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16.67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20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50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00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61.54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88.89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50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50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00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07.14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00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60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55.32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50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54.5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50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68.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00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0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33.33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00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00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33.33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66.67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93.8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87.18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62.2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59.83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19.11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46.42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17.2800000000002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87.76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20.24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46.26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31.58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17.34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33.33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49.59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18.72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95.77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15.7800000000007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50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00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0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0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10.53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00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45.45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00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73.33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73.11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83.59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98.4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15.9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03.7700000000004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86.05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18.18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11.370000000000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39.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91.51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97.57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37.91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82.09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24.43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67.03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24.14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50.73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52.97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15.69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52.69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44.68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73.92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83.4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78.57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31.54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83.93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22.21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79.38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66.67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99.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64.38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31.6299999999992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26.08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90.5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15.45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01.54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37.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17.39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76.49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40.82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0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27.27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0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33.33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42.86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18.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41.67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66.67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50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00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50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05.08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92.31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00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76.92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0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66.67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33.33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33.33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45.71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00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50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00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00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00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66.67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0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47.83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50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00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77.78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32.55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95.3100000000004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68.87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84.29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30.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82.9699999999993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78.54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82.61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54.46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07.41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0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03.85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68.83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13.2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36.94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62.03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37.0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95.65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47.0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78.3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98.46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11.1099999999997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20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01.92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95.37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57.89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87.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85.37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20.629999999999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22.56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48.94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41.3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81.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72.97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56.32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60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88.89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73.68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96.71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50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85.71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51.349999999999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54.69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00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55.42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82.61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01.11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18.93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46.8799999999992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71.43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85.43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79.41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64.58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77.33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70.34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14.95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53.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86.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17.82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43.55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38.45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95.7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04.08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59.76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78.45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60.87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14.9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18.37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59.3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24.7800000000007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41.65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38.1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52.38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24.49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50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00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57.51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00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43.56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00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12.82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14.29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42.86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72.73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26.3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33.33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00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08.7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81.82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00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97.47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50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36.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11.11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00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00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0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70.59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0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02.44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66.67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12.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66.67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22.22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14.29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00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00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66.67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57.69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97.0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92.5400000000009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07.14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67.42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61.68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40.88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97.24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73.66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64.8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68.849999999999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68.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85.71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38.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50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28.57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48.1499999999996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77.55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09.8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66.67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40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63.56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28.21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16.9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61.54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46.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13.640000000000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50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80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15.79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78.9500000000007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30.7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62.90000000000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10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33.33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89.47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44.08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04.17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34.21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22.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24.24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93.5200000000004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20.6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87.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00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0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06.67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93.53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0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38.89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90.12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72.0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97.3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63.83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71.68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64.8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27.7800000000007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86.67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84.620000000001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13.9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87.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12.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77.08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22.22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50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60.87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15.71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83.33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37.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16.2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27.27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57.58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"/>
    <n v="75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15.79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88.5400000000009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33.33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76.52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38.94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57.14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00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00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16.67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27.2700000000004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12.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36.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76.75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62.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38.46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87.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28.57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54.19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63.16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99.040000000000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52.63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20.83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62.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04.47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03.850000000000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93.13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21.43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03.76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57.68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28.95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36.36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54.73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62.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68.42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93.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08.33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50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58.8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81.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11.58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30.7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00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83.33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33.84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72.84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71.88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96.149999999999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68.57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24.1400000000003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87.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65.17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45.45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52.9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95.83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26.92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77.78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34.04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00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55.19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80.95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57.14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63.17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80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00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09.76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95.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97.37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49.4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59.5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50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0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00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00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92.8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88.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62.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98.1000000000004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00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10.94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15.38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00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82.69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38.96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36.36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35.29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80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84.62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24.04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21.25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05.4500000000007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27.27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20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26.9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74.03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54.3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31.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83.87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57.01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43.6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81.56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20.02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79.12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44.29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00.3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50.669999999998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20.5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30.54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36.45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85.530000000001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55.78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10.6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27.59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34.25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13.85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10.77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96.57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96.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69.02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04.74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60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75.189999999999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32.04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64.4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78.02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37.84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37.57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72.75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35.59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84.87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94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81.39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98.95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31.08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02.44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25.4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65.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21.44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68.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14.29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42.86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80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66.67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00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33.33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71.43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00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38.79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83.43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76.4699999999993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10.239999999998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26.189999999999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97.69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45.93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85.37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36.43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27.69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02.06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18.03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57.78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60.17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22.2299999999996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38.8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41.69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68.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96.85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64.75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94.74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03.69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39.09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99.05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74.07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50.3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09.65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91.1400000000003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06.379999999999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61.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45.47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21.47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71.52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93.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15.7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58.08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04.11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90.689999999999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26.39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47.28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97.5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23.57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32.64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17.780000000000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62.36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80.65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85.3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82.99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99.1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39.4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09.5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29.21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74.38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02.09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45.5400000000009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49.46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54.7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50.73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76.5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599.71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17.14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38.92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85.71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16.3799999999992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21.21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26.15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80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13.12000000000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11.91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25.42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96.40000000000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20.86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00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46.59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35.3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20.21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68.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47.45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90.91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71.05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00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65.22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30.1200000000008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08.57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20.43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54.8500000000004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52.02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14.7199999999993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49.09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82.61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59.72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63.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57.1400000000003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94.74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12.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03.17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37.04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47.7299999999996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78.95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81.74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00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31.3100000000004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52.27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14.9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89.5300000000007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52.5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81.58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61.54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27.27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59.81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61.22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02.7800000000007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45.65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65.71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18.29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59.09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96.28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40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00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55.56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22.03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66.67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33.33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34.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33.33000000000004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66.67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72.73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59.74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66.67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03.57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08.33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00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29.17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29.21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38.18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00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00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00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98.8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94.74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56.95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00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31.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61.54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10.3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11.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01.2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62.39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62.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50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36.67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85.71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31.58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27.66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92.31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23.33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38.1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30.7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74.65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86.84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34.92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85.7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70.7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77.36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17.13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56.63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04.51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03.45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95.66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97.04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05.6400000000003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62.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31.84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07.07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64.77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20.39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13.04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10.68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89.13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65.44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70.12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22.8100000000004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03.54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06.69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30.14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22.22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23.53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71.43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33.33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26.67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90.28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79.67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0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12.54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06.06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64.29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22.22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32.45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42.11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30.4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19.72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10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14.5300000000007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79.650000000001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82.03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97.01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56.18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42.5500000000002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49.8000000000002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22.66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09.11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23.02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60.71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58.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11.62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62.5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56.96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13.3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97.92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47.24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86.53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57.13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00.34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47.53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91.2299999999996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85.26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63.28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81.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93.17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80.87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41.3700000000008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32.14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67.01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78.2299999999996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10.36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72.2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63.59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29.76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11.9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10.5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43.33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27.42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11.76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76.29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37.87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08.25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93.46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82.16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63.3999999999996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37.08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47.62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20.2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55.06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74.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93.24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07.84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06.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39.69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45.45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83.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03.46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02.15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08.8599999999997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21.43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93.390000000000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82.76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46.51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63.07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07.41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21.46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20.59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96.55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94.74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45.14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03.57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71.43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65.98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17.6499999999996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48.1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46.92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10.78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18.5600000000004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93.68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49.69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81.75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81.65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09.6200000000008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96.2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00.01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67.28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07.81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03.2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90.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13.5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96.1000000000004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04.49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53.13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0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49.1799999999998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42.859999999999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00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88.32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38.3599999999997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92.639999999999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79.54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50.28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54.26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86.57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69.23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10.46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18.44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34.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62.32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99.01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00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42.86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50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00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0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40.74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85.71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0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58.25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42.86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50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00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00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57.14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00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87.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33.33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83.33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30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06.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39.39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66.67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33.33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33.33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38.46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83.33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47.22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44.44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50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22.9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25.27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23.47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40.98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13.04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66.67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69.14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77.78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0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31.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06.99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40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26.87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50.77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12.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49.25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75.810000000001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86.25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77.66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98.53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52.3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88.04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00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67.439999999999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27.08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07.6899999999996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55.81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97.14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02.13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65.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64.71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90.4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55.32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58.37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32.1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10.4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34.1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11.3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02.06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0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54.1499999999996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84.21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40.12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36.59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56.67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49.37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24.62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93.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60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77.78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38.2199999999993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84.82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54.88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55.11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80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67.6499999999996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44.83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14.29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00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71.43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50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50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54.55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68.17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18.52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15.38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20.93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32.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90.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53.5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96.28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"/>
    <n v="8232.89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41.67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06.56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08.33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02.9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0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08.97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96.31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91.53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74.07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46.03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76.92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07.69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43.86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03.2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15.38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19.3999999999996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16.22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62.16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70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41.96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50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88.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98.51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34.29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11.7600000000002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61.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61.11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60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00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00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0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50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50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50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18.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00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83.330000000002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12.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00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05.26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77.78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14.29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57.14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00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53.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90.0700000000002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02.25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52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93.3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96.57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44.42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94.9699999999993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92.76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29.3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75.85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80.2900000000009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42.22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57.14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10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18.0600000000004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30.88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59.75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29.87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54.72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63.95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05.8100000000004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59.14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77.42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82.05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57.69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00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55.56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09.5200000000004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98.77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18.55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90.48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10.0499999999993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90.48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96.15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21.4299999999998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04.08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94.2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58.2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48.08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30.4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66.62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00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66.67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60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82.35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45.45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94.2900000000009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37.21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86.18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27.76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0.03"/>
    <n v="13330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00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55.800000000003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03.849999999999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69.5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32.77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22.2199999999993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96.43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00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58.33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76.1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61.7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15.150000000001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61.99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41.38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55.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48.15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00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50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90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76.27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00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33.33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21.0499999999993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55.77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50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13.04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34.62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22.22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57.14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37.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44.4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23.75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46.43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94.4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87.15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94.52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53.1499999999996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00.14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37.3799999999992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63.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16.05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38.77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97.97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63.77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69.939999999999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76.21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25.41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48.8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19.03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65.49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74.5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76.1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22.96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56.51999999999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41.79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70.27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19.18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84.03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66.87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64.0100000000002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51.72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88.2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13.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12.04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23.53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61.11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95.45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73.47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15.79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00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00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28.57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50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33.33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75.76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00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00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50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00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00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00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33.33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47.0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09.85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84.62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00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97.22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66.67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00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00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66.67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77.05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11.11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85.92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81.08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50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50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45.8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87.88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21.43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66.67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46.2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00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50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00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35.76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47.48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85.95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90.32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23.08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94.44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74.469999999999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0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44.44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74.19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37.68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90.48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45.6099999999997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84.26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25.3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20.96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21.43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13.02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63.64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95.1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38.46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60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57.14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82.98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85.71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66.67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78.4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42.11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56.52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30.93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03.95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72.73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84.62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18.94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51.43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76.1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11.8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09.09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47.62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53.7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80.65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69.7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0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66.67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92.31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83.33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78.57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0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33.33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00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55.56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66.67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33.33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50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40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02.93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40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33.33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92.31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12.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33.33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33.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55.17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00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60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00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0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57.14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00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30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41.18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50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08.33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33.330000000002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33.33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42.86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00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58.82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71.43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80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92.8599999999997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07.69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66.669999999998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71.4299999999998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55.5600000000004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10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50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61.54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00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33.33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0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51.02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66.18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00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14.29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66.67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17.34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77.42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33.33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73.68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57.41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97.3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53.85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64.71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36.36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71.88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20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24.24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22.77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46.15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50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89.66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62.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00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10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33.33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90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03.06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69.23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92.3100000000004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77.34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22.54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93.62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58.8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89.01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53.4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94.12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84.85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62.07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88.5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57.14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56.67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68.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21.74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45.83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16.49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49.15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23.83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08.2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59.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21.43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15.17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71.43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699.73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37.040000000001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40.86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98.4399999999996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59.09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27.5300000000002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22.89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52.04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20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97.11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50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37.72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03.3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52.939999999999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90.97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24.24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86.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00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73.08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89.84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00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18.18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69.16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76.4799999999996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70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27.78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44.65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17.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46.46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66.67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68.93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70.97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16.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69.78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10.34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60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30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85.86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54.89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53.66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72.41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13.04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31.43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58.86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30.09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31.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22.22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13.0400000000009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78.57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52.6299999999992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89.1899999999996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91.41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10.9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94.16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94.83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02.13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07.41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66.67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62.86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00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76.1200000000008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52.17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65.28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66.67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14.29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87.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30.7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80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77.78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33.33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77.78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50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08.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22.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44.44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34.24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52.9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78.57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83.33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11.11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60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53.8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00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53.33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00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87.1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58.62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18.42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10.53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88.89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27.03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00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0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00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80.46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17.65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23.93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0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14.29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04.55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0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0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00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00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33.33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50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35.21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42.1099999999997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00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99.04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35.290000000001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79.1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77.3900000000003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26.83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20.94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92.13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53.66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60.8700000000008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50.42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15.79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40.54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73.02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69.439999999999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59.15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09.52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30.09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36.36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90.16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50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61.97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10.26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31.03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18.92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91.3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30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67.27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54.9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02.56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33.58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93.33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33.33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76.82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07.35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21.74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66.67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71.43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49.18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44.44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84.21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45.83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07.69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20.75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50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66.67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83.33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10.98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15.8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88.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53.11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72.34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80.85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57.39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11.19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17.14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20.1899999999996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58.7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25.21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37.29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61.06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14.29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87.84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71.3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48.72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52.38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0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62.16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79.7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21.62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50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46.149999999999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37.7000000000007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91.92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53.0400000000009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90.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13.62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81.01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70.17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73.5300000000007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68.86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56.51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87.32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86.96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12.59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62.69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42.9799999999996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47.5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57.95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19.25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08.7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77.15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16.67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76.1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85.34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20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73.81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82.19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65.31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81.34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23.7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55.1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28.57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32.5200000000004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17.71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95.24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00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00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23.53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50.34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57.14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91.26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41.67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30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02.9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20.63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66.67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36.17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26.3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82.98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20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18.52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12.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52.9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43.71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60.84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66.67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71.43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26.67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28.57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58.33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66.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97.87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09.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29.17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33.33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42.05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20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70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60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58.57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70.37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34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08.7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00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83.87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02.22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00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03.45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06.9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43.82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97.74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94.44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50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44.74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80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65.22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69.39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50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0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28.0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54.5500000000002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77.78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92.3100000000004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10.14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40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28.92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97.3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65.22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61.9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77.78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02.9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84.82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61.7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07.89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64.29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20.51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17.3900000000003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12.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0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66.67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59.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82.2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57.14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66.67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61.11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80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79.55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60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33.33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33.33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19.0499999999993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57.41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78.259999999998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72.22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42.65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50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30.77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13.8900000000003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66.67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38.89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66.67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47.83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20.3700000000008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92.31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77.78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33.33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83.33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73.08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47.060000000001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10.53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98.7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19.05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55.26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89.29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20.83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65.22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16.67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76.0300000000007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33.33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21.95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17.14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60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67.74000000000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81.82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94.44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66.67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06.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00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21.0500000000002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89.29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66.67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35.38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06.52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12.94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75.76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78.7900000000009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64.7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33.330000000002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32.35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23.08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97.01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61.11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42.86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37.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16.669999999998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38.46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42.8599999999997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56.82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22.2199999999998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46.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77.8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05.36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69.5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41.18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21.43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15.22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00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77.63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02.98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60.9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72.41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29.41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15.26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23.8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21.43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15.49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82.74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94.74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10.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16.67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07.14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78.56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15.76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65.12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22.22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51.61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00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22.22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48.72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12.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40.54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50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57.14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86.96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68.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98.18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03.7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52.78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0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91.67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70.59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68.42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01.27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22.22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95.08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46.81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35.289999999994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39.68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66.67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76.67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73.91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48.48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79.49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0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00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23.08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59.65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61.54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05.26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87.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28.57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90.91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33.33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14.290000000000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71.2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37.93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26.39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22.22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10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29.2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72.41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76.92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20.83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84.62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40.8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23.8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28.57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30.9499999999998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95.24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00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76.32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00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51.28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00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00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00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66.67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33.33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89.47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82.35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34.09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00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95.65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27.27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69.23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02.09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39.2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95.24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61.54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02.9399999999996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82.5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24.32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71.43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00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56.98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10.8100000000004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66.67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00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23.08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29.63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87.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28.4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84.78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52.94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50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95.18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23.08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12.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37.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15.29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13.79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16.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37.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21.05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17.63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61.54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28.5700000000002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93.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10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20.19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00.2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42.86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50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27.599999999999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90.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12.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89.1899999999996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40.74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12.9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09.8000000000002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11.76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91.67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13.16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53.66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42.11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53.66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96.15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24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55.56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53.85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77.78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34.3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0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88.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54.59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71.43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96.3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33.33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57.14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62.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93.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08.7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98.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60.71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27.27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25.81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53.42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05.56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71.43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18.6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97.22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69.3500000000004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00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72.73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77.78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41.18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37.74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67.3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91.2299999999996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05.8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66.67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06.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00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62.96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09.52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35.479999999999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66.67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66.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50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49.3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08.33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33.33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25.49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07.14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47.0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06.6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02.8599999999997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66.62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23.5300000000007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71.79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48.72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85.42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96.55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88.14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83.87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94.439999999999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60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14.2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00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33.33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50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41.67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12.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00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04.11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50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41.18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77.78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23.53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90.91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84.21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58.23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02.17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50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46.1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36.3599999999999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50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00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05.26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00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57.89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36.4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96.43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29.41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08.33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43.86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86.84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16.13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33.33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37.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05.28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12.9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40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50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16.67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32.84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78.7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34.78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94.4399999999996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16.67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97.44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25.81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06.45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80.29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11.7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71.43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66.67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36.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74.36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00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63.24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00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66.67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58.97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95.24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20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14.85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57.14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0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86.96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84.62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92.86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96.3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14.29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86.54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84.21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51.55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96.3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91.67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0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02.17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00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22.5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54.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65.71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88.89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54.55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40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58.7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06.06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06.45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40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66.67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00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0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0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50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00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62.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57.14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00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00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53.85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00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54.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66.67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23.33000000000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11.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46.4299999999998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64.71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96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03.85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11.1000000000004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50.3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66.669999999998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42.8599999999997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93.51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55.56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22.43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92.72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69.6400000000003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24.33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33.33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42.11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96.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91.2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21.43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81.91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54.24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02.78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62.61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90.3799999999992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37.04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45.83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00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50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77.4599999999991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10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00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00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00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40.54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00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50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06.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33.33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55.5600000000004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66.67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28.95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23.08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42.1099999999997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18.18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51.81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82.35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00.05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33.97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00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92.31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50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54.35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38.16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63.4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57.14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57.14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50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46.15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57.14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62.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00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90.11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55.56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0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38.6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0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28.57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11.76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28.13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66.67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64.71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69.5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05.26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32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16.67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62.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55.560000000001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51.16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46.43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50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50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40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00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00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0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53.85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0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42.8599999999997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50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20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13.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0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33.33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76.09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64.290000000000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64.71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00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50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71.43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11.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50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14.29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27.38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27.2700000000004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0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50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00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87.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50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00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00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25.8100000000004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71.4299999999998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12.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66.67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13.89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5.71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66.67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0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00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16.67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41.1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0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00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35.71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83.33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83.33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17.39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50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40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00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07.69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00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50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28.13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00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12.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06.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33.33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00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00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50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00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90.91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16.67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66.67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37.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54.0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09.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00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50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33.33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28.57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00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00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28.26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50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73.6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53.85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61.54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00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00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11.11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50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23.53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58.33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57.14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35.71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50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0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00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00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84.21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00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0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50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50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33.33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50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55.84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0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50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71.43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00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66.67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00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34.03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40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05.88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0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0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0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33.33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50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97.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61.5400000000009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00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95.24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33.33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16.67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71.43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00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33.33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00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16.67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11.759999999998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07.69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50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50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00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30.7700000000004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50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16.67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50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50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40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00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0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66.67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50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00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0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0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83.33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6.67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78.57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33.33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96.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00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33.33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66.67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91.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48.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2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55.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40.4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8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82.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79.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49.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68.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33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96.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78.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70.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75.510000000000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84.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94.43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26.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13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90.0999999999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04.3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34.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14.29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10.5300000000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96.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60.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62.3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45.2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44.9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8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46.4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84.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51.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68.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89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68.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26.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51.4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36.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36.0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44.43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86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81.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93.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33.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48.08000000000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11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23.08000000000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95.3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31.609999999999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52.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21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82.2399999999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04.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39.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70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47.4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6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05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23.08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19.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32.7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41.1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71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17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47.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95.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66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38.4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26.8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82.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03.5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7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42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71.4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76.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28.5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37.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26.0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32.5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73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6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90.4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58.8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12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6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77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30.7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89.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38.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11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37.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72.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70.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38.4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07.54999999999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19.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38.45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57.1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72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78.9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48.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91.2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84.049999999999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66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69.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16.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50.620000000000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24.1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17.859999999999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94.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5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33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3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43.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3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33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88.4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71.429999999999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84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3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10.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30.8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28.5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68.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47.0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8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83.33000000000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53.8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28.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98.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71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84.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0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01.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19.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39.8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0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48.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14.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95.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05.109999999999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48.2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07.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44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8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38.6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41.8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75.6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70.4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34.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04.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9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63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37.9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65.4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94.5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77.5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41.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57.8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18.020000000000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25.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54.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42.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89.2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66.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22.1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29.8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22.5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44.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81.6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68.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74.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95.3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38.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82.7000000000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06.6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90.1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28.1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18.969999999999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44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77.1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57.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88.2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42.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22.1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08.2000000000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08.9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74.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34.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34.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33.78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49.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01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29.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43.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71.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61.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51.7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71.2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95.799999999999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92.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80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30.1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20.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09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88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01.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69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88.0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47.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9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62.3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04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58.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31.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92.1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1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47.0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04.5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17.3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82.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35.620000000000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63.06000000000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31.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65.2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18.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24.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90.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00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86.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34.7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90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85.08000000000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41.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99.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86.03000000000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57.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77.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55.45999999999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89.9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81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91.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75.5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52.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44.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60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40.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13.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04.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02.3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82.7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82.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53.4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84.62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24.1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93.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31.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84.879999999999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84.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87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41.8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25.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77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88.7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05.1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8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08.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21.7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39.7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85.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51.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31.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7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0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54.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79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23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69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84.5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75.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42.8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25.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61.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33.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71.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63.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10.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8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13.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04.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88.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18.5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1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16.37000000000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31.8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16.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28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78.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6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66.0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48.0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09.8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08.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42.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0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16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8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76.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6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87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54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58.8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8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5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57.1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33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75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6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64.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47.6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56.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45.7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14.290000000000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22.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52.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09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46.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66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38.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6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0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3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22.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14.7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42.8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78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25.8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34.7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82.9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33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94.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5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03.2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24.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8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08.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74.5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06.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84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0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16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70.58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03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36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28.5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77.780000000000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42.8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42.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3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38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37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93.3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88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6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31.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35.9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02.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48.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51.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07.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94.1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67.0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12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35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64.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83.0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66.3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88.689999999999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7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45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33.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66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94.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55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17.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9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499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53.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29.77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26.9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29.1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17.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90.4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65.1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33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39.25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66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14.73000000000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58.8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49.7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38.5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85.70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34.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68.9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39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33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91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69.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94.8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97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32.1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68.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70.7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14.290000000000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72.5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62.93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35.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53.0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90.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76.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73.2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9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82.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19.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80.7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04.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6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04.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34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57.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42.3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39.1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2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51.6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72.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20.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32.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56.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96.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27.1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33.8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19.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30.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34.689999999999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46.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45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05.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21.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47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16.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29.5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84.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12.2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51.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60.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48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14.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27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5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85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85.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54.780000000000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85.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85.1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32.5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96.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05.4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6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43.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21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60.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73.390000000000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06.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5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33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67.6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77.1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65.12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82.6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33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6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60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4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46.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53.4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68.4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07.1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55.2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12.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81.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51.520000000000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81.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80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87.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1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60.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65.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99.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78.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6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70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11.2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67.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73.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37.7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89.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87.1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10.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62.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00.5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55.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70.4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66.9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27.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25.8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86.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91.4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46.4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73.78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72.4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17.7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08.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76.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57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58.6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46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5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37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71.4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28.5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82.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81.1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85.7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44.43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66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58.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66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33.33000000000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7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03.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28.5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45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08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40.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41.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63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85.70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19.1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62.3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64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28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82.350000000000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62.5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46.2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35.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24.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88.89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31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97.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88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3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62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83.74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93.91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93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79.33000000000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08.700000000000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86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21.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4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2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59.6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45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66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12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42.7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07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5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06.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33.6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31.0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94.7400000000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35.6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91.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78.9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11.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71.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07.9699999999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05.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20.6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97.62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84.8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38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66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98.8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26.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03.14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4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02.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59.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15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15.7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96.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61.89999999999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73.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36.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23.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66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12.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47.6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56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28.1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97.600000000000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66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58.1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66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41.729999999999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95.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56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00.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80.8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20.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95.450000000000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70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29.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8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18.179999999999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23.37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37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3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43.4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6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20.5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16.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7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33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87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18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63.1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11.7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56.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73.8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08.1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15.7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77.6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79.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92.310000000000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24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33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96.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41.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41.1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43.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61.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22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53.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37.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80.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34.65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78.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48.3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34.3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37.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06.66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26.0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81.5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86.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52.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59.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88.290000000000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57.3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21.34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86.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17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79.6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26.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21.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8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42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04.1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33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1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61.7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13.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47.0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48.3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25.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46.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20.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54.049999999999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17.0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7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48.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69.7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03.0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10.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17.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14.5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68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94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63.8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53.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82.3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18.4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85.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92.3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15.530000000000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88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29.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2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6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96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52.2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06.81000000000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54.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00.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35.5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97.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72.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67.1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93.1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16.1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26.9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86.8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07.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18.600000000000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07.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9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79.1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7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82.8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17.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03.780000000000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42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62.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21.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41.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61.629999999999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60.3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93.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89.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97.1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16.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01.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36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91.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5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40.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33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66.66999999999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85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27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66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7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5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53.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33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82.2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22.7699999999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36.4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06.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64.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39.1299999999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35.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76.2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57.1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44.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41.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19.2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36.0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69.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77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97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80.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42.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34.7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44.3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55.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36.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21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07.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63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04.1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73.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53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47.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62.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96.709999999999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07.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94.2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06.060000000000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87.1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60.7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70.9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57.89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90.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35.6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41.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24.729999999999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93.6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91.4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06.4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18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38.239999999999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78.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31.7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82.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88.2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75.60999999999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1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05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24.6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70.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23.5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72.0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15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16.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61.5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0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55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68.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3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3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66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93.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87.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62.2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59.8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19.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46.4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17.28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87.7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20.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46.2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31.5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17.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3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49.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18.7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95.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15.780000000000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10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45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73.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73.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83.5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98.4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15.9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03.77000000000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86.0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1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11.37000000000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39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91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97.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37.9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82.0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67.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24.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50.7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52.9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15.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52.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44.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73.9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83.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78.5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31.5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83.9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22.2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79.3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66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99.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64.3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31.629999999999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26.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90.5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15.4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01.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37.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17.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76.4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40.8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27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3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42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1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41.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6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05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9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7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66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33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33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45.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47.8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77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32.5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95.310000000000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68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84.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30.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82.969999999999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78.5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82.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54.4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07.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03.8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68.8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13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36.9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62.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37.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95.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47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78.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98.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11.10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01.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95.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57.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87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85.3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20.62999999999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22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48.9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41.3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81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72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56.3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8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73.6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96.7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85.7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51.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54.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55.4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82.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01.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18.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46.879999999999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7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85.4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79.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64.5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77.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70.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14.9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53.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86.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17.8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43.5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38.4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95.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04.0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59.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78.4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60.8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14.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18.3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59.3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24.780000000000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41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38.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5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24.4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57.5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4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12.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14.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72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26.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08.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81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97.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36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02.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66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12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6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14.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57.6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9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92.540000000000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07.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67.4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61.6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40.8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97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73.6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64.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68.84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68.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85.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38.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28.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48.1499999999996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77.5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09.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66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63.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28.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16.9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61.5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46.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13.64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1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78.95000000000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3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62.9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89.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44.0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04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34.2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22.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24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93.520000000000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20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87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06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93.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38.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90.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72.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97.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63.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71.6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64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27.780000000000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86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84.62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13.9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87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77.0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2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60.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1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83.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3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16.2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57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15.7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88.540000000000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33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76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38.9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57.1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16.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27.27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12.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36.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7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6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38.4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8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28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54.1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63.1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99.040000000000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52.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20.8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6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04.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03.85000000000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93.1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2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03.7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57.6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2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54.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62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68.4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93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08.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58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81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11.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30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83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33.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72.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71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96.14999999999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68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24.140000000000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8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65.1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52.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95.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26.9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7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34.0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55.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80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57.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63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09.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9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97.3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49.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59.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92.8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8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98.10000000000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10.9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15.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82.6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38.9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3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35.2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84.6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24.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21.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05.45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27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26.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74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54.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31.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83.8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57.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43.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81.5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20.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79.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44.2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00.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50.66999999999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20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30.5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36.4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85.530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55.7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10.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27.5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34.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13.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10.7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96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9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69.0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04.7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75.18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32.0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64.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78.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37.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37.5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72.7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35.5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84.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81.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98.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31.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02.4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25.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65.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21.4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68.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14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42.8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7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38.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83.4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76.469999999999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10.23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26.18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97.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45.9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85.3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36.4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27.6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02.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18.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57.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60.1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22.22999999999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38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41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68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96.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64.7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94.7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03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39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99.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74.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50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09.6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91.14000000000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06.37999999999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61.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45.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21.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71.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93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15.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58.0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04.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90.68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26.3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47.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97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23.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32.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17.780000000000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62.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80.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85.3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82.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99.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39.4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09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29.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74.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02.0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45.54000000000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4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54.7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50.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76.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599.7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17.1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38.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85.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16.379999999999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2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26.1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13.12000000000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11.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25.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96.4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20.8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46.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35.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20.2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68.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47.4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90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71.0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30.120000000000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08.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20.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54.8500000000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52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14.719999999999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4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82.6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59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6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57.140000000000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94.7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12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03.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37.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47.729999999999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78.9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81.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31.310000000000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52.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14.9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89.53000000000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52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81.5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61.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59.8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61.2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02.780000000000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45.6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65.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18.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59.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96.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55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22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33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34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33.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72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59.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66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03.5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08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2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29.2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38.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98.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94.7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56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31.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61.5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10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11.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01.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62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36.6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85.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31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27.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92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38.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30.7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74.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86.8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34.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85.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70.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77.3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17.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56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04.5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03.4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95.6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97.0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05.64000000000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6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31.8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07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64.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20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13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10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89.1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65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70.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22.81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03.5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06.6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30.1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2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23.5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71.4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33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26.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90.2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79.6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12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0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64.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22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32.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42.1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30.4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19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14.530000000000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79.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82.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97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56.1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42.55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49.80000000000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22.6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09.1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23.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60.7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58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11.6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62.5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56.9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13.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97.9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47.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86.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57.1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00.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47.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91.229999999999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85.2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63.2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81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93.1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80.8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41.37000000000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32.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67.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78.22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10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72.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63.5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11.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1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43.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27.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76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37.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08.2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93.4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82.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63.399999999999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37.0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47.6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2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55.0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74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93.2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07.8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06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39.6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45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83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03.4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02.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08.85999999999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21.4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93.390000000000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82.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46.5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63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07.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2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20.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96.5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94.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45.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03.5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71.4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65.9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17.649999999999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48.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46.9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10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18.560000000000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93.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49.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81.7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81.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09.620000000000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96.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00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67.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07.8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90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13.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96.100000000000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04.4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53.1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49.17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42.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88.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38.359999999999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92.63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79.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50.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54.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8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69.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10.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18.4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34.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62.3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9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4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40.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85.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58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42.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57.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87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33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83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0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39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33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38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8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47.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4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22.9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25.2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23.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40.9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13.0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66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69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7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31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06.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26.8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50.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12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49.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75.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86.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77.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98.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52.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88.0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67.439999999999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27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07.689999999999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55.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97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02.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65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6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90.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55.3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58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32.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10.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34.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11.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02.0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54.14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84.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40.1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36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56.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49.3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24.6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93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7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38.219999999999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84.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5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55.1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67.649999999999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44.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1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71.4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54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68.1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18.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15.3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20.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32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90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53.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96.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32.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41.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06.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08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02.9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08.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96.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91.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74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46.0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76.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0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43.8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03.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15.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19.3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16.2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62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41.9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88.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98.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34.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11.76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61.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61.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1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83.33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12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05.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77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57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5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90.070000000000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02.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93.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96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44.4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94.969999999999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92.7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29.3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75.8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80.290000000000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42.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57.1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18.060000000000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30.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59.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29.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54.7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63.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05.81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59.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77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82.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57.6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55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09.520000000000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98.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18.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9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10.049999999999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90.48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96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21.429999999999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04.0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94.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58.2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48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30.4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66.6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66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82.3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45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94.290000000000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37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86.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27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55.8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03.849999999999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69.5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32.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22.21999999999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96.4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58.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76.1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61.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15.1500000000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61.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41.3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48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76.2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3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21.049999999999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55.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13.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3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57.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3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44.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23.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46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94.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87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94.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53.149999999999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00.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37.379999999999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63.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16.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38.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97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63.7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69.93999999999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76.2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2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48.8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19.0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65.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76.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22.9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56.51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41.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70.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19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84.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66.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64.01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51.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88.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1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12.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23.5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61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95.4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73.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15.7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28.5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75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47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09.8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84.6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97.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7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11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85.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81.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45.8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8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2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66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46.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35.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47.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85.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9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23.0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94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74.469999999999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4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74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37.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90.4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45.609999999999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84.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25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20.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21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13.0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6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95.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38.4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57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82.9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85.7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6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78.4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42.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56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30.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03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8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18.94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51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76.1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11.8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09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47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53.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80.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6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66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92.3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8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78.5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3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55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6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02.9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3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9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3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55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57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41.18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08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33.33000000000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3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42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58.8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71.4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92.859999999999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07.6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66.66999999999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71.429999999999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55.560000000000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61.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3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51.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66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14.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66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17.3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77.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3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73.6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57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97.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53.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64.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71.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24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22.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46.1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89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62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3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03.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69.2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92.310000000000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77.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22.5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93.6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89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53.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9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8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6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88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57.1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5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68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21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45.8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16.4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49.1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23.8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08.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59.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21.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15.1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71.4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699.7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37.04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40.8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98.439999999999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5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27.53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22.8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52.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97.1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37.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03.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52.93999999999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90.9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24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86.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73.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89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18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69.1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76.47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27.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44.6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17.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46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66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68.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70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69.7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10.34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85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54.8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53.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72.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13.0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31.4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58.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30.0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31.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22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13.04000000000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78.5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52.62999999999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89.1899999999996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9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10.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94.1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94.8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02.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07.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62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76.120000000000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52.1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65.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6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14.2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30.7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77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33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08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44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34.2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52.9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7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83.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11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53.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53.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87.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58.6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18.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10.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88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27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80.4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17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23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0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35.2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42.109999999999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99.0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35.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79.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77.390000000000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26.8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20.9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92.1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53.6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60.870000000000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50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15.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40.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73.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69.43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59.1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09.5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30.0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36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90.1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61.9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10.2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31.0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18.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67.2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54.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02.5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33.5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93.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76.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07.3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66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71.4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49.1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4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84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45.8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07.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20.7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83.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1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15.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88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53.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72.3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80.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57.3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1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1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20.189999999999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58.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25.2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37.2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61.0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14.2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87.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71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48.7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5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62.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79.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21.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46.149999999999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37.700000000000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91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53.040000000000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90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13.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81.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70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73.530000000000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68.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56.5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87.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86.9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12.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62.6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42.979999999999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57.9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19.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08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77.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1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76.1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85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73.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82.1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65.3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81.3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23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55.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28.5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32.520000000000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17.7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95.2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23.5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50.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57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91.2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41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02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20.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36.1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26.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82.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18.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12.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52.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43.7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60.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66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71.4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26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28.5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58.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6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97.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09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29.1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33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42.0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58.5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70.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08.7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83.8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02.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03.4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06.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43.8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97.7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94.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44.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65.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69.3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28.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54.55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77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92.31000000000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10.1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28.9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97.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65.2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61.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7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02.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84.8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61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07.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64.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2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17.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66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59.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82.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57.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66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61.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79.5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33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33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19.049999999999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57.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78.25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72.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42.6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30.7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13.89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47.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20.37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92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77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33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83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73.0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47.0600000000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10.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9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19.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55.2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89.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20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65.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16.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76.030000000000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21.9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17.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67.74000000000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81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94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66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06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21.05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89.2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66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35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06.5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12.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75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78.790000000000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64.7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33.33000000000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32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23.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97.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61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42.8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3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16.66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38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42.859999999999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56.8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22.219999999999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4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77.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05.3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69.5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41.1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21.4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1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77.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02.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60.9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7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29.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15.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23.8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21.4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15.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82.7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94.7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10.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16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07.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78.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15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65.1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5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22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48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12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4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57.1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86.9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68.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98.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03.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52.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9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70.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68.4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01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22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95.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46.8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35.2899999999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39.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6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76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73.9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79.4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23.0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59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61.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8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28.5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90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33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14.290000000000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71.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37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26.3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22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29.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72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76.9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20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84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40.8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23.8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28.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30.949999999999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95.2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7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51.2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6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3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89.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82.3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34.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95.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69.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02.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39.2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61.5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02.939999999999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82.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24.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7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56.9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10.810000000000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6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23.0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29.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87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28.4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84.7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52.9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95.1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23.0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12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15.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1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1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37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2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17.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28.57000000000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93.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20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00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42.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27.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90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12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89.189999999999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40.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12.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09.8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1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91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13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53.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42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53.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96.1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53.8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77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34.3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8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54.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71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96.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57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62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9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08.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98.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60.7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27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25.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53.4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05.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71.4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18.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97.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69.350000000000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72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77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41.1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67.3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91.229999999999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05.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66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06.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62.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0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35.479999999999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49.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08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33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25.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07.1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47.0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06.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02.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66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23.530000000000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71.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48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85.4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96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88.1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83.8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94.43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4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1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04.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41.1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7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23.5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9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84.2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58.2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02.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46.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36.35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05.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57.8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36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96.4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29.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08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43.8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86.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16.1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3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3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05.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12.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16.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32.8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7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34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94.43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16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97.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25.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06.4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80.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11.7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71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66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36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74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63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66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58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95.2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14.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57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86.9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84.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92.8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96.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14.2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86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84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51.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96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91.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02.1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2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5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65.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88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54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58.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06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06.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62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5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53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54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66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23.33000000000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46.429999999999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64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03.8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11.10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50.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66.66999999999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42.859999999999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93.5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22.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92.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69.640000000000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24.3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3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42.1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9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91.2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21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81.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54.2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02.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62.6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90.379999999999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37.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45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77.45999999999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40.5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06.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33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55.56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28.9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23.0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42.109999999999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18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51.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82.3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00.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33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92.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38.1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63.4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57.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57.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57.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9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38.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28.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11.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28.1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6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64.7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69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1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62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55.56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51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46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53.8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42.859999999999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13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3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76.0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64.290000000000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64.7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71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11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27.3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27.27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87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25.81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71.429999999999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1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66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13.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85.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66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16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41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83.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83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17.3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07.6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28.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0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33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90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16.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66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37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54.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0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33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28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28.2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73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53.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61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11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23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58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57.1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3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84.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55.8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71.4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34.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05.8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33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97.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61.54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95.2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33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1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71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3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16.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11.75999999999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0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30.770000000000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16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6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78.5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3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9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33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66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F4B75-0700-4F5E-952F-74A7BD72206B}" name="Outcomes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EEA98-BC87-416F-9426-F11D69C85A6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59EBB-6707-4001-8CD7-3E79FF989DF5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AA8A-61D2-4C02-982D-862145E9F56A}">
  <dimension ref="A1:F16"/>
  <sheetViews>
    <sheetView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5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5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5" t="s">
        <v>8329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5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5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5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5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  <row r="15" spans="1:6" x14ac:dyDescent="0.25">
      <c r="A15" s="15"/>
      <c r="B15" s="11"/>
      <c r="C15" s="11"/>
      <c r="D15" s="11"/>
      <c r="E15" s="11"/>
      <c r="F15" s="11"/>
    </row>
    <row r="16" spans="1:6" x14ac:dyDescent="0.25">
      <c r="A16" s="15"/>
      <c r="B16" s="11"/>
      <c r="C16" s="11"/>
      <c r="D16" s="11"/>
      <c r="E16" s="11"/>
      <c r="F16" s="1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8CA87-736F-4031-B290-EA2983A36BB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1D70-399C-4925-902E-0A773577E47E}">
  <dimension ref="A1:G48"/>
  <sheetViews>
    <sheetView workbookViewId="0">
      <selection activeCell="I68" sqref="I6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4" t="s">
        <v>8222</v>
      </c>
      <c r="B1" t="s">
        <v>8364</v>
      </c>
    </row>
    <row r="2" spans="1:7" x14ac:dyDescent="0.25">
      <c r="A2" s="14" t="s">
        <v>8359</v>
      </c>
      <c r="B2" t="s">
        <v>8364</v>
      </c>
    </row>
    <row r="4" spans="1:7" x14ac:dyDescent="0.25">
      <c r="A4" s="14" t="s">
        <v>8363</v>
      </c>
      <c r="B4" s="14" t="s">
        <v>8360</v>
      </c>
    </row>
    <row r="5" spans="1:7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8380</v>
      </c>
      <c r="G5" t="s">
        <v>8361</v>
      </c>
    </row>
    <row r="6" spans="1:7" x14ac:dyDescent="0.25">
      <c r="A6" s="15" t="s">
        <v>8314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5" t="s">
        <v>8342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5" t="s">
        <v>8330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5" t="s">
        <v>8356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5" t="s">
        <v>8352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5" t="s">
        <v>8313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5" t="s">
        <v>8312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5" t="s">
        <v>8328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5" t="s">
        <v>8345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5" t="s">
        <v>8322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5" t="s">
        <v>8335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5" t="s">
        <v>8346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5" t="s">
        <v>8347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5" t="s">
        <v>8327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5" t="s">
        <v>8326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5" t="s">
        <v>8354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5" t="s">
        <v>8325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5" t="s">
        <v>8333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5" t="s">
        <v>8357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5" t="s">
        <v>8341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5" t="s">
        <v>8321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5" t="s">
        <v>8348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5" t="s">
        <v>8337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5" t="s">
        <v>8343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5" t="s">
        <v>8316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5" t="s">
        <v>8344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5" t="s">
        <v>8340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5" t="s">
        <v>8351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5" t="s">
        <v>8324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5" t="s">
        <v>8311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5" t="s">
        <v>8310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5" t="s">
        <v>8350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5" t="s">
        <v>8353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5" t="s">
        <v>8355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5" t="s">
        <v>8349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5" t="s">
        <v>8309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5" t="s">
        <v>8339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5" t="s">
        <v>8332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5" t="s">
        <v>8319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5" t="s">
        <v>8318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5" t="s">
        <v>8338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5" t="s">
        <v>8380</v>
      </c>
      <c r="B47" s="11"/>
      <c r="C47" s="11"/>
      <c r="D47" s="11"/>
      <c r="E47" s="11"/>
      <c r="F47" s="11"/>
      <c r="G47" s="11"/>
    </row>
    <row r="48" spans="1:7" x14ac:dyDescent="0.25">
      <c r="A48" s="15" t="s">
        <v>8361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9BC72-E9DA-4269-97B5-4DEF4C801B49}">
  <dimension ref="A1:F18"/>
  <sheetViews>
    <sheetView workbookViewId="0">
      <selection activeCell="P15" sqref="P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8359</v>
      </c>
      <c r="B1" t="s">
        <v>8364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6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6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6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6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6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6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6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6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6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2C983-2E62-4D78-AFAF-CF575677A84A}">
  <dimension ref="A1"/>
  <sheetViews>
    <sheetView topLeftCell="A10" workbookViewId="0">
      <selection activeCell="J16" sqref="J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938E-6DE6-450F-B6D1-3F80BF42D71E}">
  <dimension ref="A1:F7"/>
  <sheetViews>
    <sheetView topLeftCell="B1" workbookViewId="0">
      <selection activeCell="N6" sqref="N6"/>
    </sheetView>
  </sheetViews>
  <sheetFormatPr defaultRowHeight="15" x14ac:dyDescent="0.25"/>
  <cols>
    <col min="1" max="1" width="5" bestFit="1" customWidth="1"/>
    <col min="2" max="2" width="15.28515625" customWidth="1"/>
    <col min="3" max="3" width="36.140625" bestFit="1" customWidth="1"/>
    <col min="5" max="5" width="16.5703125" bestFit="1" customWidth="1"/>
    <col min="6" max="6" width="12.28515625" customWidth="1"/>
    <col min="13" max="14" width="9.140625" customWidth="1"/>
  </cols>
  <sheetData>
    <row r="1" spans="1:6" x14ac:dyDescent="0.25">
      <c r="B1" t="s">
        <v>8381</v>
      </c>
      <c r="C1" t="s">
        <v>4110</v>
      </c>
      <c r="D1" t="s">
        <v>8382</v>
      </c>
      <c r="E1" t="s">
        <v>8383</v>
      </c>
      <c r="F1" t="s">
        <v>8384</v>
      </c>
    </row>
    <row r="2" spans="1:6" ht="45" x14ac:dyDescent="0.25">
      <c r="A2">
        <v>3329</v>
      </c>
      <c r="B2" s="3" t="s">
        <v>3329</v>
      </c>
      <c r="C2" s="3" t="str">
        <f>VLOOKUP(B2,Kickstart!B:C,2,FALSE)</f>
        <v>Jestia and Raedon is a brand new romantic comedy play going to the Edinburgh Fringe Festival this summer.</v>
      </c>
      <c r="D2">
        <f>VLOOKUP(B2,Kickstart!B:E,4,FALSE)</f>
        <v>1168</v>
      </c>
      <c r="F2">
        <f>VLOOKUP(B2,Kickstart!B:L,11,FALSE)</f>
        <v>26</v>
      </c>
    </row>
    <row r="3" spans="1:6" ht="60" x14ac:dyDescent="0.25">
      <c r="A3">
        <v>3474</v>
      </c>
      <c r="B3" s="3" t="s">
        <v>3473</v>
      </c>
      <c r="C3" s="3" t="str">
        <f>VLOOKUP(B3,Kickstart!B:C,2,FALSE)</f>
        <v>Help us get actor-writer Ian Bonar's debut play - a hilarious, heartbreaking story of grief and loss - to the 2016 Edinburgh Fringe.</v>
      </c>
      <c r="D3">
        <f>VLOOKUP(B3,Kickstart!B:E,4,FALSE)</f>
        <v>2020</v>
      </c>
      <c r="F3">
        <f>VLOOKUP(B3,Kickstart!B:L,11,FALSE)</f>
        <v>39</v>
      </c>
    </row>
    <row r="4" spans="1:6" ht="60" x14ac:dyDescent="0.25">
      <c r="A4">
        <v>3618</v>
      </c>
      <c r="B4" s="3" t="s">
        <v>3616</v>
      </c>
      <c r="C4" s="3" t="str">
        <f>VLOOKUP(B4,Kickstart!B:C,2,FALSE)</f>
        <v>The play yet to be described as "A surefire Edinburgh Fringe Festival Cult Hit". Coming to the Underbelly, Edinburgh, 5th-30th August.</v>
      </c>
      <c r="D4">
        <f>VLOOKUP(B4,Kickstart!B:E,4,FALSE)</f>
        <v>2020</v>
      </c>
      <c r="F4">
        <f>VLOOKUP(B4,Kickstart!B:L,11,FALSE)</f>
        <v>56</v>
      </c>
    </row>
    <row r="5" spans="1:6" ht="60" x14ac:dyDescent="0.25">
      <c r="A5">
        <v>3178</v>
      </c>
      <c r="B5" s="3" t="s">
        <v>3178</v>
      </c>
      <c r="C5" s="3" t="str">
        <f>VLOOKUP(B5,Kickstart!B:C,2,FALSE)</f>
        <v>Cutting Off Kate Bush is a one-woman show written &amp; performed by Lucy Benson-Brown, premiering at the Edinburgh Fringe Festival 2014</v>
      </c>
      <c r="D5">
        <f>VLOOKUP(B5,Kickstart!B:E,4,FALSE)</f>
        <v>2576</v>
      </c>
      <c r="F5">
        <f>VLOOKUP(B5,Kickstart!B:L,11,FALSE)</f>
        <v>78</v>
      </c>
    </row>
    <row r="6" spans="1:6" ht="60" x14ac:dyDescent="0.25">
      <c r="A6">
        <v>3221</v>
      </c>
      <c r="B6" s="3" t="s">
        <v>3221</v>
      </c>
      <c r="C6" s="3" t="str">
        <f>VLOOKUP(B6,Kickstart!B:C,2,FALSE)</f>
        <v>A one-man show about love, loss, and motorways, written &amp; performed by Ben Norris. Help us get to the 2015 Edinburgh Fringe and beyond!</v>
      </c>
      <c r="D6">
        <f>VLOOKUP(B6,Kickstart!B:E,4,FALSE)</f>
        <v>4137</v>
      </c>
      <c r="F6">
        <f>VLOOKUP(B6,Kickstart!B:L,11,FALSE)</f>
        <v>113</v>
      </c>
    </row>
    <row r="7" spans="1:6" x14ac:dyDescent="0.25">
      <c r="E7">
        <f>(AVERAGE(D2:D6))</f>
        <v>2384.1999999999998</v>
      </c>
    </row>
  </sheetData>
  <sortState xmlns:xlrd2="http://schemas.microsoft.com/office/spreadsheetml/2017/richdata2" ref="A2:E7">
    <sortCondition ref="D2:D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0FDF2-DAB3-47AE-B2B9-03F41E9487D8}">
  <dimension ref="A1:Q34"/>
  <sheetViews>
    <sheetView topLeftCell="A16" zoomScaleNormal="100" workbookViewId="0">
      <selection activeCell="D1" sqref="D1"/>
    </sheetView>
  </sheetViews>
  <sheetFormatPr defaultRowHeight="15" x14ac:dyDescent="0.25"/>
  <cols>
    <col min="2" max="2" width="10.42578125" bestFit="1" customWidth="1"/>
    <col min="3" max="3" width="13.140625" bestFit="1" customWidth="1"/>
    <col min="4" max="4" width="13.5703125" bestFit="1" customWidth="1"/>
    <col min="5" max="5" width="10.42578125" customWidth="1"/>
  </cols>
  <sheetData>
    <row r="1" spans="1:17" x14ac:dyDescent="0.25">
      <c r="A1">
        <v>45</v>
      </c>
      <c r="D1">
        <f>MEDIAN(A1:A7)</f>
        <v>55</v>
      </c>
    </row>
    <row r="2" spans="1:17" x14ac:dyDescent="0.25">
      <c r="A2">
        <v>47.5</v>
      </c>
      <c r="D2">
        <f>AVERAGE(A1:A7,9)</f>
        <v>50.5</v>
      </c>
    </row>
    <row r="3" spans="1:17" x14ac:dyDescent="0.25">
      <c r="A3">
        <v>50</v>
      </c>
      <c r="B3" s="23" t="s">
        <v>8385</v>
      </c>
      <c r="C3" s="23">
        <v>50</v>
      </c>
    </row>
    <row r="4" spans="1:17" x14ac:dyDescent="0.25">
      <c r="A4">
        <v>55</v>
      </c>
    </row>
    <row r="5" spans="1:17" x14ac:dyDescent="0.25">
      <c r="A5">
        <v>65</v>
      </c>
    </row>
    <row r="6" spans="1:17" x14ac:dyDescent="0.25">
      <c r="A6">
        <v>65</v>
      </c>
    </row>
    <row r="7" spans="1:17" x14ac:dyDescent="0.25">
      <c r="A7">
        <v>67.5</v>
      </c>
    </row>
    <row r="8" spans="1:17" x14ac:dyDescent="0.25">
      <c r="A8">
        <v>70</v>
      </c>
    </row>
    <row r="9" spans="1:17" x14ac:dyDescent="0.25">
      <c r="A9">
        <v>75</v>
      </c>
    </row>
    <row r="10" spans="1:17" x14ac:dyDescent="0.25">
      <c r="A10" s="18">
        <f>SUM(A2:A8)</f>
        <v>420</v>
      </c>
      <c r="B10" s="23" t="s">
        <v>8386</v>
      </c>
      <c r="C10" s="23">
        <f>A10/7</f>
        <v>60</v>
      </c>
    </row>
    <row r="11" spans="1:17" x14ac:dyDescent="0.25">
      <c r="B11" s="18">
        <v>40</v>
      </c>
      <c r="C11" s="18">
        <v>45</v>
      </c>
      <c r="D11" s="18">
        <v>47.5</v>
      </c>
      <c r="E11" s="18">
        <v>50</v>
      </c>
      <c r="F11" s="18">
        <v>65</v>
      </c>
      <c r="G11" s="18">
        <v>67.5</v>
      </c>
      <c r="H11" s="18">
        <v>70</v>
      </c>
    </row>
    <row r="12" spans="1:17" x14ac:dyDescent="0.25">
      <c r="A12" s="18"/>
      <c r="B12" s="23"/>
      <c r="C12" s="23"/>
    </row>
    <row r="13" spans="1:17" x14ac:dyDescent="0.25">
      <c r="A13" s="18"/>
      <c r="B13" s="23"/>
      <c r="C13" s="23"/>
    </row>
    <row r="15" spans="1:17" ht="45" x14ac:dyDescent="0.25">
      <c r="A15" s="25" t="s">
        <v>8414</v>
      </c>
      <c r="B15" s="25" t="s">
        <v>542</v>
      </c>
      <c r="C15" s="24" t="s">
        <v>8413</v>
      </c>
      <c r="D15" s="24" t="s">
        <v>8412</v>
      </c>
      <c r="E15" s="24" t="s">
        <v>8415</v>
      </c>
    </row>
    <row r="16" spans="1:17" x14ac:dyDescent="0.25">
      <c r="A16" s="26">
        <v>40</v>
      </c>
      <c r="B16" s="26">
        <f>A16-55</f>
        <v>-15</v>
      </c>
      <c r="C16" s="26">
        <f>B16^2</f>
        <v>225</v>
      </c>
      <c r="D16" s="26"/>
      <c r="E16" s="26"/>
      <c r="G16" s="31" t="s">
        <v>8416</v>
      </c>
      <c r="H16" s="31"/>
      <c r="I16" s="31"/>
      <c r="J16" s="31"/>
      <c r="K16" s="31"/>
      <c r="L16" s="31"/>
      <c r="M16" s="31"/>
      <c r="N16" s="31"/>
      <c r="O16" s="31"/>
      <c r="P16" s="31"/>
      <c r="Q16" s="31"/>
    </row>
    <row r="17" spans="1:17" x14ac:dyDescent="0.25">
      <c r="A17" s="26">
        <v>45</v>
      </c>
      <c r="B17" s="26">
        <f t="shared" ref="B17:B22" si="0">A17-55</f>
        <v>-10</v>
      </c>
      <c r="C17" s="26">
        <f t="shared" ref="C17:C22" si="1">B17^2</f>
        <v>100</v>
      </c>
      <c r="D17" s="26"/>
      <c r="E17" s="26"/>
      <c r="G17" s="31" t="s">
        <v>8417</v>
      </c>
      <c r="H17" s="31"/>
      <c r="I17" s="31"/>
      <c r="J17" s="31"/>
      <c r="K17" s="31"/>
      <c r="L17" s="31"/>
      <c r="M17" s="31"/>
      <c r="N17" s="31"/>
      <c r="O17" s="31"/>
      <c r="P17" s="31"/>
      <c r="Q17" s="31"/>
    </row>
    <row r="18" spans="1:17" x14ac:dyDescent="0.25">
      <c r="A18" s="26">
        <v>47.5</v>
      </c>
      <c r="B18" s="26">
        <f t="shared" si="0"/>
        <v>-7.5</v>
      </c>
      <c r="C18" s="26">
        <f t="shared" si="1"/>
        <v>56.25</v>
      </c>
      <c r="D18" s="26"/>
      <c r="E18" s="26"/>
    </row>
    <row r="19" spans="1:17" x14ac:dyDescent="0.25">
      <c r="A19" s="26">
        <v>50</v>
      </c>
      <c r="B19" s="26">
        <f t="shared" si="0"/>
        <v>-5</v>
      </c>
      <c r="C19" s="26">
        <f t="shared" si="1"/>
        <v>25</v>
      </c>
      <c r="D19" s="26"/>
      <c r="E19" s="26"/>
      <c r="I19" s="28"/>
      <c r="J19" s="32"/>
      <c r="K19" s="32"/>
    </row>
    <row r="20" spans="1:17" x14ac:dyDescent="0.25">
      <c r="A20" s="26">
        <v>65</v>
      </c>
      <c r="B20" s="26">
        <f t="shared" si="0"/>
        <v>10</v>
      </c>
      <c r="C20" s="26">
        <f t="shared" si="1"/>
        <v>100</v>
      </c>
      <c r="D20" s="26"/>
      <c r="E20" s="26"/>
      <c r="I20" s="28"/>
      <c r="J20" s="32"/>
      <c r="K20" s="32"/>
    </row>
    <row r="21" spans="1:17" x14ac:dyDescent="0.25">
      <c r="A21" s="26">
        <v>67.5</v>
      </c>
      <c r="B21" s="26">
        <f t="shared" si="0"/>
        <v>12.5</v>
      </c>
      <c r="C21" s="26">
        <f t="shared" si="1"/>
        <v>156.25</v>
      </c>
      <c r="D21" s="26"/>
      <c r="E21" s="26"/>
      <c r="I21" s="28"/>
      <c r="J21" s="32"/>
      <c r="K21" s="32"/>
    </row>
    <row r="22" spans="1:17" x14ac:dyDescent="0.25">
      <c r="A22" s="26">
        <v>70</v>
      </c>
      <c r="B22" s="26">
        <f t="shared" si="0"/>
        <v>15</v>
      </c>
      <c r="C22" s="26">
        <f t="shared" si="1"/>
        <v>225</v>
      </c>
      <c r="D22" s="26"/>
      <c r="E22" s="26"/>
      <c r="I22" s="28"/>
      <c r="J22" s="28"/>
      <c r="K22" s="28"/>
    </row>
    <row r="23" spans="1:17" x14ac:dyDescent="0.25">
      <c r="C23" s="25">
        <f>SUM(C16:C22)</f>
        <v>887.5</v>
      </c>
      <c r="D23" s="27">
        <f>C23/(7-1)</f>
        <v>147.91666666666666</v>
      </c>
      <c r="E23" s="27">
        <f>SQRT(D23)</f>
        <v>12.162099599438687</v>
      </c>
    </row>
    <row r="27" spans="1:17" x14ac:dyDescent="0.25">
      <c r="A27">
        <v>40</v>
      </c>
      <c r="C27" t="s">
        <v>8418</v>
      </c>
      <c r="D27">
        <f>AVERAGE(A27:A33,7)</f>
        <v>49</v>
      </c>
    </row>
    <row r="28" spans="1:17" x14ac:dyDescent="0.25">
      <c r="A28">
        <v>45</v>
      </c>
      <c r="C28" t="s">
        <v>8419</v>
      </c>
    </row>
    <row r="29" spans="1:17" x14ac:dyDescent="0.25">
      <c r="A29">
        <v>47.5</v>
      </c>
      <c r="C29" t="s">
        <v>8420</v>
      </c>
    </row>
    <row r="30" spans="1:17" x14ac:dyDescent="0.25">
      <c r="A30">
        <v>50</v>
      </c>
      <c r="C30" t="s">
        <v>8421</v>
      </c>
    </row>
    <row r="31" spans="1:17" x14ac:dyDescent="0.25">
      <c r="A31">
        <v>65</v>
      </c>
      <c r="C31" t="s">
        <v>8422</v>
      </c>
    </row>
    <row r="32" spans="1:17" x14ac:dyDescent="0.25">
      <c r="A32">
        <v>67.5</v>
      </c>
    </row>
    <row r="33" spans="1:1" x14ac:dyDescent="0.25">
      <c r="A33">
        <v>70</v>
      </c>
    </row>
    <row r="34" spans="1:1" x14ac:dyDescent="0.25">
      <c r="A34">
        <f>SUM(A27:A33)</f>
        <v>385</v>
      </c>
    </row>
  </sheetData>
  <sortState xmlns:xlrd2="http://schemas.microsoft.com/office/spreadsheetml/2017/richdata2" ref="A1:H11">
    <sortCondition ref="A2:A11"/>
  </sortState>
  <mergeCells count="3">
    <mergeCell ref="G16:Q16"/>
    <mergeCell ref="G17:Q17"/>
    <mergeCell ref="J19:K2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8A1E9-2A0A-47AC-9704-B2A5D83E619B}">
  <dimension ref="A1:T413"/>
  <sheetViews>
    <sheetView workbookViewId="0">
      <selection activeCell="A2" sqref="A2"/>
    </sheetView>
  </sheetViews>
  <sheetFormatPr defaultRowHeight="15" x14ac:dyDescent="0.25"/>
  <cols>
    <col min="2" max="2" width="22.140625" customWidth="1"/>
    <col min="3" max="3" width="31.5703125" customWidth="1"/>
    <col min="4" max="4" width="12.5703125" bestFit="1" customWidth="1"/>
    <col min="5" max="5" width="11.140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1.05</v>
      </c>
      <c r="P2">
        <v>9342.86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1.1499999999999999</v>
      </c>
      <c r="P3">
        <v>11096.77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1.21</v>
      </c>
      <c r="P4">
        <v>7178.57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</v>
      </c>
      <c r="P5">
        <v>100000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1.01</v>
      </c>
      <c r="P6">
        <v>6382.91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1.1599999999999999</v>
      </c>
      <c r="P7">
        <v>4433.33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1.08</v>
      </c>
      <c r="P8">
        <v>12655.17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</v>
      </c>
      <c r="P9">
        <v>12903.23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1.23</v>
      </c>
      <c r="P10">
        <v>7124.28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1.21</v>
      </c>
      <c r="P11">
        <v>4084.75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3.02</v>
      </c>
      <c r="P12">
        <v>25201.67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1.01</v>
      </c>
      <c r="P13">
        <v>6516.13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</v>
      </c>
      <c r="P14">
        <v>6586.89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1.25</v>
      </c>
      <c r="P15">
        <v>3607.69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1.0900000000000001</v>
      </c>
      <c r="P16">
        <v>4418.6000000000004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1.46</v>
      </c>
      <c r="P17">
        <v>10407.14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1.02</v>
      </c>
      <c r="P18">
        <v>12779.17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1.1000000000000001</v>
      </c>
      <c r="P19">
        <v>9203.7800000000007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1.24</v>
      </c>
      <c r="P20">
        <v>13562.5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1.35</v>
      </c>
      <c r="P21">
        <v>16875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1.03</v>
      </c>
      <c r="P22">
        <v>7086.21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</v>
      </c>
      <c r="P23">
        <v>5000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1.05</v>
      </c>
      <c r="P24">
        <v>4700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1.2</v>
      </c>
      <c r="P25">
        <v>6666.67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1.19</v>
      </c>
      <c r="P26">
        <v>6611.11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1.05</v>
      </c>
      <c r="P27">
        <v>3685.92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1.2</v>
      </c>
      <c r="P28">
        <v>3150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1.03</v>
      </c>
      <c r="P29">
        <v>10250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1.01</v>
      </c>
      <c r="P30">
        <v>12645.83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1.05</v>
      </c>
      <c r="P31">
        <v>4787.88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1.03</v>
      </c>
      <c r="P32">
        <v>7321.43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1.08</v>
      </c>
      <c r="P33">
        <v>8966.67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1.04</v>
      </c>
      <c r="P34">
        <v>3650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1.28</v>
      </c>
      <c r="P35">
        <v>9074.4699999999993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1.26</v>
      </c>
      <c r="P36">
        <v>6774.19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</v>
      </c>
      <c r="P37">
        <v>6537.68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1.02</v>
      </c>
      <c r="P38">
        <v>12190.48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1.08</v>
      </c>
      <c r="P39">
        <v>4745.6099999999997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1.28</v>
      </c>
      <c r="P40">
        <v>3720.96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1.06</v>
      </c>
      <c r="P41">
        <v>10395.1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</v>
      </c>
      <c r="P42">
        <v>6382.98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1.17</v>
      </c>
      <c r="P43">
        <v>5066.67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1.08</v>
      </c>
      <c r="P44">
        <v>11342.11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1.2</v>
      </c>
      <c r="P45">
        <v>10456.52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</v>
      </c>
      <c r="P46">
        <v>27272.73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1.1100000000000001</v>
      </c>
      <c r="P47">
        <v>6384.62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1.08</v>
      </c>
      <c r="P48">
        <v>8351.43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1.08</v>
      </c>
      <c r="P49">
        <v>4409.09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1.2</v>
      </c>
      <c r="P50">
        <v>4453.7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1.1100000000000001</v>
      </c>
      <c r="P51">
        <v>12580.65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1.1000000000000001</v>
      </c>
      <c r="P52">
        <v>5075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1.22</v>
      </c>
      <c r="P53">
        <v>6090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1.07</v>
      </c>
      <c r="P54">
        <v>10903.06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1.01</v>
      </c>
      <c r="P55">
        <v>2569.23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1.0900000000000001</v>
      </c>
      <c r="P56">
        <v>4192.3100000000004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1.1399999999999999</v>
      </c>
      <c r="P57">
        <v>8877.34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1.1399999999999999</v>
      </c>
      <c r="P58">
        <v>8022.54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1.06</v>
      </c>
      <c r="P59">
        <v>7893.62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1.06</v>
      </c>
      <c r="P60">
        <v>6989.01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</v>
      </c>
      <c r="P61">
        <v>7453.49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1.05</v>
      </c>
      <c r="P62">
        <v>12394.12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1.75</v>
      </c>
      <c r="P63">
        <v>26484.85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1.02</v>
      </c>
      <c r="P64">
        <v>5862.07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</v>
      </c>
      <c r="P65">
        <v>7088.5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7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1.1399999999999999</v>
      </c>
      <c r="P66">
        <v>11356.67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1.29</v>
      </c>
      <c r="P67">
        <v>6068.75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1.01</v>
      </c>
      <c r="P68">
        <v>11021.74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1.0900000000000001</v>
      </c>
      <c r="P69">
        <v>13645.83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1.18</v>
      </c>
      <c r="P70">
        <v>11035.21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1.31</v>
      </c>
      <c r="P71">
        <v>4142.1099999999997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1.04</v>
      </c>
      <c r="P72">
        <v>5200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1.01</v>
      </c>
      <c r="P73">
        <v>3399.04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</v>
      </c>
      <c r="P74">
        <v>10335.290000000001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3.36</v>
      </c>
      <c r="P75">
        <v>4177.3900000000003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1.1299999999999999</v>
      </c>
      <c r="P76">
        <v>6426.83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1.02</v>
      </c>
      <c r="P77">
        <v>6292.13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1.01</v>
      </c>
      <c r="P78">
        <v>9853.66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1.1399999999999999</v>
      </c>
      <c r="P79">
        <v>8260.8700000000008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1.33</v>
      </c>
      <c r="P80">
        <v>3850.42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1.02</v>
      </c>
      <c r="P81">
        <v>8015.79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1.27</v>
      </c>
      <c r="P82">
        <v>8073.02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1.1100000000000001</v>
      </c>
      <c r="P83">
        <v>20069.439999999999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1.07</v>
      </c>
      <c r="P84">
        <v>3759.15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1.63</v>
      </c>
      <c r="P85">
        <v>5809.52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1.6</v>
      </c>
      <c r="P86">
        <v>6030.09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1.1599999999999999</v>
      </c>
      <c r="P87">
        <v>6336.36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1.24</v>
      </c>
      <c r="P88">
        <v>5090.16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1.03</v>
      </c>
      <c r="P89">
        <v>10050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1.1200000000000001</v>
      </c>
      <c r="P90">
        <v>3161.97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1.1499999999999999</v>
      </c>
      <c r="P91">
        <v>7931.03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1.03</v>
      </c>
      <c r="P92">
        <v>13918.92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1.01</v>
      </c>
      <c r="P93">
        <v>13191.3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7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1.1000000000000001</v>
      </c>
      <c r="P94">
        <v>9130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1.1499999999999999</v>
      </c>
      <c r="P95">
        <v>3967.27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1.17</v>
      </c>
      <c r="P96">
        <v>5754.9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1.1399999999999999</v>
      </c>
      <c r="P97">
        <v>7733.58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1.01</v>
      </c>
      <c r="P98">
        <v>4676.82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1.0900000000000001</v>
      </c>
      <c r="P99">
        <v>4007.35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1.07</v>
      </c>
      <c r="P100">
        <v>10021.74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1.1599999999999999</v>
      </c>
      <c r="P101">
        <v>7149.18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1.04</v>
      </c>
      <c r="P102">
        <v>6310.98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1.19</v>
      </c>
      <c r="P103">
        <v>5015.8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1.26</v>
      </c>
      <c r="P104">
        <v>6288.33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1.2</v>
      </c>
      <c r="P105">
        <v>8553.11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1.26</v>
      </c>
      <c r="P106">
        <v>5372.34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</v>
      </c>
      <c r="P107">
        <v>26211.19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1.1599999999999999</v>
      </c>
      <c r="P108">
        <v>5020.1899999999996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</v>
      </c>
      <c r="P109">
        <v>16825.21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1.01</v>
      </c>
      <c r="P110">
        <v>25637.29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1.25</v>
      </c>
      <c r="P111">
        <v>3714.29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1.1000000000000001</v>
      </c>
      <c r="P112">
        <v>4587.84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1.02</v>
      </c>
      <c r="P113">
        <v>14171.3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1.02</v>
      </c>
      <c r="P114">
        <v>5248.72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1.02</v>
      </c>
      <c r="P115">
        <v>19362.16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1.08</v>
      </c>
      <c r="P116">
        <v>10679.7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1.1000000000000001</v>
      </c>
      <c r="P117">
        <v>7721.62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1.61</v>
      </c>
      <c r="P118">
        <v>5750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1.31</v>
      </c>
      <c r="P119">
        <v>5046.1499999999996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1.19</v>
      </c>
      <c r="P120">
        <v>9737.7000000000007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1.03</v>
      </c>
      <c r="P121">
        <v>8553.0400000000009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1.01</v>
      </c>
      <c r="P122">
        <v>18290.91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1.01</v>
      </c>
      <c r="P123">
        <v>13113.62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1.1499999999999999</v>
      </c>
      <c r="P124">
        <v>5868.86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1.27</v>
      </c>
      <c r="P125">
        <v>6956.51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1.03</v>
      </c>
      <c r="P126">
        <v>11587.32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1.04</v>
      </c>
      <c r="P127">
        <v>8112.59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1.1100000000000001</v>
      </c>
      <c r="P128">
        <v>5762.69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1.01</v>
      </c>
      <c r="P129">
        <v>6047.5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1.05</v>
      </c>
      <c r="P130">
        <v>6557.95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1.02</v>
      </c>
      <c r="P131">
        <v>11919.25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1.1100000000000001</v>
      </c>
      <c r="P132">
        <v>8305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1.02</v>
      </c>
      <c r="P133">
        <v>17708.7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1.28</v>
      </c>
      <c r="P134">
        <v>7276.14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1.05</v>
      </c>
      <c r="P135">
        <v>9820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1.06</v>
      </c>
      <c r="P136">
        <v>25173.81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1.0900000000000001</v>
      </c>
      <c r="P137">
        <v>7482.19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</v>
      </c>
      <c r="P138">
        <v>6765.31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1.03</v>
      </c>
      <c r="P139">
        <v>9381.34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1.1200000000000001</v>
      </c>
      <c r="P140">
        <v>4123.76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1.03</v>
      </c>
      <c r="P141">
        <v>5255.1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1.31</v>
      </c>
      <c r="P142">
        <v>4832.5200000000004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1.02</v>
      </c>
      <c r="P143">
        <v>5317.71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1.28</v>
      </c>
      <c r="P144">
        <v>6095.24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1.54</v>
      </c>
      <c r="P145">
        <v>10650.34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1.07</v>
      </c>
      <c r="P146">
        <v>20457.14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1.01</v>
      </c>
      <c r="P147">
        <v>5491.26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</v>
      </c>
      <c r="P148">
        <v>15041.67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1.1399999999999999</v>
      </c>
      <c r="P149">
        <v>10520.63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1.03</v>
      </c>
      <c r="P150">
        <v>6866.67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1.22</v>
      </c>
      <c r="P151">
        <v>12936.17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1.03</v>
      </c>
      <c r="P152">
        <v>13426.37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1.02</v>
      </c>
      <c r="P153">
        <v>20320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1.1200000000000001</v>
      </c>
      <c r="P154">
        <v>6918.52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1.02</v>
      </c>
      <c r="P155">
        <v>12512.3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1.1399999999999999</v>
      </c>
      <c r="P156">
        <v>4071.43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1.02</v>
      </c>
      <c r="P157">
        <v>14129.17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1.1599999999999999</v>
      </c>
      <c r="P158">
        <v>5533.33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1.36</v>
      </c>
      <c r="P159">
        <v>4642.05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1.33</v>
      </c>
      <c r="P160">
        <v>5720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1.1599999999999999</v>
      </c>
      <c r="P161">
        <v>5960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1.05</v>
      </c>
      <c r="P162">
        <v>8958.57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1.02</v>
      </c>
      <c r="P163">
        <v>20405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1.75</v>
      </c>
      <c r="P164">
        <v>4870.37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1.07</v>
      </c>
      <c r="P165">
        <v>5334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1.22</v>
      </c>
      <c r="P166">
        <v>7508.77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</v>
      </c>
      <c r="P167">
        <v>20983.87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1.1000000000000001</v>
      </c>
      <c r="P168">
        <v>6102.22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</v>
      </c>
      <c r="P169">
        <v>6100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1.1599999999999999</v>
      </c>
      <c r="P170">
        <v>8003.45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</v>
      </c>
      <c r="P171">
        <v>9397.74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1.06</v>
      </c>
      <c r="P172">
        <v>6194.44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1.01</v>
      </c>
      <c r="P173">
        <v>6644.74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1.07</v>
      </c>
      <c r="P174">
        <v>3580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1.02</v>
      </c>
      <c r="P175">
        <v>14565.22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1.01</v>
      </c>
      <c r="P176">
        <v>14228.07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1.46</v>
      </c>
      <c r="P177">
        <v>29277.78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1.05</v>
      </c>
      <c r="P178">
        <v>8040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</v>
      </c>
      <c r="P179">
        <v>7228.92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1.05</v>
      </c>
      <c r="P180">
        <v>3297.3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1.39</v>
      </c>
      <c r="P181">
        <v>11665.22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1.02</v>
      </c>
      <c r="P182">
        <v>13684.82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1.04</v>
      </c>
      <c r="P183">
        <v>17761.7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1.38</v>
      </c>
      <c r="P184">
        <v>10907.89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1.02</v>
      </c>
      <c r="P185">
        <v>7820.51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1.01</v>
      </c>
      <c r="P186">
        <v>11412.5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1.3</v>
      </c>
      <c r="P187">
        <v>5000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1.1000000000000001</v>
      </c>
      <c r="P188">
        <v>9166.67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</v>
      </c>
      <c r="P189">
        <v>6982.28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1.53</v>
      </c>
      <c r="P190">
        <v>10957.14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1.02</v>
      </c>
      <c r="P191">
        <v>5560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1.03</v>
      </c>
      <c r="P192">
        <v>6357.41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1.06</v>
      </c>
      <c r="P193">
        <v>18478.259999999998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1.1299999999999999</v>
      </c>
      <c r="P194">
        <v>8342.65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2.1800000000000002</v>
      </c>
      <c r="P195">
        <v>5450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1.01</v>
      </c>
      <c r="P196">
        <v>30230.77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1.04</v>
      </c>
      <c r="P197">
        <v>86666.67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2.21</v>
      </c>
      <c r="P198">
        <v>6138.89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1.05</v>
      </c>
      <c r="P199">
        <v>4547.83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1.18</v>
      </c>
      <c r="P200">
        <v>6792.31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1.39</v>
      </c>
      <c r="P201">
        <v>3077.78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1.04</v>
      </c>
      <c r="P202">
        <v>3833.33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</v>
      </c>
      <c r="P203">
        <v>42110.53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1.04</v>
      </c>
      <c r="P204">
        <v>11189.29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1.02</v>
      </c>
      <c r="P205">
        <v>8520.83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1.1200000000000001</v>
      </c>
      <c r="P206">
        <v>6516.67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</v>
      </c>
      <c r="P207">
        <v>9376.0300000000007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</v>
      </c>
      <c r="P208">
        <v>13333.33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1.05</v>
      </c>
      <c r="P209">
        <v>5121.95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1.17</v>
      </c>
      <c r="P210">
        <v>10017.14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1.1499999999999999</v>
      </c>
      <c r="P211">
        <v>18467.740000000002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1.02</v>
      </c>
      <c r="P212">
        <v>6981.82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2.23</v>
      </c>
      <c r="P213">
        <v>6194.44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1.06</v>
      </c>
      <c r="P214">
        <v>3606.82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1.04</v>
      </c>
      <c r="P215">
        <v>5589.29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1.1100000000000001</v>
      </c>
      <c r="P216">
        <v>6835.38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</v>
      </c>
      <c r="P217">
        <v>11812.94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1.1000000000000001</v>
      </c>
      <c r="P218">
        <v>9978.7900000000009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1.22</v>
      </c>
      <c r="P219">
        <v>20333.330000000002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</v>
      </c>
      <c r="P220">
        <v>11023.08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2.11</v>
      </c>
      <c r="P221">
        <v>5861.11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1.0900000000000001</v>
      </c>
      <c r="P222">
        <v>8137.5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1.04</v>
      </c>
      <c r="P223">
        <v>19916.669999999998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1.3</v>
      </c>
      <c r="P224">
        <v>4642.8599999999997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1.04</v>
      </c>
      <c r="P225">
        <v>7056.82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</v>
      </c>
      <c r="P226">
        <v>2222.2199999999998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</v>
      </c>
      <c r="P227">
        <v>3777.8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1.01</v>
      </c>
      <c r="P228">
        <v>7205.36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1.01</v>
      </c>
      <c r="P229">
        <v>10321.43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1.4</v>
      </c>
      <c r="P230">
        <v>3500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1.04</v>
      </c>
      <c r="P231">
        <v>8177.63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1.03</v>
      </c>
      <c r="P232">
        <v>29702.98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1.08</v>
      </c>
      <c r="P233">
        <v>4660.92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</v>
      </c>
      <c r="P234">
        <v>9523.81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1.1000000000000001</v>
      </c>
      <c r="P235">
        <v>5221.43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</v>
      </c>
      <c r="P236">
        <v>13415.49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1.06</v>
      </c>
      <c r="P237">
        <v>6282.74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1.1200000000000001</v>
      </c>
      <c r="P238">
        <v>5894.74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1.06</v>
      </c>
      <c r="P239">
        <v>14310.81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1.01</v>
      </c>
      <c r="P240">
        <v>8416.67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1.35</v>
      </c>
      <c r="P241">
        <v>8978.56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1.05</v>
      </c>
      <c r="P242">
        <v>6415.76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1.03</v>
      </c>
      <c r="P243">
        <v>5965.12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</v>
      </c>
      <c r="P244">
        <v>3125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1.86</v>
      </c>
      <c r="P245">
        <v>4122.22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1.08</v>
      </c>
      <c r="P246">
        <v>7700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1.1000000000000001</v>
      </c>
      <c r="P247">
        <v>5122.22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1.71</v>
      </c>
      <c r="P248">
        <v>6825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1.01</v>
      </c>
      <c r="P249">
        <v>4112.5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1.53</v>
      </c>
      <c r="P250">
        <v>4140.54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1.01</v>
      </c>
      <c r="P251">
        <v>14586.96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1.91</v>
      </c>
      <c r="P252">
        <v>35868.75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1.4</v>
      </c>
      <c r="P253">
        <v>5098.18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1.24</v>
      </c>
      <c r="P254">
        <v>4503.7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1.39</v>
      </c>
      <c r="P255">
        <v>5791.67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2.02</v>
      </c>
      <c r="P256">
        <v>2970.59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1.02</v>
      </c>
      <c r="P257">
        <v>5501.27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1.27</v>
      </c>
      <c r="P258">
        <v>7295.08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1.01</v>
      </c>
      <c r="P259">
        <v>6446.81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1.22</v>
      </c>
      <c r="P260">
        <v>71635.289999999994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1.1299999999999999</v>
      </c>
      <c r="P261">
        <v>5039.68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1.5</v>
      </c>
      <c r="P262">
        <v>4166.67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1.02</v>
      </c>
      <c r="P263">
        <v>8873.91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</v>
      </c>
      <c r="P264">
        <v>14848.48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1.04</v>
      </c>
      <c r="P265">
        <v>5200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1.1499999999999999</v>
      </c>
      <c r="P266">
        <v>5323.08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1.1299999999999999</v>
      </c>
      <c r="P267">
        <v>3959.65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1.43</v>
      </c>
      <c r="P268">
        <v>16461.54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1.6</v>
      </c>
      <c r="P269">
        <v>4028.57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1.1399999999999999</v>
      </c>
      <c r="P270">
        <v>6490.91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1.01</v>
      </c>
      <c r="P271">
        <v>5533.33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1.55</v>
      </c>
      <c r="P272">
        <v>8314.2900000000009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1.21</v>
      </c>
      <c r="P273">
        <v>12537.93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1.28</v>
      </c>
      <c r="P274">
        <v>4722.22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1.58</v>
      </c>
      <c r="P275">
        <v>7910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1.05</v>
      </c>
      <c r="P276">
        <v>11429.2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</v>
      </c>
      <c r="P277">
        <v>5172.41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</v>
      </c>
      <c r="P278">
        <v>3076.92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1.24</v>
      </c>
      <c r="P279">
        <v>4784.62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1.0900000000000001</v>
      </c>
      <c r="P280">
        <v>3440.82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1.06</v>
      </c>
      <c r="P281">
        <v>6028.57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1.06</v>
      </c>
      <c r="P282">
        <v>2530.9499999999998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1.05</v>
      </c>
      <c r="P283">
        <v>13600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</v>
      </c>
      <c r="P284">
        <v>12500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1.04</v>
      </c>
      <c r="P285">
        <v>6651.28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1.02</v>
      </c>
      <c r="P286">
        <v>10500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1.04</v>
      </c>
      <c r="P287">
        <v>14500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1.06</v>
      </c>
      <c r="P288">
        <v>9666.67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1.01</v>
      </c>
      <c r="P289">
        <v>6033.33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1.18</v>
      </c>
      <c r="P290">
        <v>7534.09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1.1000000000000001</v>
      </c>
      <c r="P291">
        <v>5500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1.03</v>
      </c>
      <c r="P292">
        <v>6695.65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</v>
      </c>
      <c r="P293">
        <v>22727.27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1.1000000000000001</v>
      </c>
      <c r="P294">
        <v>5002.09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1.69</v>
      </c>
      <c r="P295">
        <v>4561.54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1.02</v>
      </c>
      <c r="P296">
        <v>13724.32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1.06</v>
      </c>
      <c r="P297">
        <v>7571.43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1.02</v>
      </c>
      <c r="P298">
        <v>9900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1.17</v>
      </c>
      <c r="P299">
        <v>8156.98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1.32</v>
      </c>
      <c r="P300">
        <v>3666.67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1.28</v>
      </c>
      <c r="P301">
        <v>4923.08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1.19</v>
      </c>
      <c r="P302">
        <v>4229.63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1.26</v>
      </c>
      <c r="P303">
        <v>7887.5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1.56</v>
      </c>
      <c r="P304">
        <v>3828.43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1.2</v>
      </c>
      <c r="P305">
        <v>5523.08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1.02</v>
      </c>
      <c r="P306">
        <v>6615.29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</v>
      </c>
      <c r="P307">
        <v>10416.67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</v>
      </c>
      <c r="P308">
        <v>3137.5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1.02</v>
      </c>
      <c r="P309">
        <v>5921.05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1.1399999999999999</v>
      </c>
      <c r="P310">
        <v>11917.63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1.02</v>
      </c>
      <c r="P311">
        <v>16461.54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1.02</v>
      </c>
      <c r="P312">
        <v>6110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1.06</v>
      </c>
      <c r="P313">
        <v>5620.19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1.1299999999999999</v>
      </c>
      <c r="P314">
        <v>10700.21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7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</v>
      </c>
      <c r="P315">
        <v>17927.599999999999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1.02</v>
      </c>
      <c r="P316">
        <v>4740.74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1.31</v>
      </c>
      <c r="P317">
        <v>9791.67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1.1100000000000001</v>
      </c>
      <c r="P318">
        <v>5842.11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</v>
      </c>
      <c r="P319">
        <v>12253.66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1.1399999999999999</v>
      </c>
      <c r="P320">
        <v>8796.15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1.06</v>
      </c>
      <c r="P321">
        <v>13677.78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1.01</v>
      </c>
      <c r="P322">
        <v>9934.31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</v>
      </c>
      <c r="P323">
        <v>2000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1.3</v>
      </c>
      <c r="P324">
        <v>2888.89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1.1399999999999999</v>
      </c>
      <c r="P325">
        <v>3796.3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2.87</v>
      </c>
      <c r="P326">
        <v>5857.14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1.0900000000000001</v>
      </c>
      <c r="P327">
        <v>13562.5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1.19</v>
      </c>
      <c r="P328">
        <v>17608.7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1.0900000000000001</v>
      </c>
      <c r="P329">
        <v>15198.15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1.28</v>
      </c>
      <c r="P330">
        <v>8225.81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1.75</v>
      </c>
      <c r="P331">
        <v>6805.56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1.27</v>
      </c>
      <c r="P332">
        <v>7271.43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1.1100000000000001</v>
      </c>
      <c r="P333">
        <v>7718.6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1.26</v>
      </c>
      <c r="P334">
        <v>5597.22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1.19</v>
      </c>
      <c r="P335">
        <v>4969.3500000000004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1.03</v>
      </c>
      <c r="P336">
        <v>7772.73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1.1000000000000001</v>
      </c>
      <c r="P337">
        <v>4077.78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2.02</v>
      </c>
      <c r="P338">
        <v>5941.18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1.3</v>
      </c>
      <c r="P339">
        <v>325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</v>
      </c>
      <c r="P340">
        <v>8167.35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1.71</v>
      </c>
      <c r="P341">
        <v>4491.2299999999996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1.1299999999999999</v>
      </c>
      <c r="P342">
        <v>4905.8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</v>
      </c>
      <c r="P343">
        <v>6250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1.01</v>
      </c>
      <c r="P344">
        <v>3549.3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1.1299999999999999</v>
      </c>
      <c r="P345">
        <v>6647.06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1.05</v>
      </c>
      <c r="P346">
        <v>5606.6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1.1000000000000001</v>
      </c>
      <c r="P347">
        <v>4702.8599999999997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</v>
      </c>
      <c r="P348">
        <v>4766.62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1.2</v>
      </c>
      <c r="P349">
        <v>8823.5300000000007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9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1.05</v>
      </c>
      <c r="P350">
        <v>8071.79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</v>
      </c>
      <c r="P351">
        <v>6896.55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</v>
      </c>
      <c r="P352">
        <v>55004.11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1.04</v>
      </c>
      <c r="P353">
        <v>5777.78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1.1599999999999999</v>
      </c>
      <c r="P354">
        <v>7358.23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1.01</v>
      </c>
      <c r="P355">
        <v>7550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1.02</v>
      </c>
      <c r="P356">
        <v>23546.15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1.1100000000000001</v>
      </c>
      <c r="P357">
        <v>9250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1.0900000000000001</v>
      </c>
      <c r="P358">
        <v>4605.26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</v>
      </c>
      <c r="P359">
        <v>3157.89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1.04</v>
      </c>
      <c r="P360">
        <v>3696.43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1.01</v>
      </c>
      <c r="P361">
        <v>8825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1.29</v>
      </c>
      <c r="P362">
        <v>6437.5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1.03</v>
      </c>
      <c r="P363">
        <v>6205.28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1.1000000000000001</v>
      </c>
      <c r="P364">
        <v>7340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1.1299999999999999</v>
      </c>
      <c r="P365">
        <v>9950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1.1200000000000001</v>
      </c>
      <c r="P366">
        <v>6216.67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1.39</v>
      </c>
      <c r="P367">
        <v>6232.84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1.1100000000000001</v>
      </c>
      <c r="P368">
        <v>5878.79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1.39</v>
      </c>
      <c r="P369">
        <v>4534.78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1.06</v>
      </c>
      <c r="P370">
        <v>4194.4399999999996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1.01</v>
      </c>
      <c r="P371">
        <v>5916.67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</v>
      </c>
      <c r="P372">
        <v>20049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1.18</v>
      </c>
      <c r="P373">
        <v>5725.81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1.2</v>
      </c>
      <c r="P374">
        <v>5806.45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1.28</v>
      </c>
      <c r="P375">
        <v>18680.29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1.26</v>
      </c>
      <c r="P376">
        <v>7411.76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1.07</v>
      </c>
      <c r="P377">
        <v>6266.67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</v>
      </c>
      <c r="P378">
        <v>12136.36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1.1100000000000001</v>
      </c>
      <c r="P379">
        <v>4063.24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1.01</v>
      </c>
      <c r="P380">
        <v>6300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1.21</v>
      </c>
      <c r="P381">
        <v>3366.67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1.23</v>
      </c>
      <c r="P382">
        <v>4320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1.03</v>
      </c>
      <c r="P383">
        <v>8357.14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1.21</v>
      </c>
      <c r="P384">
        <v>14000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1.86</v>
      </c>
      <c r="P385">
        <v>8086.96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</v>
      </c>
      <c r="P386">
        <v>5384.62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1.41</v>
      </c>
      <c r="P387">
        <v>6796.3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1.1399999999999999</v>
      </c>
      <c r="P388">
        <v>2714.29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1.54</v>
      </c>
      <c r="P389">
        <v>11086.54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1.02</v>
      </c>
      <c r="P390">
        <v>10684.21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1.02</v>
      </c>
      <c r="P391">
        <v>10551.55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1.56</v>
      </c>
      <c r="P392">
        <v>5191.67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1.05</v>
      </c>
      <c r="P393">
        <v>8622.5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1.01</v>
      </c>
      <c r="P394">
        <v>11454.55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3.39</v>
      </c>
      <c r="P395">
        <v>6258.7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1.01</v>
      </c>
      <c r="P396">
        <v>6106.06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1.22</v>
      </c>
      <c r="P397">
        <v>7023.08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1.01</v>
      </c>
      <c r="P398">
        <v>7851.81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1.4</v>
      </c>
      <c r="P399">
        <v>6182.35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1.19</v>
      </c>
      <c r="P400">
        <v>4833.97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1.07</v>
      </c>
      <c r="P401">
        <v>10725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2.2799999999999998</v>
      </c>
      <c r="P402">
        <v>5700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1.06</v>
      </c>
      <c r="P403">
        <v>4092.31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1.05</v>
      </c>
      <c r="P404">
        <v>7954.35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1.06</v>
      </c>
      <c r="P405">
        <v>6463.41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1.05</v>
      </c>
      <c r="P406">
        <v>10757.14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</v>
      </c>
      <c r="P407">
        <v>17857.14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</v>
      </c>
      <c r="P408">
        <v>6262.5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2.25</v>
      </c>
      <c r="P409">
        <v>7500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1.06</v>
      </c>
      <c r="P410">
        <v>5890.11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1.05</v>
      </c>
      <c r="P411">
        <v>13955.56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1.1299999999999999</v>
      </c>
      <c r="P412">
        <v>6428.57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1.01</v>
      </c>
      <c r="P413">
        <v>6328.13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19" priority="2" operator="equal">
      <formula>"successful"</formula>
    </cfRule>
    <cfRule type="cellIs" dxfId="18" priority="3" operator="equal">
      <formula>"failed"</formula>
    </cfRule>
    <cfRule type="cellIs" dxfId="17" priority="4" operator="equal">
      <formula>"failed"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89F35-1F32-4C3B-B0B6-F57CBDC84841}">
  <dimension ref="A1:T76"/>
  <sheetViews>
    <sheetView workbookViewId="0">
      <selection activeCell="I1" sqref="I1:I1048576"/>
    </sheetView>
  </sheetViews>
  <sheetFormatPr defaultRowHeight="15" x14ac:dyDescent="0.25"/>
  <cols>
    <col min="2" max="2" width="23.85546875" bestFit="1" customWidth="1"/>
    <col min="3" max="3" width="40.140625" bestFit="1" customWidth="1"/>
    <col min="4" max="4" width="12.5703125" bestFit="1" customWidth="1"/>
    <col min="9" max="9" width="11" bestFit="1" customWidth="1"/>
    <col min="10" max="10" width="1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0.32</v>
      </c>
      <c r="P3">
        <v>6066.67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2333.33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0.04</v>
      </c>
      <c r="P7">
        <v>2392.31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0.02</v>
      </c>
      <c r="P8">
        <v>1583.33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0.5</v>
      </c>
      <c r="P9">
        <v>6000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0.05</v>
      </c>
      <c r="P10">
        <v>2433.33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7.0000000000000007E-2</v>
      </c>
      <c r="P11">
        <v>2955.56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1833.33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2000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0.01</v>
      </c>
      <c r="P15">
        <v>2250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0.2</v>
      </c>
      <c r="P16">
        <v>5040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0.42</v>
      </c>
      <c r="P17">
        <v>10502.93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0.01</v>
      </c>
      <c r="P18">
        <v>3540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0.15</v>
      </c>
      <c r="P19">
        <v>8333.33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0.05</v>
      </c>
      <c r="P20">
        <v>3592.31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0.38</v>
      </c>
      <c r="P22">
        <v>11912.5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0.05</v>
      </c>
      <c r="P23">
        <v>9033.33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233.33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0.11</v>
      </c>
      <c r="P26">
        <v>10833.33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2900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0.23</v>
      </c>
      <c r="P28">
        <v>9655.17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0.34</v>
      </c>
      <c r="P30">
        <v>6300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0.19</v>
      </c>
      <c r="P31">
        <v>38160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0.33</v>
      </c>
      <c r="P33">
        <v>2600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0.05</v>
      </c>
      <c r="P34">
        <v>1000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500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0.38</v>
      </c>
      <c r="P37">
        <v>8157.14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0.01</v>
      </c>
      <c r="P38">
        <v>700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0.03</v>
      </c>
      <c r="P39">
        <v>2730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0.09</v>
      </c>
      <c r="P40">
        <v>2941.18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0.01</v>
      </c>
      <c r="P41">
        <v>1250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0.05</v>
      </c>
      <c r="P43">
        <v>575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0.21</v>
      </c>
      <c r="P44">
        <v>5208.33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0.05</v>
      </c>
      <c r="P45">
        <v>18333.330000000002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0.04</v>
      </c>
      <c r="P46">
        <v>2633.33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0.62</v>
      </c>
      <c r="P48">
        <v>48642.86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0.01</v>
      </c>
      <c r="P49">
        <v>300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2500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0.01</v>
      </c>
      <c r="P51">
        <v>975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0.18</v>
      </c>
      <c r="P52">
        <v>3658.82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0.09</v>
      </c>
      <c r="P53">
        <v>8071.43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100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0.03</v>
      </c>
      <c r="P55">
        <v>5280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2000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0.37</v>
      </c>
      <c r="P57">
        <v>4692.8599999999997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0.14000000000000001</v>
      </c>
      <c r="P58">
        <v>7807.69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100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0.22</v>
      </c>
      <c r="P60">
        <v>4855.5600000000004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0.27</v>
      </c>
      <c r="P61">
        <v>6810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0.09</v>
      </c>
      <c r="P62">
        <v>850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0.09</v>
      </c>
      <c r="P63">
        <v>6006.45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7.0000000000000007E-2</v>
      </c>
      <c r="P64">
        <v>7240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0.1</v>
      </c>
      <c r="P65">
        <v>10000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0.11</v>
      </c>
      <c r="P66">
        <v>5166.67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0.28000000000000003</v>
      </c>
      <c r="P68">
        <v>6100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0.21</v>
      </c>
      <c r="P69">
        <v>3750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0.18</v>
      </c>
      <c r="P70">
        <v>2557.14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0.02</v>
      </c>
      <c r="P72">
        <v>2500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0.1</v>
      </c>
      <c r="P75">
        <v>1000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0.02</v>
      </c>
      <c r="P76">
        <v>20200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</sheetData>
  <conditionalFormatting sqref="F1:F76">
    <cfRule type="cellIs" dxfId="14" priority="2" operator="equal">
      <formula>"successful"</formula>
    </cfRule>
    <cfRule type="cellIs" dxfId="13" priority="3" operator="equal">
      <formula>"failed"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P1 O2:O76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27882-0C91-4BA9-BD79-4608B691FF36}">
  <dimension ref="A1:T15"/>
  <sheetViews>
    <sheetView workbookViewId="0">
      <selection activeCell="C5" sqref="C5"/>
    </sheetView>
  </sheetViews>
  <sheetFormatPr defaultRowHeight="15" x14ac:dyDescent="0.25"/>
  <cols>
    <col min="2" max="2" width="24.7109375" bestFit="1" customWidth="1"/>
    <col min="3" max="3" width="39" bestFit="1" customWidth="1"/>
    <col min="4" max="4" width="1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45" x14ac:dyDescent="0.25">
      <c r="A2">
        <v>431</v>
      </c>
      <c r="B2" s="3" t="s">
        <v>432</v>
      </c>
      <c r="C2" s="3" t="s">
        <v>4541</v>
      </c>
      <c r="D2" s="6">
        <v>3000</v>
      </c>
      <c r="E2" s="8">
        <v>415</v>
      </c>
      <c r="F2" t="s">
        <v>8220</v>
      </c>
      <c r="G2" t="s">
        <v>8224</v>
      </c>
      <c r="H2" t="s">
        <v>8246</v>
      </c>
      <c r="I2">
        <v>1467752083</v>
      </c>
      <c r="J2">
        <v>1465160083</v>
      </c>
      <c r="K2" t="b">
        <v>0</v>
      </c>
      <c r="L2">
        <v>8</v>
      </c>
      <c r="M2" t="b">
        <v>0</v>
      </c>
      <c r="N2" t="s">
        <v>8268</v>
      </c>
      <c r="O2" s="9">
        <v>0.14000000000000001</v>
      </c>
      <c r="P2">
        <v>5187.5</v>
      </c>
      <c r="Q2" s="13" t="s">
        <v>8308</v>
      </c>
      <c r="R2" t="s">
        <v>8314</v>
      </c>
      <c r="S2" s="17">
        <v>42526.871331018512</v>
      </c>
      <c r="T2" s="17">
        <v>42556.871331018512</v>
      </c>
    </row>
    <row r="3" spans="1:20" ht="60" x14ac:dyDescent="0.25">
      <c r="A3">
        <v>441</v>
      </c>
      <c r="B3" s="3" t="s">
        <v>442</v>
      </c>
      <c r="C3" s="3" t="s">
        <v>4551</v>
      </c>
      <c r="D3" s="6">
        <v>400</v>
      </c>
      <c r="E3" s="8">
        <v>0</v>
      </c>
      <c r="F3" t="s">
        <v>8220</v>
      </c>
      <c r="G3" t="s">
        <v>8224</v>
      </c>
      <c r="H3" t="s">
        <v>8246</v>
      </c>
      <c r="I3">
        <v>1383418996</v>
      </c>
      <c r="J3">
        <v>1380826996</v>
      </c>
      <c r="K3" t="b">
        <v>0</v>
      </c>
      <c r="L3">
        <v>0</v>
      </c>
      <c r="M3" t="b">
        <v>0</v>
      </c>
      <c r="N3" t="s">
        <v>8268</v>
      </c>
      <c r="O3" s="9">
        <v>0</v>
      </c>
      <c r="P3">
        <v>0</v>
      </c>
      <c r="Q3" s="13" t="s">
        <v>8308</v>
      </c>
      <c r="R3" t="s">
        <v>8314</v>
      </c>
      <c r="S3" s="17">
        <v>41550.793935185182</v>
      </c>
      <c r="T3" s="17">
        <v>41580.793935185182</v>
      </c>
    </row>
    <row r="4" spans="1:20" ht="60" x14ac:dyDescent="0.25">
      <c r="A4">
        <v>447</v>
      </c>
      <c r="B4" s="3" t="s">
        <v>448</v>
      </c>
      <c r="C4" s="3" t="s">
        <v>4557</v>
      </c>
      <c r="D4" s="6">
        <v>30000</v>
      </c>
      <c r="E4" s="8">
        <v>5</v>
      </c>
      <c r="F4" t="s">
        <v>8220</v>
      </c>
      <c r="G4" t="s">
        <v>8224</v>
      </c>
      <c r="H4" t="s">
        <v>8246</v>
      </c>
      <c r="I4">
        <v>1364041163</v>
      </c>
      <c r="J4">
        <v>1361884763</v>
      </c>
      <c r="K4" t="b">
        <v>0</v>
      </c>
      <c r="L4">
        <v>1</v>
      </c>
      <c r="M4" t="b">
        <v>0</v>
      </c>
      <c r="N4" t="s">
        <v>8268</v>
      </c>
      <c r="O4" s="9">
        <v>0</v>
      </c>
      <c r="P4">
        <v>500</v>
      </c>
      <c r="Q4" s="13" t="s">
        <v>8308</v>
      </c>
      <c r="R4" t="s">
        <v>8314</v>
      </c>
      <c r="S4" s="17">
        <v>41331.555127314816</v>
      </c>
      <c r="T4" s="17">
        <v>41356.513460648144</v>
      </c>
    </row>
    <row r="5" spans="1:20" ht="60" x14ac:dyDescent="0.25">
      <c r="A5">
        <v>449</v>
      </c>
      <c r="B5" s="3" t="s">
        <v>450</v>
      </c>
      <c r="C5" s="3" t="s">
        <v>4559</v>
      </c>
      <c r="D5" s="6">
        <v>2000</v>
      </c>
      <c r="E5" s="8">
        <v>45</v>
      </c>
      <c r="F5" t="s">
        <v>8220</v>
      </c>
      <c r="G5" t="s">
        <v>8224</v>
      </c>
      <c r="H5" t="s">
        <v>8246</v>
      </c>
      <c r="I5">
        <v>1382017085</v>
      </c>
      <c r="J5">
        <v>1379425085</v>
      </c>
      <c r="K5" t="b">
        <v>0</v>
      </c>
      <c r="L5">
        <v>5</v>
      </c>
      <c r="M5" t="b">
        <v>0</v>
      </c>
      <c r="N5" t="s">
        <v>8268</v>
      </c>
      <c r="O5" s="9">
        <v>0.02</v>
      </c>
      <c r="P5">
        <v>900</v>
      </c>
      <c r="Q5" s="13" t="s">
        <v>8308</v>
      </c>
      <c r="R5" t="s">
        <v>8314</v>
      </c>
      <c r="S5" s="17">
        <v>41534.568113425928</v>
      </c>
      <c r="T5" s="17">
        <v>41564.568113425928</v>
      </c>
    </row>
    <row r="6" spans="1:20" ht="45" x14ac:dyDescent="0.25">
      <c r="A6">
        <v>458</v>
      </c>
      <c r="B6" s="3" t="s">
        <v>459</v>
      </c>
      <c r="C6" s="3" t="s">
        <v>4568</v>
      </c>
      <c r="D6" s="6">
        <v>10000</v>
      </c>
      <c r="E6" s="8">
        <v>821</v>
      </c>
      <c r="F6" t="s">
        <v>8220</v>
      </c>
      <c r="G6" t="s">
        <v>8224</v>
      </c>
      <c r="H6" t="s">
        <v>8246</v>
      </c>
      <c r="I6">
        <v>1368550060</v>
      </c>
      <c r="J6">
        <v>1365958060</v>
      </c>
      <c r="K6" t="b">
        <v>0</v>
      </c>
      <c r="L6">
        <v>49</v>
      </c>
      <c r="M6" t="b">
        <v>0</v>
      </c>
      <c r="N6" t="s">
        <v>8268</v>
      </c>
      <c r="O6" s="9">
        <v>0.08</v>
      </c>
      <c r="P6">
        <v>1675.51</v>
      </c>
      <c r="Q6" s="13" t="s">
        <v>8308</v>
      </c>
      <c r="R6" t="s">
        <v>8314</v>
      </c>
      <c r="S6" s="17">
        <v>41378.69976851852</v>
      </c>
      <c r="T6" s="17">
        <v>41408.69976851852</v>
      </c>
    </row>
    <row r="7" spans="1:20" ht="60" x14ac:dyDescent="0.25">
      <c r="A7">
        <v>461</v>
      </c>
      <c r="B7" s="3" t="s">
        <v>462</v>
      </c>
      <c r="C7" s="3" t="s">
        <v>4571</v>
      </c>
      <c r="D7" s="6">
        <v>550</v>
      </c>
      <c r="E7" s="8">
        <v>0</v>
      </c>
      <c r="F7" t="s">
        <v>8220</v>
      </c>
      <c r="G7" t="s">
        <v>8224</v>
      </c>
      <c r="H7" t="s">
        <v>8246</v>
      </c>
      <c r="I7">
        <v>1370204367</v>
      </c>
      <c r="J7">
        <v>1368476367</v>
      </c>
      <c r="K7" t="b">
        <v>0</v>
      </c>
      <c r="L7">
        <v>0</v>
      </c>
      <c r="M7" t="b">
        <v>0</v>
      </c>
      <c r="N7" t="s">
        <v>8268</v>
      </c>
      <c r="O7" s="9">
        <v>0</v>
      </c>
      <c r="P7">
        <v>0</v>
      </c>
      <c r="Q7" s="13" t="s">
        <v>8308</v>
      </c>
      <c r="R7" t="s">
        <v>8314</v>
      </c>
      <c r="S7" s="17">
        <v>41407.84684027778</v>
      </c>
      <c r="T7" s="17">
        <v>41427.84684027778</v>
      </c>
    </row>
    <row r="8" spans="1:20" ht="30" x14ac:dyDescent="0.25">
      <c r="A8">
        <v>469</v>
      </c>
      <c r="B8" s="3" t="s">
        <v>470</v>
      </c>
      <c r="C8" s="3" t="s">
        <v>4579</v>
      </c>
      <c r="D8" s="6">
        <v>6000</v>
      </c>
      <c r="E8" s="8">
        <v>0</v>
      </c>
      <c r="F8" t="s">
        <v>8220</v>
      </c>
      <c r="G8" t="s">
        <v>8224</v>
      </c>
      <c r="H8" t="s">
        <v>8246</v>
      </c>
      <c r="I8">
        <v>1409960724</v>
      </c>
      <c r="J8">
        <v>1404776724</v>
      </c>
      <c r="K8" t="b">
        <v>0</v>
      </c>
      <c r="L8">
        <v>0</v>
      </c>
      <c r="M8" t="b">
        <v>0</v>
      </c>
      <c r="N8" t="s">
        <v>8268</v>
      </c>
      <c r="O8" s="9">
        <v>0</v>
      </c>
      <c r="P8">
        <v>0</v>
      </c>
      <c r="Q8" s="13" t="s">
        <v>8308</v>
      </c>
      <c r="R8" t="s">
        <v>8314</v>
      </c>
      <c r="S8" s="17">
        <v>41827.989861111113</v>
      </c>
      <c r="T8" s="17">
        <v>41887.989861111113</v>
      </c>
    </row>
    <row r="9" spans="1:20" ht="60" x14ac:dyDescent="0.25">
      <c r="A9">
        <v>483</v>
      </c>
      <c r="B9" s="3" t="s">
        <v>484</v>
      </c>
      <c r="C9" s="3" t="s">
        <v>4593</v>
      </c>
      <c r="D9" s="6">
        <v>15000</v>
      </c>
      <c r="E9" s="8">
        <v>7530</v>
      </c>
      <c r="F9" t="s">
        <v>8220</v>
      </c>
      <c r="G9" t="s">
        <v>8224</v>
      </c>
      <c r="H9" t="s">
        <v>8246</v>
      </c>
      <c r="I9">
        <v>1359434672</v>
      </c>
      <c r="J9">
        <v>1354250672</v>
      </c>
      <c r="K9" t="b">
        <v>0</v>
      </c>
      <c r="L9">
        <v>147</v>
      </c>
      <c r="M9" t="b">
        <v>0</v>
      </c>
      <c r="N9" t="s">
        <v>8268</v>
      </c>
      <c r="O9" s="9">
        <v>0.5</v>
      </c>
      <c r="P9">
        <v>5122.45</v>
      </c>
      <c r="Q9" s="13" t="s">
        <v>8308</v>
      </c>
      <c r="R9" t="s">
        <v>8314</v>
      </c>
      <c r="S9" s="17">
        <v>41243.197592592594</v>
      </c>
      <c r="T9" s="17">
        <v>41303.197592592594</v>
      </c>
    </row>
    <row r="10" spans="1:20" ht="60" x14ac:dyDescent="0.25">
      <c r="A10">
        <v>484</v>
      </c>
      <c r="B10" s="3" t="s">
        <v>485</v>
      </c>
      <c r="C10" s="3" t="s">
        <v>4594</v>
      </c>
      <c r="D10" s="6">
        <v>80000</v>
      </c>
      <c r="E10" s="8">
        <v>149</v>
      </c>
      <c r="F10" t="s">
        <v>8220</v>
      </c>
      <c r="G10" t="s">
        <v>8224</v>
      </c>
      <c r="H10" t="s">
        <v>8246</v>
      </c>
      <c r="I10">
        <v>1446766372</v>
      </c>
      <c r="J10">
        <v>1443220372</v>
      </c>
      <c r="K10" t="b">
        <v>0</v>
      </c>
      <c r="L10">
        <v>11</v>
      </c>
      <c r="M10" t="b">
        <v>0</v>
      </c>
      <c r="N10" t="s">
        <v>8268</v>
      </c>
      <c r="O10" s="9">
        <v>0</v>
      </c>
      <c r="P10">
        <v>1354.55</v>
      </c>
      <c r="Q10" s="13" t="s">
        <v>8308</v>
      </c>
      <c r="R10" t="s">
        <v>8314</v>
      </c>
      <c r="S10" s="17">
        <v>42272.93949074074</v>
      </c>
      <c r="T10" s="17">
        <v>42313.981157407412</v>
      </c>
    </row>
    <row r="11" spans="1:20" ht="45" x14ac:dyDescent="0.25">
      <c r="A11">
        <v>485</v>
      </c>
      <c r="B11" s="3" t="s">
        <v>486</v>
      </c>
      <c r="C11" s="3" t="s">
        <v>4595</v>
      </c>
      <c r="D11" s="6">
        <v>37956</v>
      </c>
      <c r="E11" s="8">
        <v>8315.01</v>
      </c>
      <c r="F11" t="s">
        <v>8220</v>
      </c>
      <c r="G11" t="s">
        <v>8224</v>
      </c>
      <c r="H11" t="s">
        <v>8246</v>
      </c>
      <c r="I11">
        <v>1368792499</v>
      </c>
      <c r="J11">
        <v>1366200499</v>
      </c>
      <c r="K11" t="b">
        <v>0</v>
      </c>
      <c r="L11">
        <v>125</v>
      </c>
      <c r="M11" t="b">
        <v>0</v>
      </c>
      <c r="N11" t="s">
        <v>8268</v>
      </c>
      <c r="O11" s="9">
        <v>0.22</v>
      </c>
      <c r="P11">
        <v>6652.01</v>
      </c>
      <c r="Q11" s="13" t="s">
        <v>8308</v>
      </c>
      <c r="R11" t="s">
        <v>8314</v>
      </c>
      <c r="S11" s="17">
        <v>41381.50577546296</v>
      </c>
      <c r="T11" s="17">
        <v>41411.50577546296</v>
      </c>
    </row>
    <row r="12" spans="1:20" ht="45" x14ac:dyDescent="0.25">
      <c r="A12">
        <v>493</v>
      </c>
      <c r="B12" s="3" t="s">
        <v>494</v>
      </c>
      <c r="C12" s="3" t="s">
        <v>4603</v>
      </c>
      <c r="D12" s="6">
        <v>30000</v>
      </c>
      <c r="E12" s="8">
        <v>0</v>
      </c>
      <c r="F12" t="s">
        <v>8220</v>
      </c>
      <c r="G12" t="s">
        <v>8224</v>
      </c>
      <c r="H12" t="s">
        <v>8246</v>
      </c>
      <c r="I12">
        <v>1432142738</v>
      </c>
      <c r="J12">
        <v>1429550738</v>
      </c>
      <c r="K12" t="b">
        <v>0</v>
      </c>
      <c r="L12">
        <v>0</v>
      </c>
      <c r="M12" t="b">
        <v>0</v>
      </c>
      <c r="N12" t="s">
        <v>8268</v>
      </c>
      <c r="O12" s="9">
        <v>0</v>
      </c>
      <c r="P12">
        <v>0</v>
      </c>
      <c r="Q12" s="13" t="s">
        <v>8308</v>
      </c>
      <c r="R12" t="s">
        <v>8314</v>
      </c>
      <c r="S12" s="17">
        <v>42114.726134259254</v>
      </c>
      <c r="T12" s="17">
        <v>42144.726134259254</v>
      </c>
    </row>
    <row r="13" spans="1:20" ht="60" x14ac:dyDescent="0.25">
      <c r="A13">
        <v>503</v>
      </c>
      <c r="B13" s="3" t="s">
        <v>504</v>
      </c>
      <c r="C13" s="3" t="s">
        <v>4613</v>
      </c>
      <c r="D13" s="6">
        <v>6500</v>
      </c>
      <c r="E13" s="8">
        <v>114</v>
      </c>
      <c r="F13" t="s">
        <v>8220</v>
      </c>
      <c r="G13" t="s">
        <v>8224</v>
      </c>
      <c r="H13" t="s">
        <v>8246</v>
      </c>
      <c r="I13">
        <v>1421498303</v>
      </c>
      <c r="J13">
        <v>1418906303</v>
      </c>
      <c r="K13" t="b">
        <v>0</v>
      </c>
      <c r="L13">
        <v>9</v>
      </c>
      <c r="M13" t="b">
        <v>0</v>
      </c>
      <c r="N13" t="s">
        <v>8268</v>
      </c>
      <c r="O13" s="9">
        <v>0.02</v>
      </c>
      <c r="P13">
        <v>1266.67</v>
      </c>
      <c r="Q13" s="13" t="s">
        <v>8308</v>
      </c>
      <c r="R13" t="s">
        <v>8314</v>
      </c>
      <c r="S13" s="17">
        <v>41991.526655092588</v>
      </c>
      <c r="T13" s="17">
        <v>42021.526655092588</v>
      </c>
    </row>
    <row r="14" spans="1:20" ht="45" x14ac:dyDescent="0.25">
      <c r="A14">
        <v>509</v>
      </c>
      <c r="B14" s="3" t="s">
        <v>510</v>
      </c>
      <c r="C14" s="3" t="s">
        <v>4619</v>
      </c>
      <c r="D14" s="6">
        <v>5000</v>
      </c>
      <c r="E14" s="8">
        <v>10</v>
      </c>
      <c r="F14" t="s">
        <v>8220</v>
      </c>
      <c r="G14" t="s">
        <v>8224</v>
      </c>
      <c r="H14" t="s">
        <v>8246</v>
      </c>
      <c r="I14">
        <v>1435504170</v>
      </c>
      <c r="J14">
        <v>1432912170</v>
      </c>
      <c r="K14" t="b">
        <v>0</v>
      </c>
      <c r="L14">
        <v>1</v>
      </c>
      <c r="M14" t="b">
        <v>0</v>
      </c>
      <c r="N14" t="s">
        <v>8268</v>
      </c>
      <c r="O14" s="9">
        <v>0</v>
      </c>
      <c r="P14">
        <v>1000</v>
      </c>
      <c r="Q14" s="13" t="s">
        <v>8308</v>
      </c>
      <c r="R14" t="s">
        <v>8314</v>
      </c>
      <c r="S14" s="17">
        <v>42153.631597222222</v>
      </c>
      <c r="T14" s="17">
        <v>42183.631597222222</v>
      </c>
    </row>
    <row r="15" spans="1:20" ht="30" x14ac:dyDescent="0.25">
      <c r="A15">
        <v>516</v>
      </c>
      <c r="B15" s="3" t="s">
        <v>517</v>
      </c>
      <c r="C15" s="3" t="s">
        <v>4626</v>
      </c>
      <c r="D15" s="6">
        <v>5000</v>
      </c>
      <c r="E15" s="8">
        <v>0</v>
      </c>
      <c r="F15" t="s">
        <v>8220</v>
      </c>
      <c r="G15" t="s">
        <v>8224</v>
      </c>
      <c r="H15" t="s">
        <v>8246</v>
      </c>
      <c r="I15">
        <v>1432752080</v>
      </c>
      <c r="J15">
        <v>1427568080</v>
      </c>
      <c r="K15" t="b">
        <v>0</v>
      </c>
      <c r="L15">
        <v>0</v>
      </c>
      <c r="M15" t="b">
        <v>0</v>
      </c>
      <c r="N15" t="s">
        <v>8268</v>
      </c>
      <c r="O15" s="9">
        <v>0</v>
      </c>
      <c r="P15">
        <v>0</v>
      </c>
      <c r="Q15" s="13" t="s">
        <v>8308</v>
      </c>
      <c r="R15" t="s">
        <v>8314</v>
      </c>
      <c r="S15" s="17">
        <v>42091.778703703705</v>
      </c>
      <c r="T15" s="17">
        <v>42151.778703703705</v>
      </c>
    </row>
  </sheetData>
  <conditionalFormatting sqref="F1:F15">
    <cfRule type="cellIs" dxfId="9" priority="2" operator="equal">
      <formula>"successful"</formula>
    </cfRule>
    <cfRule type="cellIs" dxfId="8" priority="3" operator="equal">
      <formula>"failed"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15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D5A6-C54D-4FBD-A9E6-84978618DDCE}">
  <dimension ref="A1:T6"/>
  <sheetViews>
    <sheetView workbookViewId="0">
      <selection activeCell="C4" sqref="C4"/>
    </sheetView>
  </sheetViews>
  <sheetFormatPr defaultRowHeight="15" x14ac:dyDescent="0.25"/>
  <cols>
    <col min="2" max="2" width="24.7109375" customWidth="1"/>
    <col min="3" max="3" width="41.7109375" customWidth="1"/>
    <col min="4" max="4" width="10.5703125" bestFit="1" customWidth="1"/>
    <col min="9" max="9" width="11" bestFit="1" customWidth="1"/>
    <col min="20" max="20" width="9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45" x14ac:dyDescent="0.25">
      <c r="A2">
        <v>2528</v>
      </c>
      <c r="B2" s="3" t="s">
        <v>2528</v>
      </c>
      <c r="C2" s="3" t="s">
        <v>6638</v>
      </c>
      <c r="D2" s="6">
        <v>4000</v>
      </c>
      <c r="E2" s="8">
        <v>4289.99</v>
      </c>
      <c r="F2" t="s">
        <v>8218</v>
      </c>
      <c r="G2" t="s">
        <v>8224</v>
      </c>
      <c r="H2" t="s">
        <v>8246</v>
      </c>
      <c r="I2">
        <v>1440068400</v>
      </c>
      <c r="J2">
        <v>1438459303</v>
      </c>
      <c r="K2" t="b">
        <v>0</v>
      </c>
      <c r="L2">
        <v>81</v>
      </c>
      <c r="M2" t="b">
        <v>1</v>
      </c>
      <c r="N2" t="s">
        <v>8298</v>
      </c>
      <c r="O2" s="9">
        <v>1.07</v>
      </c>
      <c r="P2">
        <v>5296.28</v>
      </c>
      <c r="Q2" s="13" t="s">
        <v>8323</v>
      </c>
      <c r="R2" t="s">
        <v>8352</v>
      </c>
      <c r="S2" s="17">
        <v>42217.834525462968</v>
      </c>
      <c r="T2" s="17">
        <v>42236.458333333328</v>
      </c>
    </row>
    <row r="3" spans="1:20" ht="60" x14ac:dyDescent="0.25">
      <c r="A3">
        <v>2541</v>
      </c>
      <c r="B3" s="3" t="s">
        <v>2541</v>
      </c>
      <c r="C3" s="3" t="s">
        <v>6651</v>
      </c>
      <c r="D3" s="6">
        <v>3500</v>
      </c>
      <c r="E3" s="8">
        <v>3746</v>
      </c>
      <c r="F3" t="s">
        <v>8218</v>
      </c>
      <c r="G3" t="s">
        <v>8224</v>
      </c>
      <c r="H3" t="s">
        <v>8246</v>
      </c>
      <c r="I3">
        <v>1380192418</v>
      </c>
      <c r="J3">
        <v>1375008418</v>
      </c>
      <c r="K3" t="b">
        <v>0</v>
      </c>
      <c r="L3">
        <v>63</v>
      </c>
      <c r="M3" t="b">
        <v>1</v>
      </c>
      <c r="N3" t="s">
        <v>8298</v>
      </c>
      <c r="O3" s="9">
        <v>1.07</v>
      </c>
      <c r="P3">
        <v>5946.03</v>
      </c>
      <c r="Q3" s="13" t="s">
        <v>8323</v>
      </c>
      <c r="R3" t="s">
        <v>8352</v>
      </c>
      <c r="S3" s="17">
        <v>41483.449282407404</v>
      </c>
      <c r="T3" s="17">
        <v>41543.449282407404</v>
      </c>
    </row>
    <row r="4" spans="1:20" ht="45" x14ac:dyDescent="0.25">
      <c r="A4">
        <v>2549</v>
      </c>
      <c r="B4" s="3" t="s">
        <v>2549</v>
      </c>
      <c r="C4" s="3" t="s">
        <v>6659</v>
      </c>
      <c r="D4" s="6">
        <v>1570</v>
      </c>
      <c r="E4" s="8">
        <v>1614</v>
      </c>
      <c r="F4" t="s">
        <v>8218</v>
      </c>
      <c r="G4" t="s">
        <v>8224</v>
      </c>
      <c r="H4" t="s">
        <v>8246</v>
      </c>
      <c r="I4">
        <v>1370019600</v>
      </c>
      <c r="J4">
        <v>1366999870</v>
      </c>
      <c r="K4" t="b">
        <v>0</v>
      </c>
      <c r="L4">
        <v>37</v>
      </c>
      <c r="M4" t="b">
        <v>1</v>
      </c>
      <c r="N4" t="s">
        <v>8298</v>
      </c>
      <c r="O4" s="9">
        <v>1.03</v>
      </c>
      <c r="P4">
        <v>4362.16</v>
      </c>
      <c r="Q4" s="13" t="s">
        <v>8323</v>
      </c>
      <c r="R4" t="s">
        <v>8352</v>
      </c>
      <c r="S4" s="17">
        <v>41390.757754629631</v>
      </c>
      <c r="T4" s="17">
        <v>41425.708333333336</v>
      </c>
    </row>
    <row r="5" spans="1:20" ht="30" x14ac:dyDescent="0.25">
      <c r="A5">
        <v>2557</v>
      </c>
      <c r="B5" s="3" t="s">
        <v>2557</v>
      </c>
      <c r="C5" s="3" t="s">
        <v>6667</v>
      </c>
      <c r="D5" s="6">
        <v>900</v>
      </c>
      <c r="E5" s="8">
        <v>1066</v>
      </c>
      <c r="F5" t="s">
        <v>8218</v>
      </c>
      <c r="G5" t="s">
        <v>8224</v>
      </c>
      <c r="H5" t="s">
        <v>8246</v>
      </c>
      <c r="I5">
        <v>1400176386</v>
      </c>
      <c r="J5">
        <v>1397584386</v>
      </c>
      <c r="K5" t="b">
        <v>0</v>
      </c>
      <c r="L5">
        <v>36</v>
      </c>
      <c r="M5" t="b">
        <v>1</v>
      </c>
      <c r="N5" t="s">
        <v>8298</v>
      </c>
      <c r="O5" s="9">
        <v>1.18</v>
      </c>
      <c r="P5">
        <v>2961.11</v>
      </c>
      <c r="Q5" s="13" t="s">
        <v>8323</v>
      </c>
      <c r="R5" t="s">
        <v>8352</v>
      </c>
      <c r="S5" s="17">
        <v>41744.745208333334</v>
      </c>
      <c r="T5" s="17">
        <v>41774.745208333334</v>
      </c>
    </row>
    <row r="6" spans="1:20" ht="60" x14ac:dyDescent="0.25">
      <c r="A6">
        <v>2560</v>
      </c>
      <c r="B6" s="3" t="s">
        <v>2560</v>
      </c>
      <c r="C6" s="3" t="s">
        <v>6670</v>
      </c>
      <c r="D6" s="6">
        <v>3000</v>
      </c>
      <c r="E6" s="8">
        <v>3003</v>
      </c>
      <c r="F6" t="s">
        <v>8218</v>
      </c>
      <c r="G6" t="s">
        <v>8224</v>
      </c>
      <c r="H6" t="s">
        <v>8246</v>
      </c>
      <c r="I6">
        <v>1425682174</v>
      </c>
      <c r="J6">
        <v>1423090174</v>
      </c>
      <c r="K6" t="b">
        <v>0</v>
      </c>
      <c r="L6">
        <v>21</v>
      </c>
      <c r="M6" t="b">
        <v>1</v>
      </c>
      <c r="N6" t="s">
        <v>8298</v>
      </c>
      <c r="O6" s="9">
        <v>1</v>
      </c>
      <c r="P6">
        <v>14300</v>
      </c>
      <c r="Q6" s="13" t="s">
        <v>8323</v>
      </c>
      <c r="R6" t="s">
        <v>8352</v>
      </c>
      <c r="S6" s="17">
        <v>42039.951087962967</v>
      </c>
      <c r="T6" s="17">
        <v>42069.951087962967</v>
      </c>
    </row>
  </sheetData>
  <conditionalFormatting sqref="F1:F6">
    <cfRule type="cellIs" dxfId="4" priority="2" operator="equal">
      <formula>"successful"</formula>
    </cfRule>
    <cfRule type="cellIs" dxfId="3" priority="3" operator="equal">
      <formula>"failed"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6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E1874-3922-46D1-AC59-2432CC186CC1}">
  <dimension ref="A1:S49"/>
  <sheetViews>
    <sheetView topLeftCell="A34" workbookViewId="0">
      <selection activeCell="B47" sqref="B4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19" max="19" width="12.5703125" customWidth="1"/>
  </cols>
  <sheetData>
    <row r="1" spans="1:19" x14ac:dyDescent="0.25">
      <c r="A1" s="36" t="s">
        <v>8396</v>
      </c>
      <c r="B1" s="36"/>
      <c r="C1" s="36"/>
    </row>
    <row r="2" spans="1:19" x14ac:dyDescent="0.25">
      <c r="B2" s="18" t="s">
        <v>8390</v>
      </c>
      <c r="C2" s="18" t="s">
        <v>8391</v>
      </c>
    </row>
    <row r="3" spans="1:19" x14ac:dyDescent="0.25">
      <c r="A3" s="18" t="s">
        <v>8387</v>
      </c>
      <c r="B3" s="19">
        <f>AVERAGE('Successful US Kickstarts'!D:D)</f>
        <v>5048.8786407766993</v>
      </c>
      <c r="C3" s="19">
        <f>AVERAGE('Failed US Kickstarts'!D:D)</f>
        <v>14417.706666666667</v>
      </c>
      <c r="G3" s="39" t="s">
        <v>8392</v>
      </c>
      <c r="H3" s="39"/>
      <c r="I3" s="39"/>
      <c r="J3" s="39"/>
      <c r="K3" s="39"/>
      <c r="L3" s="39"/>
      <c r="M3" s="39"/>
      <c r="N3" s="39"/>
    </row>
    <row r="4" spans="1:19" x14ac:dyDescent="0.25">
      <c r="A4" s="18" t="s">
        <v>8394</v>
      </c>
      <c r="B4" s="19">
        <f>MEDIAN('Successful US Kickstarts'!D:D)</f>
        <v>3000</v>
      </c>
      <c r="C4" s="19">
        <f>MEDIAN('Failed US Kickstarts'!D:D)</f>
        <v>5000</v>
      </c>
      <c r="G4" t="s">
        <v>8393</v>
      </c>
    </row>
    <row r="5" spans="1:19" x14ac:dyDescent="0.25">
      <c r="A5" s="18" t="s">
        <v>8402</v>
      </c>
      <c r="B5" s="19">
        <f>_xlfn.STDEV.P('Successful US Kickstarts'!D:D)</f>
        <v>7748.7537726373303</v>
      </c>
      <c r="C5" s="19">
        <f>_xlfn.STDEV.P('Failed US Kickstarts'!D:D)</f>
        <v>31628.358420789966</v>
      </c>
    </row>
    <row r="6" spans="1:19" x14ac:dyDescent="0.25">
      <c r="A6" s="18" t="s">
        <v>8409</v>
      </c>
      <c r="B6" s="19">
        <f>_xlfn.QUARTILE.EXC('Successful US Kickstarts'!D:D,3)</f>
        <v>5000</v>
      </c>
      <c r="C6" s="19">
        <f>_xlfn.QUARTILE.EXC('Failed US Kickstarts'!D:D,3)</f>
        <v>10000</v>
      </c>
      <c r="G6" s="34" t="s">
        <v>8395</v>
      </c>
      <c r="H6" s="34"/>
      <c r="I6" s="34"/>
      <c r="J6" s="34"/>
      <c r="K6" s="34"/>
      <c r="L6" s="34"/>
      <c r="M6" s="34"/>
      <c r="N6" s="34"/>
    </row>
    <row r="7" spans="1:19" ht="15" customHeight="1" x14ac:dyDescent="0.25">
      <c r="A7" s="18" t="s">
        <v>8410</v>
      </c>
      <c r="B7" s="19">
        <f>_xlfn.QUARTILE.EXC('Successful US Kickstarts'!D:D,1)</f>
        <v>1500</v>
      </c>
      <c r="C7" s="19">
        <f>_xlfn.QUARTILE.EXC('Failed US Kickstarts'!D:D,1)</f>
        <v>2000</v>
      </c>
      <c r="G7" s="35" t="s">
        <v>8401</v>
      </c>
      <c r="H7" s="35"/>
      <c r="I7" s="35"/>
      <c r="J7" s="35"/>
      <c r="K7" s="35"/>
      <c r="L7" s="35"/>
      <c r="M7" s="35"/>
      <c r="N7" s="35"/>
    </row>
    <row r="8" spans="1:19" x14ac:dyDescent="0.25">
      <c r="A8" s="18" t="s">
        <v>8411</v>
      </c>
      <c r="B8" s="19">
        <f>B6-B7</f>
        <v>3500</v>
      </c>
      <c r="C8" s="19">
        <f>C6-C7</f>
        <v>8000</v>
      </c>
      <c r="G8" s="35"/>
      <c r="H8" s="35"/>
      <c r="I8" s="35"/>
      <c r="J8" s="35"/>
      <c r="K8" s="35"/>
      <c r="L8" s="35"/>
      <c r="M8" s="35"/>
      <c r="N8" s="35"/>
    </row>
    <row r="9" spans="1:19" x14ac:dyDescent="0.25">
      <c r="A9" s="18"/>
      <c r="B9" s="19"/>
      <c r="C9" s="19"/>
      <c r="M9" s="22"/>
      <c r="N9" s="22"/>
      <c r="O9" s="22"/>
      <c r="P9" s="22"/>
      <c r="Q9" s="22"/>
      <c r="R9" s="22"/>
      <c r="S9" s="22"/>
    </row>
    <row r="10" spans="1:19" x14ac:dyDescent="0.25">
      <c r="A10" s="18"/>
      <c r="B10" s="19"/>
      <c r="C10" s="19"/>
      <c r="M10" s="22"/>
      <c r="N10" s="22"/>
      <c r="O10" s="22"/>
      <c r="P10" s="22"/>
      <c r="Q10" s="22"/>
      <c r="R10" s="22"/>
      <c r="S10" s="22"/>
    </row>
    <row r="11" spans="1:19" x14ac:dyDescent="0.25">
      <c r="A11" s="18" t="s">
        <v>8404</v>
      </c>
      <c r="B11" s="19">
        <f>AVERAGE('Successful US Kickstarts'!E:E)</f>
        <v>5601.5458009708727</v>
      </c>
      <c r="C11" s="19">
        <f>AVERAGE('Failed US Kickstarts'!E:E)</f>
        <v>483.02346666666671</v>
      </c>
      <c r="M11" s="22"/>
      <c r="N11" s="22"/>
      <c r="O11" s="22"/>
      <c r="P11" s="22"/>
      <c r="Q11" s="22"/>
      <c r="R11" s="22"/>
      <c r="S11" s="22"/>
    </row>
    <row r="12" spans="1:19" x14ac:dyDescent="0.25">
      <c r="A12" s="18" t="s">
        <v>8405</v>
      </c>
      <c r="B12" s="19">
        <f>MEDIAN('Successful US Kickstarts'!E:E)</f>
        <v>3167.5</v>
      </c>
      <c r="C12" s="19">
        <f>MEDIAN('Failed US Kickstarts'!E:E)</f>
        <v>146</v>
      </c>
      <c r="J12" s="37" t="s">
        <v>8423</v>
      </c>
      <c r="K12" s="37"/>
      <c r="L12" s="37"/>
      <c r="M12" s="37"/>
      <c r="N12" s="37"/>
      <c r="O12" s="37"/>
      <c r="P12" s="22"/>
      <c r="Q12" s="22"/>
      <c r="R12" s="22"/>
      <c r="S12" s="22"/>
    </row>
    <row r="13" spans="1:19" ht="15.75" customHeight="1" x14ac:dyDescent="0.25">
      <c r="A13" s="18" t="s">
        <v>8406</v>
      </c>
      <c r="B13" s="19">
        <f>_xlfn.STDEV.P('Successful US Kickstarts'!E:E)</f>
        <v>8334.5731699164608</v>
      </c>
      <c r="C13" s="19">
        <f>_xlfn.STDEV.P('Failed US Kickstarts'!E:E)</f>
        <v>951.83581844979039</v>
      </c>
      <c r="J13" s="37" t="s">
        <v>8424</v>
      </c>
      <c r="K13" s="37"/>
      <c r="L13" s="37"/>
      <c r="M13" s="37"/>
      <c r="N13" s="37"/>
      <c r="O13" s="37"/>
    </row>
    <row r="14" spans="1:19" x14ac:dyDescent="0.25">
      <c r="A14" s="18" t="s">
        <v>8403</v>
      </c>
      <c r="B14" s="19">
        <f>_xlfn.QUARTILE.EXC('Successful US Kickstarts'!E:E,3)</f>
        <v>5699</v>
      </c>
      <c r="C14" s="19">
        <f>_xlfn.QUARTILE.EXC('Failed US Kickstarts'!E:E,3)</f>
        <v>504</v>
      </c>
      <c r="J14" s="37" t="s">
        <v>8425</v>
      </c>
      <c r="K14" s="37"/>
      <c r="L14" s="37"/>
      <c r="M14" s="37"/>
      <c r="N14" s="37"/>
      <c r="O14" s="37"/>
    </row>
    <row r="15" spans="1:19" x14ac:dyDescent="0.25">
      <c r="A15" s="18" t="s">
        <v>8407</v>
      </c>
      <c r="B15" s="19">
        <f>_xlfn.QUARTILE.EXC('Successful US Kickstarts'!E:E,1)</f>
        <v>1716.5074999999999</v>
      </c>
      <c r="C15" s="19">
        <f>_xlfn.QUARTILE.EXC('Failed US Kickstarts'!E:E,1)</f>
        <v>7</v>
      </c>
      <c r="J15" s="37" t="s">
        <v>8426</v>
      </c>
      <c r="K15" s="37"/>
      <c r="L15" s="37"/>
      <c r="M15" s="29"/>
      <c r="N15" s="29"/>
      <c r="O15" s="29"/>
      <c r="P15" s="21"/>
      <c r="Q15" s="21"/>
      <c r="R15" s="21"/>
      <c r="S15" s="21"/>
    </row>
    <row r="16" spans="1:19" x14ac:dyDescent="0.25">
      <c r="A16" s="18" t="s">
        <v>8408</v>
      </c>
      <c r="B16" s="19">
        <f>B14-B15</f>
        <v>3982.4925000000003</v>
      </c>
      <c r="C16" s="19">
        <f>C14-C15</f>
        <v>497</v>
      </c>
      <c r="L16" s="21"/>
    </row>
    <row r="19" spans="1:19" x14ac:dyDescent="0.25">
      <c r="A19" s="36" t="s">
        <v>8397</v>
      </c>
      <c r="B19" s="36"/>
      <c r="C19" s="36"/>
    </row>
    <row r="20" spans="1:19" x14ac:dyDescent="0.25">
      <c r="B20" s="18" t="s">
        <v>8390</v>
      </c>
      <c r="C20" s="18" t="s">
        <v>8391</v>
      </c>
    </row>
    <row r="21" spans="1:19" x14ac:dyDescent="0.25">
      <c r="A21" s="18" t="s">
        <v>8387</v>
      </c>
      <c r="B21" s="20">
        <v>0</v>
      </c>
      <c r="C21" s="30">
        <f>AVERAGE('Failed UK Animations'!D:D)</f>
        <v>16529</v>
      </c>
    </row>
    <row r="22" spans="1:19" x14ac:dyDescent="0.25">
      <c r="A22" s="18" t="s">
        <v>8394</v>
      </c>
      <c r="B22">
        <v>0</v>
      </c>
      <c r="C22" s="19">
        <f>MEDIAN('Failed UK Animations'!D:D)</f>
        <v>6250</v>
      </c>
      <c r="G22" s="33" t="s">
        <v>8400</v>
      </c>
      <c r="H22" s="33"/>
      <c r="I22" s="33"/>
      <c r="J22" s="33"/>
      <c r="K22" s="33"/>
      <c r="L22" s="33"/>
      <c r="M22" s="33"/>
      <c r="N22" s="33"/>
      <c r="O22" s="33"/>
    </row>
    <row r="23" spans="1:19" x14ac:dyDescent="0.25">
      <c r="A23" s="18" t="s">
        <v>8402</v>
      </c>
      <c r="B23">
        <v>0</v>
      </c>
      <c r="C23" s="19">
        <f>_xlfn.STDEV.P('Failed UK Animations'!D:D)</f>
        <v>21183.653843066288</v>
      </c>
      <c r="G23" s="15"/>
      <c r="H23" s="15"/>
      <c r="I23" s="15"/>
      <c r="J23" s="15"/>
      <c r="K23" s="15"/>
      <c r="L23" s="15"/>
      <c r="M23" s="15"/>
      <c r="N23" s="15"/>
      <c r="O23" s="15"/>
    </row>
    <row r="24" spans="1:19" x14ac:dyDescent="0.25">
      <c r="A24" s="18" t="s">
        <v>8409</v>
      </c>
      <c r="B24">
        <v>0</v>
      </c>
      <c r="C24" s="19">
        <f>_xlfn.QUARTILE.EXC('Failed UK Animations'!D:D,3)</f>
        <v>30000</v>
      </c>
      <c r="G24" s="15"/>
      <c r="H24" s="15"/>
      <c r="I24" s="15"/>
      <c r="J24" s="15"/>
      <c r="K24" s="15"/>
      <c r="L24" s="15"/>
      <c r="M24" s="15"/>
      <c r="N24" s="15"/>
      <c r="O24" s="15"/>
    </row>
    <row r="25" spans="1:19" x14ac:dyDescent="0.25">
      <c r="A25" s="18" t="s">
        <v>8410</v>
      </c>
      <c r="B25">
        <v>0</v>
      </c>
      <c r="C25" s="19">
        <f>_xlfn.QUARTILE.EXC('Failed UK Animations'!D:D,1)</f>
        <v>2750</v>
      </c>
      <c r="G25" s="15"/>
      <c r="H25" s="15"/>
      <c r="I25" s="15"/>
      <c r="J25" s="15"/>
      <c r="K25" s="15"/>
      <c r="L25" s="15"/>
      <c r="M25" s="15"/>
      <c r="N25" s="15"/>
      <c r="O25" s="15"/>
    </row>
    <row r="26" spans="1:19" x14ac:dyDescent="0.25">
      <c r="A26" s="18" t="s">
        <v>8411</v>
      </c>
      <c r="B26">
        <v>0</v>
      </c>
      <c r="C26" s="19">
        <f>C24-C25</f>
        <v>27250</v>
      </c>
      <c r="G26" s="15"/>
      <c r="H26" s="15"/>
      <c r="I26" s="15"/>
      <c r="J26" s="15"/>
      <c r="K26" s="15"/>
      <c r="L26" s="15"/>
      <c r="M26" s="15"/>
      <c r="N26" s="15"/>
      <c r="O26" s="15"/>
    </row>
    <row r="27" spans="1:19" x14ac:dyDescent="0.25">
      <c r="A27" s="18"/>
      <c r="B27" s="38"/>
      <c r="C27" s="38"/>
      <c r="P27" s="21"/>
      <c r="Q27" s="21"/>
      <c r="R27" s="21"/>
      <c r="S27" s="21"/>
    </row>
    <row r="28" spans="1:19" x14ac:dyDescent="0.25">
      <c r="A28" s="18" t="s">
        <v>8388</v>
      </c>
      <c r="B28">
        <v>0</v>
      </c>
      <c r="C28" s="19">
        <f>AVERAGE('Failed UK Animations'!E:E)</f>
        <v>1243.1435714285715</v>
      </c>
      <c r="L28" s="21"/>
    </row>
    <row r="29" spans="1:19" x14ac:dyDescent="0.25">
      <c r="A29" s="18" t="s">
        <v>8389</v>
      </c>
      <c r="B29">
        <v>0</v>
      </c>
      <c r="C29" s="19">
        <f>MEDIAN('Failed UK Animations'!E:E)</f>
        <v>27.5</v>
      </c>
    </row>
    <row r="30" spans="1:19" x14ac:dyDescent="0.25">
      <c r="A30" s="18" t="s">
        <v>8406</v>
      </c>
      <c r="B30">
        <v>0</v>
      </c>
      <c r="C30" s="19">
        <f>_xlfn.STDEV.P('Failed UK Animations'!E:E)</f>
        <v>2739.7630391738185</v>
      </c>
    </row>
    <row r="31" spans="1:19" x14ac:dyDescent="0.25">
      <c r="A31" s="18" t="s">
        <v>8403</v>
      </c>
      <c r="B31">
        <v>0</v>
      </c>
      <c r="C31" s="19">
        <f>_xlfn.QUARTILE.EXC('Failed UK Animations'!E:E,3)</f>
        <v>516.5</v>
      </c>
    </row>
    <row r="32" spans="1:19" x14ac:dyDescent="0.25">
      <c r="A32" s="18" t="s">
        <v>8407</v>
      </c>
      <c r="B32">
        <v>0</v>
      </c>
      <c r="C32" s="19">
        <f>_xlfn.QUARTILE.EXC('Failed UK Animations'!E:E,1)</f>
        <v>0</v>
      </c>
    </row>
    <row r="33" spans="1:15" x14ac:dyDescent="0.25">
      <c r="A33" s="18" t="s">
        <v>8408</v>
      </c>
      <c r="B33">
        <v>0</v>
      </c>
      <c r="C33" s="19">
        <f>C31-C32</f>
        <v>516.5</v>
      </c>
    </row>
    <row r="35" spans="1:15" x14ac:dyDescent="0.25">
      <c r="A35" s="36" t="s">
        <v>8398</v>
      </c>
      <c r="B35" s="36"/>
      <c r="C35" s="36"/>
    </row>
    <row r="36" spans="1:15" x14ac:dyDescent="0.25">
      <c r="B36" s="18" t="s">
        <v>8390</v>
      </c>
      <c r="C36" s="18" t="s">
        <v>8391</v>
      </c>
    </row>
    <row r="37" spans="1:15" x14ac:dyDescent="0.25">
      <c r="A37" s="18" t="s">
        <v>8387</v>
      </c>
      <c r="B37" s="19">
        <f>AVERAGE('Successful UK Classical Music'!D:D)</f>
        <v>2594</v>
      </c>
      <c r="C37">
        <v>0</v>
      </c>
    </row>
    <row r="38" spans="1:15" x14ac:dyDescent="0.25">
      <c r="A38" s="18" t="s">
        <v>8394</v>
      </c>
      <c r="B38" s="19">
        <f>MEDIAN('Successful UK Classical Music'!D:D)</f>
        <v>3000</v>
      </c>
      <c r="C38">
        <v>0</v>
      </c>
      <c r="G38" s="33" t="s">
        <v>8399</v>
      </c>
      <c r="H38" s="33"/>
      <c r="I38" s="33"/>
      <c r="J38" s="33"/>
      <c r="K38" s="33"/>
      <c r="L38" s="33"/>
      <c r="M38" s="33"/>
      <c r="N38" s="33"/>
      <c r="O38" s="33"/>
    </row>
    <row r="39" spans="1:15" x14ac:dyDescent="0.25">
      <c r="A39" s="18" t="s">
        <v>8402</v>
      </c>
      <c r="B39" s="19">
        <f>_xlfn.STDEV.P('Successful UK Classical Music'!D:D)</f>
        <v>1173.091641773992</v>
      </c>
      <c r="C39">
        <v>0</v>
      </c>
      <c r="G39" s="15"/>
      <c r="H39" s="15"/>
      <c r="I39" s="15"/>
      <c r="J39" s="15"/>
      <c r="K39" s="15"/>
      <c r="L39" s="15"/>
      <c r="M39" s="15"/>
      <c r="N39" s="15"/>
      <c r="O39" s="15"/>
    </row>
    <row r="40" spans="1:15" x14ac:dyDescent="0.25">
      <c r="A40" s="18" t="s">
        <v>8409</v>
      </c>
      <c r="B40" s="19">
        <f>_xlfn.QUARTILE.EXC('Successful UK Classical Music'!D:D,3)</f>
        <v>3750</v>
      </c>
      <c r="C40">
        <v>0</v>
      </c>
      <c r="G40" s="15"/>
      <c r="H40" s="15"/>
      <c r="I40" s="15"/>
      <c r="J40" s="15"/>
      <c r="K40" s="15"/>
      <c r="L40" s="15"/>
      <c r="M40" s="15"/>
      <c r="N40" s="15"/>
      <c r="O40" s="15"/>
    </row>
    <row r="41" spans="1:15" x14ac:dyDescent="0.25">
      <c r="A41" s="18" t="s">
        <v>8410</v>
      </c>
      <c r="B41" s="19">
        <f>_xlfn.QUARTILE.EXC('Successful UK Classical Music'!D:D,1)</f>
        <v>1235</v>
      </c>
      <c r="C41">
        <v>0</v>
      </c>
      <c r="G41" s="15"/>
      <c r="H41" s="15"/>
      <c r="I41" s="15"/>
      <c r="J41" s="15"/>
      <c r="K41" s="15"/>
      <c r="L41" s="15"/>
      <c r="M41" s="15"/>
      <c r="N41" s="15"/>
      <c r="O41" s="15"/>
    </row>
    <row r="42" spans="1:15" x14ac:dyDescent="0.25">
      <c r="A42" s="18" t="s">
        <v>8411</v>
      </c>
      <c r="B42" s="19">
        <f>B40-B41</f>
        <v>2515</v>
      </c>
      <c r="C42">
        <v>0</v>
      </c>
      <c r="G42" s="15"/>
      <c r="H42" s="15"/>
      <c r="I42" s="15"/>
      <c r="J42" s="15"/>
      <c r="K42" s="15"/>
      <c r="L42" s="15"/>
      <c r="M42" s="15"/>
      <c r="N42" s="15"/>
      <c r="O42" s="15"/>
    </row>
    <row r="43" spans="1:15" x14ac:dyDescent="0.25">
      <c r="A43" s="18"/>
      <c r="B43" s="19"/>
    </row>
    <row r="44" spans="1:15" x14ac:dyDescent="0.25">
      <c r="A44" s="18" t="s">
        <v>8388</v>
      </c>
      <c r="B44" s="19">
        <f>AVERAGE('Successful UK Classical Music'!E:E)</f>
        <v>2743.7979999999998</v>
      </c>
      <c r="C44">
        <v>0</v>
      </c>
    </row>
    <row r="45" spans="1:15" x14ac:dyDescent="0.25">
      <c r="A45" s="18" t="s">
        <v>8389</v>
      </c>
      <c r="B45" s="19">
        <f>MEDIAN('Successful UK Classical Music'!E:E)</f>
        <v>3003</v>
      </c>
      <c r="C45">
        <v>0</v>
      </c>
    </row>
    <row r="46" spans="1:15" x14ac:dyDescent="0.25">
      <c r="A46" s="18" t="s">
        <v>8406</v>
      </c>
      <c r="B46" s="19">
        <f>_xlfn.STDEV.P('Successful UK Classical Music'!E:E)</f>
        <v>1229.1260208847586</v>
      </c>
      <c r="C46">
        <v>0</v>
      </c>
    </row>
    <row r="47" spans="1:15" x14ac:dyDescent="0.25">
      <c r="A47" s="18" t="s">
        <v>8403</v>
      </c>
      <c r="B47" s="19">
        <f>_xlfn.QUARTILE.EXC('Successful UK Classical Music'!E:E,3)</f>
        <v>4017.9949999999999</v>
      </c>
      <c r="C47">
        <v>0</v>
      </c>
    </row>
    <row r="48" spans="1:15" x14ac:dyDescent="0.25">
      <c r="A48" s="18" t="s">
        <v>8407</v>
      </c>
      <c r="B48" s="19">
        <f>_xlfn.QUARTILE.EXC('Successful UK Classical Music'!E:E,1)</f>
        <v>1340</v>
      </c>
      <c r="C48">
        <v>0</v>
      </c>
    </row>
    <row r="49" spans="1:3" x14ac:dyDescent="0.25">
      <c r="A49" s="18" t="s">
        <v>8408</v>
      </c>
      <c r="B49" s="19">
        <f>B47-B48</f>
        <v>2677.9949999999999</v>
      </c>
      <c r="C49">
        <v>0</v>
      </c>
    </row>
  </sheetData>
  <mergeCells count="13">
    <mergeCell ref="G38:O38"/>
    <mergeCell ref="G6:N6"/>
    <mergeCell ref="G7:N8"/>
    <mergeCell ref="A1:C1"/>
    <mergeCell ref="J12:O12"/>
    <mergeCell ref="J13:O13"/>
    <mergeCell ref="J14:O14"/>
    <mergeCell ref="J15:L15"/>
    <mergeCell ref="A35:C35"/>
    <mergeCell ref="B27:C27"/>
    <mergeCell ref="A19:C19"/>
    <mergeCell ref="G3:N3"/>
    <mergeCell ref="G22:O2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.28515625" bestFit="1" customWidth="1"/>
    <col min="17" max="17" width="12.285156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ROUND(E2/D2,2)</f>
        <v>1.37</v>
      </c>
      <c r="P2">
        <f>IFERROR(ROUND(E2/L2*100,2),0)</f>
        <v>6391.76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ROUND(E3/D3,2)</f>
        <v>1.43</v>
      </c>
      <c r="P3">
        <f t="shared" ref="P3:P66" si="1">IFERROR(ROUND(E3/L3*100,2),0)</f>
        <v>18548.099999999999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1.05</v>
      </c>
      <c r="P4">
        <f t="shared" si="1"/>
        <v>1500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1.04</v>
      </c>
      <c r="P5">
        <f t="shared" si="1"/>
        <v>6926.67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1.23</v>
      </c>
      <c r="P6">
        <f t="shared" si="1"/>
        <v>19055.03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1.1000000000000001</v>
      </c>
      <c r="P7">
        <f t="shared" si="1"/>
        <v>9340.43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1.06</v>
      </c>
      <c r="P8">
        <f t="shared" si="1"/>
        <v>14687.93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1.01</v>
      </c>
      <c r="P9">
        <f t="shared" si="1"/>
        <v>15982.46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</v>
      </c>
      <c r="P10">
        <f t="shared" si="1"/>
        <v>29179.33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1.26</v>
      </c>
      <c r="P11">
        <f t="shared" si="1"/>
        <v>3149.95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1.01</v>
      </c>
      <c r="P12">
        <f t="shared" si="1"/>
        <v>15868.42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1.21</v>
      </c>
      <c r="P13">
        <f t="shared" si="1"/>
        <v>8033.33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1.65</v>
      </c>
      <c r="P14">
        <f t="shared" si="1"/>
        <v>5996.13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1.6</v>
      </c>
      <c r="P15">
        <f t="shared" si="1"/>
        <v>10978.43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1.01</v>
      </c>
      <c r="P16">
        <f t="shared" si="1"/>
        <v>14770.73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1.07</v>
      </c>
      <c r="P17">
        <f t="shared" si="1"/>
        <v>2175.5100000000002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</v>
      </c>
      <c r="P18">
        <f t="shared" si="1"/>
        <v>17184.29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1.01</v>
      </c>
      <c r="P19">
        <f t="shared" si="1"/>
        <v>4194.4399999999996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1.06</v>
      </c>
      <c r="P20">
        <f t="shared" si="1"/>
        <v>9326.41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1.45</v>
      </c>
      <c r="P21">
        <f t="shared" si="1"/>
        <v>5613.64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</v>
      </c>
      <c r="P22">
        <f t="shared" si="1"/>
        <v>8016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1.0900000000000001</v>
      </c>
      <c r="P23">
        <f t="shared" si="1"/>
        <v>19990.099999999999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1.17</v>
      </c>
      <c r="P24">
        <f t="shared" si="1"/>
        <v>5125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1.19</v>
      </c>
      <c r="P25">
        <f t="shared" si="1"/>
        <v>10304.35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1.0900000000000001</v>
      </c>
      <c r="P26">
        <f t="shared" si="1"/>
        <v>6634.61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1.33</v>
      </c>
      <c r="P27">
        <f t="shared" si="1"/>
        <v>5714.29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1.55</v>
      </c>
      <c r="P28">
        <f t="shared" si="1"/>
        <v>10210.530000000001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1.1200000000000001</v>
      </c>
      <c r="P29">
        <f t="shared" si="1"/>
        <v>14896.67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</v>
      </c>
      <c r="P30">
        <f t="shared" si="1"/>
        <v>16960.560000000001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1.23</v>
      </c>
      <c r="P31">
        <f t="shared" si="1"/>
        <v>3162.39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1.01</v>
      </c>
      <c r="P32">
        <f t="shared" si="1"/>
        <v>7645.26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</v>
      </c>
      <c r="P33">
        <f t="shared" si="1"/>
        <v>1300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</v>
      </c>
      <c r="P34">
        <f t="shared" si="1"/>
        <v>32044.94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1.02</v>
      </c>
      <c r="P35">
        <f t="shared" si="1"/>
        <v>8375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1.3</v>
      </c>
      <c r="P36">
        <f t="shared" si="1"/>
        <v>4988.24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1.67</v>
      </c>
      <c r="P37">
        <f t="shared" si="1"/>
        <v>5946.43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1.42</v>
      </c>
      <c r="P38">
        <f t="shared" si="1"/>
        <v>19384.09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1.83</v>
      </c>
      <c r="P39">
        <f t="shared" si="1"/>
        <v>15951.38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1.1000000000000001</v>
      </c>
      <c r="P40">
        <f t="shared" si="1"/>
        <v>4168.18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1.31</v>
      </c>
      <c r="P41">
        <f t="shared" si="1"/>
        <v>15089.86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1.01</v>
      </c>
      <c r="P42">
        <f t="shared" si="1"/>
        <v>12668.75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</v>
      </c>
      <c r="P43">
        <f t="shared" si="1"/>
        <v>10526.32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1.42</v>
      </c>
      <c r="P44">
        <f t="shared" si="1"/>
        <v>11751.48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3.09</v>
      </c>
      <c r="P45">
        <f t="shared" si="1"/>
        <v>11736.12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</v>
      </c>
      <c r="P46">
        <f t="shared" si="1"/>
        <v>13333.33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1.2</v>
      </c>
      <c r="P47">
        <f t="shared" si="1"/>
        <v>9836.07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1.04</v>
      </c>
      <c r="P48">
        <f t="shared" si="1"/>
        <v>19444.439999999999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1.08</v>
      </c>
      <c r="P49">
        <f t="shared" si="1"/>
        <v>7686.5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1.08</v>
      </c>
      <c r="P50">
        <f t="shared" si="1"/>
        <v>5681.58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</v>
      </c>
      <c r="P51">
        <f t="shared" si="1"/>
        <v>13793.1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</v>
      </c>
      <c r="P52">
        <f t="shared" si="1"/>
        <v>2727.27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1.28</v>
      </c>
      <c r="P53">
        <f t="shared" si="1"/>
        <v>11833.61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1.1599999999999999</v>
      </c>
      <c r="P54">
        <f t="shared" si="1"/>
        <v>22348.080000000002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1.1000000000000001</v>
      </c>
      <c r="P55">
        <f t="shared" si="1"/>
        <v>2811.11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1.01</v>
      </c>
      <c r="P56">
        <f t="shared" si="1"/>
        <v>19423.080000000002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1.29</v>
      </c>
      <c r="P57">
        <f t="shared" si="1"/>
        <v>12895.35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1.07</v>
      </c>
      <c r="P58">
        <f t="shared" si="1"/>
        <v>4931.6099999999997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1.02</v>
      </c>
      <c r="P59">
        <f t="shared" si="1"/>
        <v>22152.17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1.03</v>
      </c>
      <c r="P60">
        <f t="shared" si="1"/>
        <v>13721.33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</v>
      </c>
      <c r="P61">
        <f t="shared" si="1"/>
        <v>60682.239999999998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1.03</v>
      </c>
      <c r="P62">
        <f t="shared" si="1"/>
        <v>4304.01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1.48</v>
      </c>
      <c r="P63">
        <f t="shared" si="1"/>
        <v>32239.13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1.55</v>
      </c>
      <c r="P64">
        <f t="shared" si="1"/>
        <v>9670.83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1.1399999999999999</v>
      </c>
      <c r="P65">
        <f t="shared" si="1"/>
        <v>3547.45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1.73</v>
      </c>
      <c r="P66">
        <f t="shared" si="1"/>
        <v>8666.67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ROUND(E67/D67,2)</f>
        <v>1.08</v>
      </c>
      <c r="P67">
        <f t="shared" ref="P67:P130" si="5">IFERROR(ROUND(E67/L67*100,2),0)</f>
        <v>13205.26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1.19</v>
      </c>
      <c r="P68">
        <f t="shared" si="5"/>
        <v>9123.08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1.1599999999999999</v>
      </c>
      <c r="P69">
        <f t="shared" si="5"/>
        <v>11625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1.27</v>
      </c>
      <c r="P70">
        <f t="shared" si="5"/>
        <v>2119.44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1.1100000000000001</v>
      </c>
      <c r="P71">
        <f t="shared" si="5"/>
        <v>6232.71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1.27</v>
      </c>
      <c r="P72">
        <f t="shared" si="5"/>
        <v>3741.18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1.24</v>
      </c>
      <c r="P73">
        <f t="shared" si="5"/>
        <v>6971.88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1.08</v>
      </c>
      <c r="P74">
        <f t="shared" si="5"/>
        <v>5817.07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</v>
      </c>
      <c r="P75">
        <f t="shared" si="5"/>
        <v>5000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1.1299999999999999</v>
      </c>
      <c r="P76">
        <f t="shared" si="5"/>
        <v>1947.1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1.1499999999999999</v>
      </c>
      <c r="P77">
        <f t="shared" si="5"/>
        <v>8595.74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1.53</v>
      </c>
      <c r="P78">
        <f t="shared" si="5"/>
        <v>3066.67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3.93</v>
      </c>
      <c r="P79">
        <f t="shared" si="5"/>
        <v>6038.46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27.02</v>
      </c>
      <c r="P80">
        <f t="shared" si="5"/>
        <v>3860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1.27</v>
      </c>
      <c r="P81">
        <f t="shared" si="5"/>
        <v>4026.83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1.07</v>
      </c>
      <c r="P82">
        <f t="shared" si="5"/>
        <v>27382.98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1.98</v>
      </c>
      <c r="P83">
        <f t="shared" si="5"/>
        <v>5303.57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</v>
      </c>
      <c r="P84">
        <f t="shared" si="5"/>
        <v>4000.5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1.03</v>
      </c>
      <c r="P85">
        <f t="shared" si="5"/>
        <v>1576.92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</v>
      </c>
      <c r="P86">
        <f t="shared" si="5"/>
        <v>7142.86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1.26</v>
      </c>
      <c r="P87">
        <f t="shared" si="5"/>
        <v>7171.43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1.06</v>
      </c>
      <c r="P88">
        <f t="shared" si="5"/>
        <v>37576.47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1.05</v>
      </c>
      <c r="P89">
        <f t="shared" si="5"/>
        <v>10460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1.03</v>
      </c>
      <c r="P90">
        <f t="shared" si="5"/>
        <v>6000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1.1499999999999999</v>
      </c>
      <c r="P91">
        <f t="shared" si="5"/>
        <v>12328.57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</v>
      </c>
      <c r="P92">
        <f t="shared" si="5"/>
        <v>3137.5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1.2</v>
      </c>
      <c r="P93">
        <f t="shared" si="5"/>
        <v>7826.09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1.05</v>
      </c>
      <c r="P94">
        <f t="shared" si="5"/>
        <v>12232.56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1.1100000000000001</v>
      </c>
      <c r="P95">
        <f t="shared" si="5"/>
        <v>7373.33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1.04</v>
      </c>
      <c r="P96">
        <f t="shared" si="5"/>
        <v>2166.67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1.31</v>
      </c>
      <c r="P97">
        <f t="shared" si="5"/>
        <v>2190.48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1.1499999999999999</v>
      </c>
      <c r="P98">
        <f t="shared" si="5"/>
        <v>5058.82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1.06</v>
      </c>
      <c r="P99">
        <f t="shared" si="5"/>
        <v>5312.5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1.06</v>
      </c>
      <c r="P100">
        <f t="shared" si="5"/>
        <v>5666.67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1.06</v>
      </c>
      <c r="P101">
        <f t="shared" si="5"/>
        <v>4077.67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</v>
      </c>
      <c r="P102">
        <f t="shared" si="5"/>
        <v>19230.77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</v>
      </c>
      <c r="P103">
        <f t="shared" si="5"/>
        <v>10000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1.28</v>
      </c>
      <c r="P104">
        <f t="shared" si="5"/>
        <v>11792.31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1.05</v>
      </c>
      <c r="P105">
        <f t="shared" si="5"/>
        <v>2789.8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1.2</v>
      </c>
      <c r="P106">
        <f t="shared" si="5"/>
        <v>6000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1.07</v>
      </c>
      <c r="P107">
        <f t="shared" si="5"/>
        <v>3938.33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1.01</v>
      </c>
      <c r="P108">
        <f t="shared" si="5"/>
        <v>18611.11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1.02</v>
      </c>
      <c r="P109">
        <f t="shared" si="5"/>
        <v>11137.68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2.4700000000000002</v>
      </c>
      <c r="P110">
        <f t="shared" si="5"/>
        <v>7872.34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2.2000000000000002</v>
      </c>
      <c r="P111">
        <f t="shared" si="5"/>
        <v>4670.21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1.31</v>
      </c>
      <c r="P112">
        <f t="shared" si="5"/>
        <v>6538.46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1.55</v>
      </c>
      <c r="P113">
        <f t="shared" si="5"/>
        <v>10207.549999999999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1.04</v>
      </c>
      <c r="P114">
        <f t="shared" si="5"/>
        <v>6419.75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1.41</v>
      </c>
      <c r="P115">
        <f t="shared" si="5"/>
        <v>9038.4599999999991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1.03</v>
      </c>
      <c r="P116">
        <f t="shared" si="5"/>
        <v>8857.14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1.4</v>
      </c>
      <c r="P117">
        <f t="shared" si="5"/>
        <v>2872.73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1.1399999999999999</v>
      </c>
      <c r="P118">
        <f t="shared" si="5"/>
        <v>6978.95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</v>
      </c>
      <c r="P119">
        <f t="shared" si="5"/>
        <v>16748.96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1.1299999999999999</v>
      </c>
      <c r="P120">
        <f t="shared" si="5"/>
        <v>14491.23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1.05</v>
      </c>
      <c r="P121">
        <f t="shared" si="5"/>
        <v>9184.0499999999993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1000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100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2516.67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0.14000000000000001</v>
      </c>
      <c r="P127">
        <f t="shared" si="5"/>
        <v>1166.67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0.06</v>
      </c>
      <c r="P128">
        <f t="shared" si="5"/>
        <v>10669.23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0.02</v>
      </c>
      <c r="P129">
        <f t="shared" si="5"/>
        <v>4750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0.02</v>
      </c>
      <c r="P130">
        <f t="shared" si="5"/>
        <v>31116.67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ROUND(E131/D131,2)</f>
        <v>0</v>
      </c>
      <c r="P131">
        <f t="shared" ref="P131:P194" si="9">IFERROR(ROUND(E131/L131*100,2),0)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0.1</v>
      </c>
      <c r="P134">
        <f t="shared" si="9"/>
        <v>9450.6200000000008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0.13</v>
      </c>
      <c r="P137">
        <f t="shared" si="9"/>
        <v>8060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0.03</v>
      </c>
      <c r="P140">
        <f t="shared" si="9"/>
        <v>8124.14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</v>
      </c>
      <c r="P141">
        <f t="shared" si="9"/>
        <v>50000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0.11</v>
      </c>
      <c r="P143">
        <f t="shared" si="9"/>
        <v>4617.8599999999997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1000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0.28000000000000003</v>
      </c>
      <c r="P146">
        <f t="shared" si="9"/>
        <v>5594.59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0.08</v>
      </c>
      <c r="P147">
        <f t="shared" si="9"/>
        <v>3755.56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0.01</v>
      </c>
      <c r="P148">
        <f t="shared" si="9"/>
        <v>3833.33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2000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0.01</v>
      </c>
      <c r="P151">
        <f t="shared" si="9"/>
        <v>1533.33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0.23</v>
      </c>
      <c r="P152">
        <f t="shared" si="9"/>
        <v>44943.28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2800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1500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0.01</v>
      </c>
      <c r="P155">
        <f t="shared" si="9"/>
        <v>3590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0.03</v>
      </c>
      <c r="P156">
        <f t="shared" si="9"/>
        <v>1333.33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0.05</v>
      </c>
      <c r="P158">
        <f t="shared" si="9"/>
        <v>11900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400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1000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500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0.16</v>
      </c>
      <c r="P164">
        <f t="shared" si="9"/>
        <v>4350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0.01</v>
      </c>
      <c r="P166">
        <f t="shared" si="9"/>
        <v>9142.86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0.6</v>
      </c>
      <c r="P168">
        <f t="shared" si="9"/>
        <v>300000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550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0.04</v>
      </c>
      <c r="P170">
        <f t="shared" si="9"/>
        <v>10833.33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0.22</v>
      </c>
      <c r="P171">
        <f t="shared" si="9"/>
        <v>5600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0.03</v>
      </c>
      <c r="P172">
        <f t="shared" si="9"/>
        <v>3250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100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0.06</v>
      </c>
      <c r="P177">
        <f t="shared" si="9"/>
        <v>4988.46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0.4</v>
      </c>
      <c r="P179">
        <f t="shared" si="9"/>
        <v>2571.4299999999998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0.2</v>
      </c>
      <c r="P181">
        <f t="shared" si="9"/>
        <v>10000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0.33</v>
      </c>
      <c r="P182">
        <f t="shared" si="9"/>
        <v>3084.62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0.21</v>
      </c>
      <c r="P183">
        <f t="shared" si="9"/>
        <v>18050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0.36</v>
      </c>
      <c r="P185">
        <f t="shared" si="9"/>
        <v>37350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0.03</v>
      </c>
      <c r="P186">
        <f t="shared" si="9"/>
        <v>2550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0.06</v>
      </c>
      <c r="P187">
        <f t="shared" si="9"/>
        <v>22000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0.16</v>
      </c>
      <c r="P189">
        <f t="shared" si="9"/>
        <v>16000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6900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5000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0.05</v>
      </c>
      <c r="P193">
        <f t="shared" si="9"/>
        <v>8333.33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566.66999999999996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ROUND(E195/D195,2)</f>
        <v>0</v>
      </c>
      <c r="P195">
        <f t="shared" ref="P195:P258" si="13">IFERROR(ROUND(E195/L195*100,2),0)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100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0.42</v>
      </c>
      <c r="P198">
        <f t="shared" si="13"/>
        <v>7710.53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0.1</v>
      </c>
      <c r="P199">
        <f t="shared" si="13"/>
        <v>3275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0.01</v>
      </c>
      <c r="P200">
        <f t="shared" si="13"/>
        <v>4650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0.26</v>
      </c>
      <c r="P202">
        <f t="shared" si="13"/>
        <v>8730.83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0.57999999999999996</v>
      </c>
      <c r="P203">
        <f t="shared" si="13"/>
        <v>5428.57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0.3</v>
      </c>
      <c r="P205">
        <f t="shared" si="13"/>
        <v>9325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0.51</v>
      </c>
      <c r="P206">
        <f t="shared" si="13"/>
        <v>11768.37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0.16</v>
      </c>
      <c r="P207">
        <f t="shared" si="13"/>
        <v>7647.06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0.15</v>
      </c>
      <c r="P209">
        <f t="shared" si="13"/>
        <v>16384.62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0.25</v>
      </c>
      <c r="P212">
        <f t="shared" si="13"/>
        <v>9181.82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0.45</v>
      </c>
      <c r="P213">
        <f t="shared" si="13"/>
        <v>18583.330000000002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100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2000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100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1000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0.56000000000000005</v>
      </c>
      <c r="P218">
        <f t="shared" si="13"/>
        <v>33153.83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0.12</v>
      </c>
      <c r="P219">
        <f t="shared" si="13"/>
        <v>31428.95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0.02</v>
      </c>
      <c r="P220">
        <f t="shared" si="13"/>
        <v>10000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0.18</v>
      </c>
      <c r="P221">
        <f t="shared" si="13"/>
        <v>11598.68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0.01</v>
      </c>
      <c r="P222">
        <f t="shared" si="13"/>
        <v>12000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0.13</v>
      </c>
      <c r="P224">
        <f t="shared" si="13"/>
        <v>6500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0.01</v>
      </c>
      <c r="P228">
        <f t="shared" si="13"/>
        <v>12500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3000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0.03</v>
      </c>
      <c r="P234">
        <f t="shared" si="13"/>
        <v>1571.43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0.4</v>
      </c>
      <c r="P236">
        <f t="shared" si="13"/>
        <v>8020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5000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0.25</v>
      </c>
      <c r="P241">
        <f t="shared" si="13"/>
        <v>5000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1.08</v>
      </c>
      <c r="P242">
        <f t="shared" si="13"/>
        <v>11784.76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1.1299999999999999</v>
      </c>
      <c r="P243">
        <f t="shared" si="13"/>
        <v>10904.26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1.1299999999999999</v>
      </c>
      <c r="P244">
        <f t="shared" si="13"/>
        <v>7301.98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1.03</v>
      </c>
      <c r="P245">
        <f t="shared" si="13"/>
        <v>7819.51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1.1399999999999999</v>
      </c>
      <c r="P246">
        <f t="shared" si="13"/>
        <v>4739.88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1.04</v>
      </c>
      <c r="P247">
        <f t="shared" si="13"/>
        <v>5402.08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3.05</v>
      </c>
      <c r="P248">
        <f t="shared" si="13"/>
        <v>6848.88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1.34</v>
      </c>
      <c r="P249">
        <f t="shared" si="13"/>
        <v>10814.52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1.01</v>
      </c>
      <c r="P250">
        <f t="shared" si="13"/>
        <v>58995.21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1.1299999999999999</v>
      </c>
      <c r="P251">
        <f t="shared" si="13"/>
        <v>4805.1099999999997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1.06</v>
      </c>
      <c r="P252">
        <f t="shared" si="13"/>
        <v>7248.28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1.26</v>
      </c>
      <c r="P253">
        <f t="shared" si="13"/>
        <v>5707.79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1.85</v>
      </c>
      <c r="P254">
        <f t="shared" si="13"/>
        <v>8544.44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1.01</v>
      </c>
      <c r="P255">
        <f t="shared" si="13"/>
        <v>21585.71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1.17</v>
      </c>
      <c r="P256">
        <f t="shared" si="13"/>
        <v>8938.64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1.07</v>
      </c>
      <c r="P257">
        <f t="shared" si="13"/>
        <v>4541.84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1.39</v>
      </c>
      <c r="P258">
        <f t="shared" si="13"/>
        <v>6575.64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ROUND(E259/D259,2)</f>
        <v>1.07</v>
      </c>
      <c r="P259">
        <f t="shared" ref="P259:P322" si="17">IFERROR(ROUND(E259/L259*100,2),0)</f>
        <v>6670.41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1.91</v>
      </c>
      <c r="P260">
        <f t="shared" si="17"/>
        <v>8334.59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1.32</v>
      </c>
      <c r="P261">
        <f t="shared" si="17"/>
        <v>10504.61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1.06</v>
      </c>
      <c r="P262">
        <f t="shared" si="17"/>
        <v>12090.91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1.07</v>
      </c>
      <c r="P263">
        <f t="shared" si="17"/>
        <v>9763.64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2.4</v>
      </c>
      <c r="P264">
        <f t="shared" si="17"/>
        <v>4137.93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1.18</v>
      </c>
      <c r="P265">
        <f t="shared" si="17"/>
        <v>3065.45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1.18</v>
      </c>
      <c r="P266">
        <f t="shared" si="17"/>
        <v>6494.51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1.1100000000000001</v>
      </c>
      <c r="P267">
        <f t="shared" si="17"/>
        <v>9577.59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1.46</v>
      </c>
      <c r="P268">
        <f t="shared" si="17"/>
        <v>4041.67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1.32</v>
      </c>
      <c r="P269">
        <f t="shared" si="17"/>
        <v>7857.84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1.1100000000000001</v>
      </c>
      <c r="P270">
        <f t="shared" si="17"/>
        <v>5018.0200000000004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1.47</v>
      </c>
      <c r="P271">
        <f t="shared" si="17"/>
        <v>9225.17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1.53</v>
      </c>
      <c r="P272">
        <f t="shared" si="17"/>
        <v>5754.1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1.05</v>
      </c>
      <c r="P273">
        <f t="shared" si="17"/>
        <v>10942.16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1.77</v>
      </c>
      <c r="P274">
        <f t="shared" si="17"/>
        <v>8189.25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1.08</v>
      </c>
      <c r="P275">
        <f t="shared" si="17"/>
        <v>4566.7700000000004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1.56</v>
      </c>
      <c r="P276">
        <f t="shared" si="17"/>
        <v>5522.12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1.08</v>
      </c>
      <c r="P277">
        <f t="shared" si="17"/>
        <v>6529.82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1.48</v>
      </c>
      <c r="P278">
        <f t="shared" si="17"/>
        <v>9522.58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1.1000000000000001</v>
      </c>
      <c r="P279">
        <f t="shared" si="17"/>
        <v>7544.48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1.5</v>
      </c>
      <c r="P280">
        <f t="shared" si="17"/>
        <v>9781.69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1.57</v>
      </c>
      <c r="P281">
        <f t="shared" si="17"/>
        <v>8768.56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1.56</v>
      </c>
      <c r="P282">
        <f t="shared" si="17"/>
        <v>5474.89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1.21</v>
      </c>
      <c r="P283">
        <f t="shared" si="17"/>
        <v>8395.34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1.01</v>
      </c>
      <c r="P284">
        <f t="shared" si="17"/>
        <v>25438.55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1.1399999999999999</v>
      </c>
      <c r="P285">
        <f t="shared" si="17"/>
        <v>10182.700000000001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1.05</v>
      </c>
      <c r="P286">
        <f t="shared" si="17"/>
        <v>5506.64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2.29</v>
      </c>
      <c r="P287">
        <f t="shared" si="17"/>
        <v>5690.14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1.0900000000000001</v>
      </c>
      <c r="P288">
        <f t="shared" si="17"/>
        <v>12128.15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1.76</v>
      </c>
      <c r="P289">
        <f t="shared" si="17"/>
        <v>9118.9699999999993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1.03</v>
      </c>
      <c r="P290">
        <f t="shared" si="17"/>
        <v>11544.81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1.05</v>
      </c>
      <c r="P291">
        <f t="shared" si="17"/>
        <v>6777.16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1.07</v>
      </c>
      <c r="P292">
        <f t="shared" si="17"/>
        <v>2857.62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1.2</v>
      </c>
      <c r="P293">
        <f t="shared" si="17"/>
        <v>4688.28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1.02</v>
      </c>
      <c r="P294">
        <f t="shared" si="17"/>
        <v>15442.23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1.01</v>
      </c>
      <c r="P295">
        <f t="shared" si="17"/>
        <v>20122.14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</v>
      </c>
      <c r="P296">
        <f t="shared" si="17"/>
        <v>10000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1.33</v>
      </c>
      <c r="P297">
        <f t="shared" si="17"/>
        <v>10008.200000000001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1.19</v>
      </c>
      <c r="P298">
        <f t="shared" si="17"/>
        <v>23008.95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1.01</v>
      </c>
      <c r="P299">
        <f t="shared" si="17"/>
        <v>14174.65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1.0900000000000001</v>
      </c>
      <c r="P300">
        <f t="shared" si="17"/>
        <v>5634.44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1.79</v>
      </c>
      <c r="P301">
        <f t="shared" si="17"/>
        <v>7334.12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1.02</v>
      </c>
      <c r="P302">
        <f t="shared" si="17"/>
        <v>8533.7800000000007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1.19</v>
      </c>
      <c r="P303">
        <f t="shared" si="17"/>
        <v>6149.62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</v>
      </c>
      <c r="P304">
        <f t="shared" si="17"/>
        <v>9301.85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1.37</v>
      </c>
      <c r="P305">
        <f t="shared" si="17"/>
        <v>5029.2700000000004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2.3199999999999998</v>
      </c>
      <c r="P306">
        <f t="shared" si="17"/>
        <v>10643.24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1.3</v>
      </c>
      <c r="P307">
        <f t="shared" si="17"/>
        <v>5171.96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2.93</v>
      </c>
      <c r="P308">
        <f t="shared" si="17"/>
        <v>3661.25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1.1100000000000001</v>
      </c>
      <c r="P309">
        <f t="shared" si="17"/>
        <v>4251.74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1.06</v>
      </c>
      <c r="P310">
        <f t="shared" si="17"/>
        <v>6271.29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1.19</v>
      </c>
      <c r="P311">
        <f t="shared" si="17"/>
        <v>8995.7999999999993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1.04</v>
      </c>
      <c r="P312">
        <f t="shared" si="17"/>
        <v>2892.47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1.04</v>
      </c>
      <c r="P313">
        <f t="shared" si="17"/>
        <v>13880.22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1.1200000000000001</v>
      </c>
      <c r="P314">
        <f t="shared" si="17"/>
        <v>6130.14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1.05</v>
      </c>
      <c r="P315">
        <f t="shared" si="17"/>
        <v>8020.27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3.85</v>
      </c>
      <c r="P316">
        <f t="shared" si="17"/>
        <v>3209.58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1.01</v>
      </c>
      <c r="P317">
        <f t="shared" si="17"/>
        <v>20088.89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1.1399999999999999</v>
      </c>
      <c r="P318">
        <f t="shared" si="17"/>
        <v>10801.27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1.01</v>
      </c>
      <c r="P319">
        <f t="shared" si="17"/>
        <v>9569.94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2.83</v>
      </c>
      <c r="P320">
        <f t="shared" si="17"/>
        <v>4988.03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1.1299999999999999</v>
      </c>
      <c r="P321">
        <f t="shared" si="17"/>
        <v>11047.06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1.07</v>
      </c>
      <c r="P322">
        <f t="shared" si="17"/>
        <v>13491.14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ROUND(E323/D323,2)</f>
        <v>1.03</v>
      </c>
      <c r="P323">
        <f t="shared" ref="P323:P386" si="21">IFERROR(ROUND(E323/L323*100,2),0)</f>
        <v>10662.31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1.08</v>
      </c>
      <c r="P324">
        <f t="shared" si="21"/>
        <v>14504.3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1.23</v>
      </c>
      <c r="P325">
        <f t="shared" si="21"/>
        <v>11458.62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1.02</v>
      </c>
      <c r="P326">
        <f t="shared" si="21"/>
        <v>10531.71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1.04</v>
      </c>
      <c r="P327">
        <f t="shared" si="21"/>
        <v>7092.12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1.1299999999999999</v>
      </c>
      <c r="P328">
        <f t="shared" si="21"/>
        <v>14717.17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1.36</v>
      </c>
      <c r="P329">
        <f t="shared" si="21"/>
        <v>16047.06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1.04</v>
      </c>
      <c r="P330">
        <f t="shared" si="21"/>
        <v>15604.58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1.06</v>
      </c>
      <c r="P331">
        <f t="shared" si="21"/>
        <v>6317.37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1.02</v>
      </c>
      <c r="P332">
        <f t="shared" si="21"/>
        <v>10482.35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1.07</v>
      </c>
      <c r="P333">
        <f t="shared" si="21"/>
        <v>9735.6200000000008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1.1299999999999999</v>
      </c>
      <c r="P334">
        <f t="shared" si="21"/>
        <v>20363.060000000001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1.25</v>
      </c>
      <c r="P335">
        <f t="shared" si="21"/>
        <v>18831.2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1.01</v>
      </c>
      <c r="P336">
        <f t="shared" si="21"/>
        <v>14665.22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1.03</v>
      </c>
      <c r="P337">
        <f t="shared" si="21"/>
        <v>10918.75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1.17</v>
      </c>
      <c r="P338">
        <f t="shared" si="21"/>
        <v>5924.9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1.01</v>
      </c>
      <c r="P339">
        <f t="shared" si="21"/>
        <v>9790.48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1.1000000000000001</v>
      </c>
      <c r="P340">
        <f t="shared" si="21"/>
        <v>7000.02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1.08</v>
      </c>
      <c r="P341">
        <f t="shared" si="21"/>
        <v>7286.52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1.25</v>
      </c>
      <c r="P342">
        <f t="shared" si="21"/>
        <v>14634.78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1.07</v>
      </c>
      <c r="P343">
        <f t="shared" si="21"/>
        <v>6790.91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</v>
      </c>
      <c r="P344">
        <f t="shared" si="21"/>
        <v>16985.080000000002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1.02</v>
      </c>
      <c r="P345">
        <f t="shared" si="21"/>
        <v>5841.33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1.02</v>
      </c>
      <c r="P346">
        <f t="shared" si="21"/>
        <v>11999.3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1.23</v>
      </c>
      <c r="P347">
        <f t="shared" si="21"/>
        <v>9986.0300000000007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1.7</v>
      </c>
      <c r="P348">
        <f t="shared" si="21"/>
        <v>9057.91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1.1200000000000001</v>
      </c>
      <c r="P349">
        <f t="shared" si="21"/>
        <v>11777.36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1.03</v>
      </c>
      <c r="P350">
        <f t="shared" si="21"/>
        <v>8655.4599999999991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1.07</v>
      </c>
      <c r="P351">
        <f t="shared" si="21"/>
        <v>7189.93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1.1499999999999999</v>
      </c>
      <c r="P352">
        <f t="shared" si="21"/>
        <v>12981.9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1.27</v>
      </c>
      <c r="P353">
        <f t="shared" si="21"/>
        <v>4491.29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1.17</v>
      </c>
      <c r="P354">
        <f t="shared" si="21"/>
        <v>4075.52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1.0900000000000001</v>
      </c>
      <c r="P355">
        <f t="shared" si="21"/>
        <v>10352.39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1.04</v>
      </c>
      <c r="P356">
        <f t="shared" si="21"/>
        <v>12544.83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1.1599999999999999</v>
      </c>
      <c r="P357">
        <f t="shared" si="21"/>
        <v>24660.61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1.03</v>
      </c>
      <c r="P358">
        <f t="shared" si="21"/>
        <v>7940.13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1.74</v>
      </c>
      <c r="P359">
        <f t="shared" si="21"/>
        <v>8613.86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1.03</v>
      </c>
      <c r="P360">
        <f t="shared" si="21"/>
        <v>19304.87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1.05</v>
      </c>
      <c r="P361">
        <f t="shared" si="21"/>
        <v>8402.32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1.01</v>
      </c>
      <c r="P362">
        <f t="shared" si="21"/>
        <v>13982.76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1.1100000000000001</v>
      </c>
      <c r="P363">
        <f t="shared" si="21"/>
        <v>10982.19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1.24</v>
      </c>
      <c r="P364">
        <f t="shared" si="21"/>
        <v>13953.49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1.01</v>
      </c>
      <c r="P365">
        <f t="shared" si="21"/>
        <v>34784.620000000003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1.1000000000000001</v>
      </c>
      <c r="P366">
        <f t="shared" si="21"/>
        <v>6824.16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1.04</v>
      </c>
      <c r="P367">
        <f t="shared" si="21"/>
        <v>23993.85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1.01</v>
      </c>
      <c r="P368">
        <f t="shared" si="21"/>
        <v>28731.34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1.03</v>
      </c>
      <c r="P369">
        <f t="shared" si="21"/>
        <v>8684.8799999999992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1.04</v>
      </c>
      <c r="P370">
        <f t="shared" si="21"/>
        <v>8184.91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1.1000000000000001</v>
      </c>
      <c r="P371">
        <f t="shared" si="21"/>
        <v>4287.5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1.22</v>
      </c>
      <c r="P372">
        <f t="shared" si="21"/>
        <v>70941.86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1.1399999999999999</v>
      </c>
      <c r="P373">
        <f t="shared" si="21"/>
        <v>16125.52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1.25</v>
      </c>
      <c r="P374">
        <f t="shared" si="21"/>
        <v>4177.78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1.07</v>
      </c>
      <c r="P375">
        <f t="shared" si="21"/>
        <v>8988.76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1.31</v>
      </c>
      <c r="P376">
        <f t="shared" si="21"/>
        <v>4505.17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1.2</v>
      </c>
      <c r="P377">
        <f t="shared" si="21"/>
        <v>4285.71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1.06</v>
      </c>
      <c r="P378">
        <f t="shared" si="21"/>
        <v>5408.33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1.1399999999999999</v>
      </c>
      <c r="P379">
        <f t="shared" si="21"/>
        <v>10321.799999999999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1.1200000000000001</v>
      </c>
      <c r="P380">
        <f t="shared" si="21"/>
        <v>4039.76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1.1599999999999999</v>
      </c>
      <c r="P381">
        <f t="shared" si="21"/>
        <v>11685.91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1.42</v>
      </c>
      <c r="P382">
        <f t="shared" si="21"/>
        <v>11551.02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1.05</v>
      </c>
      <c r="P383">
        <f t="shared" si="21"/>
        <v>10431.27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2.56</v>
      </c>
      <c r="P384">
        <f t="shared" si="21"/>
        <v>6977.27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2.0699999999999998</v>
      </c>
      <c r="P385">
        <f t="shared" si="21"/>
        <v>4302.08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1.1200000000000001</v>
      </c>
      <c r="P386">
        <f t="shared" si="21"/>
        <v>5854.05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ROUND(E387/D387,2)</f>
        <v>1.06</v>
      </c>
      <c r="P387">
        <f t="shared" ref="P387:P450" si="25">IFERROR(ROUND(E387/L387*100,2),0)</f>
        <v>11179.54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</v>
      </c>
      <c r="P388">
        <f t="shared" si="25"/>
        <v>4623.08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2.14</v>
      </c>
      <c r="P389">
        <f t="shared" si="25"/>
        <v>14469.04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1.26</v>
      </c>
      <c r="P390">
        <f t="shared" si="25"/>
        <v>8884.51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1.82</v>
      </c>
      <c r="P391">
        <f t="shared" si="25"/>
        <v>8175.11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</v>
      </c>
      <c r="P392">
        <f t="shared" si="25"/>
        <v>7142.86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1.01</v>
      </c>
      <c r="P393">
        <f t="shared" si="25"/>
        <v>10425.91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1.01</v>
      </c>
      <c r="P394">
        <f t="shared" si="25"/>
        <v>9061.65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1.1000000000000001</v>
      </c>
      <c r="P395">
        <f t="shared" si="25"/>
        <v>15733.05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1.1200000000000001</v>
      </c>
      <c r="P396">
        <f t="shared" si="25"/>
        <v>10518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1.08</v>
      </c>
      <c r="P397">
        <f t="shared" si="25"/>
        <v>5871.98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1.07</v>
      </c>
      <c r="P398">
        <f t="shared" si="25"/>
        <v>8163.27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1.04</v>
      </c>
      <c r="P399">
        <f t="shared" si="25"/>
        <v>5646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1.25</v>
      </c>
      <c r="P400">
        <f t="shared" si="25"/>
        <v>14010.45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1.07</v>
      </c>
      <c r="P401">
        <f t="shared" si="25"/>
        <v>22485.26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1.1200000000000001</v>
      </c>
      <c r="P402">
        <f t="shared" si="25"/>
        <v>18113.310000000001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1.04</v>
      </c>
      <c r="P403">
        <f t="shared" si="25"/>
        <v>71104.11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1.42</v>
      </c>
      <c r="P404">
        <f t="shared" si="25"/>
        <v>6588.37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1.05</v>
      </c>
      <c r="P405">
        <f t="shared" si="25"/>
        <v>7518.57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1.03</v>
      </c>
      <c r="P406">
        <f t="shared" si="25"/>
        <v>13314.39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1.08</v>
      </c>
      <c r="P407">
        <f t="shared" si="25"/>
        <v>5520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1.08</v>
      </c>
      <c r="P408">
        <f t="shared" si="25"/>
        <v>8616.3700000000008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1.02</v>
      </c>
      <c r="P409">
        <f t="shared" si="25"/>
        <v>9231.82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1.01</v>
      </c>
      <c r="P410">
        <f t="shared" si="25"/>
        <v>16016.47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1.37</v>
      </c>
      <c r="P411">
        <f t="shared" si="25"/>
        <v>4560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1.28</v>
      </c>
      <c r="P412">
        <f t="shared" si="25"/>
        <v>18328.57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1.01</v>
      </c>
      <c r="P413">
        <f t="shared" si="25"/>
        <v>12578.84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1.27</v>
      </c>
      <c r="P414">
        <f t="shared" si="25"/>
        <v>5765.45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1.05</v>
      </c>
      <c r="P415">
        <f t="shared" si="25"/>
        <v>7866.08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1.03</v>
      </c>
      <c r="P416">
        <f t="shared" si="25"/>
        <v>9148.08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1.02</v>
      </c>
      <c r="P417">
        <f t="shared" si="25"/>
        <v>6809.81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1.2</v>
      </c>
      <c r="P418">
        <f t="shared" si="25"/>
        <v>4808.68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</v>
      </c>
      <c r="P419">
        <f t="shared" si="25"/>
        <v>20242.310000000001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1.01</v>
      </c>
      <c r="P420">
        <f t="shared" si="25"/>
        <v>21675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</v>
      </c>
      <c r="P421">
        <f t="shared" si="25"/>
        <v>11006.85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483.33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0.02</v>
      </c>
      <c r="P423">
        <f t="shared" si="25"/>
        <v>5016.67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0.01</v>
      </c>
      <c r="P424">
        <f t="shared" si="25"/>
        <v>3583.33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0.01</v>
      </c>
      <c r="P425">
        <f t="shared" si="25"/>
        <v>1176.92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7.0000000000000007E-2</v>
      </c>
      <c r="P426">
        <f t="shared" si="25"/>
        <v>4078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300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0.01</v>
      </c>
      <c r="P428">
        <f t="shared" si="25"/>
        <v>1662.5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0.06</v>
      </c>
      <c r="P430">
        <f t="shared" si="25"/>
        <v>5200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0.02</v>
      </c>
      <c r="P432">
        <f t="shared" si="25"/>
        <v>480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0.14000000000000001</v>
      </c>
      <c r="P433">
        <f t="shared" si="25"/>
        <v>5187.5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0.1</v>
      </c>
      <c r="P434">
        <f t="shared" si="25"/>
        <v>7125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0.05</v>
      </c>
      <c r="P436">
        <f t="shared" si="25"/>
        <v>6250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100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0.09</v>
      </c>
      <c r="P440">
        <f t="shared" si="25"/>
        <v>17054.55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500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0.39</v>
      </c>
      <c r="P444">
        <f t="shared" si="25"/>
        <v>39358.82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500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0.05</v>
      </c>
      <c r="P446">
        <f t="shared" si="25"/>
        <v>5000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100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7.0000000000000007E-2</v>
      </c>
      <c r="P448">
        <f t="shared" si="25"/>
        <v>4787.5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500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0.03</v>
      </c>
      <c r="P450">
        <f t="shared" si="25"/>
        <v>2050.25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ROUND(E451/D451,2)</f>
        <v>0.02</v>
      </c>
      <c r="P451">
        <f t="shared" ref="P451:P514" si="29">IFERROR(ROUND(E451/L451*100,2),0)</f>
        <v>900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0.01</v>
      </c>
      <c r="P452">
        <f t="shared" si="29"/>
        <v>5657.14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0.64</v>
      </c>
      <c r="P454">
        <f t="shared" si="29"/>
        <v>4000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1300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0.01</v>
      </c>
      <c r="P456">
        <f t="shared" si="29"/>
        <v>1640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2250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0.01</v>
      </c>
      <c r="P458">
        <f t="shared" si="29"/>
        <v>2033.33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0.08</v>
      </c>
      <c r="P460">
        <f t="shared" si="29"/>
        <v>1675.51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2500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1250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0.02</v>
      </c>
      <c r="P465">
        <f t="shared" si="29"/>
        <v>11363.64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100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0.27</v>
      </c>
      <c r="P467">
        <f t="shared" si="29"/>
        <v>1725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0.01</v>
      </c>
      <c r="P468">
        <f t="shared" si="29"/>
        <v>1520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0.22</v>
      </c>
      <c r="P469">
        <f t="shared" si="29"/>
        <v>11064.1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0.01</v>
      </c>
      <c r="P472">
        <f t="shared" si="29"/>
        <v>2550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0.12</v>
      </c>
      <c r="P473">
        <f t="shared" si="29"/>
        <v>3847.65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0.18</v>
      </c>
      <c r="P474">
        <f t="shared" si="29"/>
        <v>2820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0.03</v>
      </c>
      <c r="P475">
        <f t="shared" si="29"/>
        <v>6150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100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0.02</v>
      </c>
      <c r="P478">
        <f t="shared" si="29"/>
        <v>3956.93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0.33</v>
      </c>
      <c r="P481">
        <f t="shared" si="29"/>
        <v>8880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0.19</v>
      </c>
      <c r="P482">
        <f t="shared" si="29"/>
        <v>5545.71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0.06</v>
      </c>
      <c r="P483">
        <f t="shared" si="29"/>
        <v>8714.2900000000009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1000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0.5</v>
      </c>
      <c r="P485">
        <f t="shared" si="29"/>
        <v>5122.45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1354.55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0.22</v>
      </c>
      <c r="P487">
        <f t="shared" si="29"/>
        <v>6652.01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5000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7166.67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1033.33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100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0.01</v>
      </c>
      <c r="P499">
        <f t="shared" si="29"/>
        <v>1000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0.05</v>
      </c>
      <c r="P500">
        <f t="shared" si="29"/>
        <v>13609.09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0.1</v>
      </c>
      <c r="P501">
        <f t="shared" si="29"/>
        <v>7346.15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0.03</v>
      </c>
      <c r="P502">
        <f t="shared" si="29"/>
        <v>5375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0.01</v>
      </c>
      <c r="P504">
        <f t="shared" si="29"/>
        <v>5750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0.02</v>
      </c>
      <c r="P505">
        <f t="shared" si="29"/>
        <v>1266.67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0.01</v>
      </c>
      <c r="P506">
        <f t="shared" si="29"/>
        <v>6700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371.43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25000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0.03</v>
      </c>
      <c r="P509">
        <f t="shared" si="29"/>
        <v>6400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0.01</v>
      </c>
      <c r="P510">
        <f t="shared" si="29"/>
        <v>13333.33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1000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0.03</v>
      </c>
      <c r="P513">
        <f t="shared" si="29"/>
        <v>3000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550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ROUND(E515/D515,2)</f>
        <v>0.14000000000000001</v>
      </c>
      <c r="P515">
        <f t="shared" ref="P515:P578" si="33">IFERROR(ROUND(E515/L515*100,2),0)</f>
        <v>10238.24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0.03</v>
      </c>
      <c r="P516">
        <f t="shared" si="33"/>
        <v>1666.67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0.25</v>
      </c>
      <c r="P517">
        <f t="shared" si="33"/>
        <v>72502.94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0.01</v>
      </c>
      <c r="P519">
        <f t="shared" si="33"/>
        <v>6833.33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0.23</v>
      </c>
      <c r="P521">
        <f t="shared" si="33"/>
        <v>3922.86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1.02</v>
      </c>
      <c r="P522">
        <f t="shared" si="33"/>
        <v>15014.71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1.05</v>
      </c>
      <c r="P523">
        <f t="shared" si="33"/>
        <v>9342.86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1.1499999999999999</v>
      </c>
      <c r="P524">
        <f t="shared" si="33"/>
        <v>11096.77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1.21</v>
      </c>
      <c r="P525">
        <f t="shared" si="33"/>
        <v>7178.57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1.0900000000000001</v>
      </c>
      <c r="P526">
        <f t="shared" si="33"/>
        <v>2925.81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</v>
      </c>
      <c r="P527">
        <f t="shared" si="33"/>
        <v>100000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1.1399999999999999</v>
      </c>
      <c r="P528">
        <f t="shared" si="33"/>
        <v>7434.78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1.01</v>
      </c>
      <c r="P529">
        <f t="shared" si="33"/>
        <v>6382.91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1.1599999999999999</v>
      </c>
      <c r="P530">
        <f t="shared" si="33"/>
        <v>4433.33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1.3</v>
      </c>
      <c r="P531">
        <f t="shared" si="33"/>
        <v>8694.44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1.08</v>
      </c>
      <c r="P532">
        <f t="shared" si="33"/>
        <v>12655.17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</v>
      </c>
      <c r="P533">
        <f t="shared" si="33"/>
        <v>12903.23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1.23</v>
      </c>
      <c r="P534">
        <f t="shared" si="33"/>
        <v>7124.28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</v>
      </c>
      <c r="P535">
        <f t="shared" si="33"/>
        <v>11788.24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1.05</v>
      </c>
      <c r="P536">
        <f t="shared" si="33"/>
        <v>32708.33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1.03</v>
      </c>
      <c r="P537">
        <f t="shared" si="33"/>
        <v>3474.58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1.18</v>
      </c>
      <c r="P538">
        <f t="shared" si="33"/>
        <v>10006.41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1.21</v>
      </c>
      <c r="P539">
        <f t="shared" si="33"/>
        <v>4084.75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3.02</v>
      </c>
      <c r="P540">
        <f t="shared" si="33"/>
        <v>25201.67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1.01</v>
      </c>
      <c r="P541">
        <f t="shared" si="33"/>
        <v>2516.1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100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0.01</v>
      </c>
      <c r="P543">
        <f t="shared" si="33"/>
        <v>2500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100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3500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0.01</v>
      </c>
      <c r="P546">
        <f t="shared" si="33"/>
        <v>300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0.27</v>
      </c>
      <c r="P547">
        <f t="shared" si="33"/>
        <v>40270.589999999997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2600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900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0.03</v>
      </c>
      <c r="P551">
        <f t="shared" si="33"/>
        <v>850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0.01</v>
      </c>
      <c r="P552">
        <f t="shared" si="33"/>
        <v>875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0.05</v>
      </c>
      <c r="P553">
        <f t="shared" si="33"/>
        <v>13503.57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2050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0.37</v>
      </c>
      <c r="P556">
        <f t="shared" si="33"/>
        <v>6436.36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0.03</v>
      </c>
      <c r="P558">
        <f t="shared" si="33"/>
        <v>20000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0.01</v>
      </c>
      <c r="P559">
        <f t="shared" si="33"/>
        <v>6830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5000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400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2750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3400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100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100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0.01</v>
      </c>
      <c r="P570">
        <f t="shared" si="33"/>
        <v>4900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0.01</v>
      </c>
      <c r="P571">
        <f t="shared" si="33"/>
        <v>2000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14200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5300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3844.44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0.01</v>
      </c>
      <c r="P576">
        <f t="shared" si="33"/>
        <v>2000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100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ROUND(E579/D579,2)</f>
        <v>0</v>
      </c>
      <c r="P579">
        <f t="shared" ref="P579:P642" si="37">IFERROR(ROUND(E579/L579*100,2),0)</f>
        <v>1000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200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0.01</v>
      </c>
      <c r="P581">
        <f t="shared" si="37"/>
        <v>3500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100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100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0.01</v>
      </c>
      <c r="P586">
        <f t="shared" si="37"/>
        <v>500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0.01</v>
      </c>
      <c r="P588">
        <f t="shared" si="37"/>
        <v>1400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0.09</v>
      </c>
      <c r="P589">
        <f t="shared" si="37"/>
        <v>38928.57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0.03</v>
      </c>
      <c r="P590">
        <f t="shared" si="37"/>
        <v>15050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100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0.04</v>
      </c>
      <c r="P592">
        <f t="shared" si="37"/>
        <v>2477.7800000000002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3050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0.03</v>
      </c>
      <c r="P594">
        <f t="shared" si="37"/>
        <v>25000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0.23</v>
      </c>
      <c r="P595">
        <f t="shared" si="37"/>
        <v>1642.86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1300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300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1000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0.34</v>
      </c>
      <c r="P600">
        <f t="shared" si="37"/>
        <v>12142.86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1550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0.02</v>
      </c>
      <c r="P602">
        <f t="shared" si="37"/>
        <v>10000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0.01</v>
      </c>
      <c r="P603">
        <f t="shared" si="37"/>
        <v>2333.33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0.04</v>
      </c>
      <c r="P605">
        <f t="shared" si="37"/>
        <v>4538.62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0.03</v>
      </c>
      <c r="P607">
        <f t="shared" si="37"/>
        <v>1637.5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1000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0.01</v>
      </c>
      <c r="P610">
        <f t="shared" si="37"/>
        <v>29220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0.01</v>
      </c>
      <c r="P611">
        <f t="shared" si="37"/>
        <v>500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0.21</v>
      </c>
      <c r="P615">
        <f t="shared" si="37"/>
        <v>10593.39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0.03</v>
      </c>
      <c r="P619">
        <f t="shared" si="37"/>
        <v>2000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100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0.01</v>
      </c>
      <c r="P622">
        <f t="shared" si="37"/>
        <v>30000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0.01</v>
      </c>
      <c r="P623">
        <f t="shared" si="37"/>
        <v>8700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0.06</v>
      </c>
      <c r="P624">
        <f t="shared" si="37"/>
        <v>3788.89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0.17</v>
      </c>
      <c r="P628">
        <f t="shared" si="37"/>
        <v>11141.03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9000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11666.67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1000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0.01</v>
      </c>
      <c r="P633">
        <f t="shared" si="37"/>
        <v>7666.67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0.12</v>
      </c>
      <c r="P635">
        <f t="shared" si="37"/>
        <v>4980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100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200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400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300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100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1.44</v>
      </c>
      <c r="P642">
        <f t="shared" si="37"/>
        <v>5050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ROUND(E643/D643,2)</f>
        <v>1.19</v>
      </c>
      <c r="P643">
        <f t="shared" ref="P643:P706" si="41">IFERROR(ROUND(E643/L643*100,2),0)</f>
        <v>15131.75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14.6</v>
      </c>
      <c r="P644">
        <f t="shared" si="41"/>
        <v>13435.92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1.06</v>
      </c>
      <c r="P645">
        <f t="shared" si="41"/>
        <v>17402.63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</v>
      </c>
      <c r="P646">
        <f t="shared" si="41"/>
        <v>7348.63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2.79</v>
      </c>
      <c r="P647">
        <f t="shared" si="41"/>
        <v>2351.9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1.32</v>
      </c>
      <c r="P648">
        <f t="shared" si="41"/>
        <v>3907.44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1.07</v>
      </c>
      <c r="P649">
        <f t="shared" si="41"/>
        <v>12594.12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1.27</v>
      </c>
      <c r="P650">
        <f t="shared" si="41"/>
        <v>164400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1.4</v>
      </c>
      <c r="P651">
        <f t="shared" si="41"/>
        <v>4267.07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1.1200000000000001</v>
      </c>
      <c r="P652">
        <f t="shared" si="41"/>
        <v>3512.5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1.01</v>
      </c>
      <c r="P653">
        <f t="shared" si="41"/>
        <v>23935.24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</v>
      </c>
      <c r="P654">
        <f t="shared" si="41"/>
        <v>10764.29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1.41</v>
      </c>
      <c r="P655">
        <f t="shared" si="41"/>
        <v>9583.06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2.67</v>
      </c>
      <c r="P656">
        <f t="shared" si="41"/>
        <v>3166.34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1.47</v>
      </c>
      <c r="P657">
        <f t="shared" si="41"/>
        <v>4288.6899999999996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2.14</v>
      </c>
      <c r="P658">
        <f t="shared" si="41"/>
        <v>12273.56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1.26</v>
      </c>
      <c r="P659">
        <f t="shared" si="41"/>
        <v>19045.45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1.04</v>
      </c>
      <c r="P660">
        <f t="shared" si="41"/>
        <v>10933.7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1.01</v>
      </c>
      <c r="P661">
        <f t="shared" si="41"/>
        <v>14366.67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0.03</v>
      </c>
      <c r="P662">
        <f t="shared" si="41"/>
        <v>8494.44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0.01</v>
      </c>
      <c r="P663">
        <f t="shared" si="41"/>
        <v>1055.56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3900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0.08</v>
      </c>
      <c r="P666">
        <f t="shared" si="41"/>
        <v>3117.24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0.19</v>
      </c>
      <c r="P667">
        <f t="shared" si="41"/>
        <v>15533.33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200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0.1</v>
      </c>
      <c r="P669">
        <f t="shared" si="41"/>
        <v>17892.86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0.05</v>
      </c>
      <c r="P670">
        <f t="shared" si="41"/>
        <v>2736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0.22</v>
      </c>
      <c r="P671">
        <f t="shared" si="41"/>
        <v>153625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0.28999999999999998</v>
      </c>
      <c r="P672">
        <f t="shared" si="41"/>
        <v>8499.68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0.39</v>
      </c>
      <c r="P673">
        <f t="shared" si="41"/>
        <v>78853.33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0.22</v>
      </c>
      <c r="P674">
        <f t="shared" si="41"/>
        <v>5029.7700000000004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6833.33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750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0.15</v>
      </c>
      <c r="P677">
        <f t="shared" si="41"/>
        <v>3426.92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0.01</v>
      </c>
      <c r="P678">
        <f t="shared" si="41"/>
        <v>6129.17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0.26</v>
      </c>
      <c r="P679">
        <f t="shared" si="41"/>
        <v>13325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0.04</v>
      </c>
      <c r="P680">
        <f t="shared" si="41"/>
        <v>6517.65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0.15</v>
      </c>
      <c r="P681">
        <f t="shared" si="41"/>
        <v>9390.43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0.26</v>
      </c>
      <c r="P682">
        <f t="shared" si="41"/>
        <v>15065.12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100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0.01</v>
      </c>
      <c r="P685">
        <f t="shared" si="41"/>
        <v>9933.33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7.0000000000000007E-2</v>
      </c>
      <c r="P686">
        <f t="shared" si="41"/>
        <v>17739.259999999998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0.28000000000000003</v>
      </c>
      <c r="P687">
        <f t="shared" si="41"/>
        <v>5530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0.04</v>
      </c>
      <c r="P689">
        <f t="shared" si="41"/>
        <v>59166.67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0.73</v>
      </c>
      <c r="P690">
        <f t="shared" si="41"/>
        <v>40550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0.57999999999999996</v>
      </c>
      <c r="P691">
        <f t="shared" si="41"/>
        <v>34314.730000000003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0.12</v>
      </c>
      <c r="P692">
        <f t="shared" si="41"/>
        <v>7258.82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0.01</v>
      </c>
      <c r="P693">
        <f t="shared" si="41"/>
        <v>2600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7.0000000000000007E-2</v>
      </c>
      <c r="P694">
        <f t="shared" si="41"/>
        <v>649.75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0.35</v>
      </c>
      <c r="P695">
        <f t="shared" si="41"/>
        <v>11938.51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8428.57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0.01</v>
      </c>
      <c r="P697">
        <f t="shared" si="41"/>
        <v>9085.7099999999991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100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0.46</v>
      </c>
      <c r="P699">
        <f t="shared" si="41"/>
        <v>2034.21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0.15</v>
      </c>
      <c r="P700">
        <f t="shared" si="41"/>
        <v>53068.97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0.82</v>
      </c>
      <c r="P701">
        <f t="shared" si="41"/>
        <v>12039.18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0.03</v>
      </c>
      <c r="P702">
        <f t="shared" si="41"/>
        <v>1300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0.27</v>
      </c>
      <c r="P703">
        <f t="shared" si="41"/>
        <v>29133.33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0.31</v>
      </c>
      <c r="P704">
        <f t="shared" si="41"/>
        <v>12491.92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0.06</v>
      </c>
      <c r="P705">
        <f t="shared" si="41"/>
        <v>11957.14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0.01</v>
      </c>
      <c r="P706">
        <f t="shared" si="41"/>
        <v>12025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ROUND(E707/D707,2)</f>
        <v>0.01</v>
      </c>
      <c r="P707">
        <f t="shared" ref="P707:P770" si="45">IFERROR(ROUND(E707/L707*100,2),0)</f>
        <v>19540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0.79</v>
      </c>
      <c r="P709">
        <f t="shared" si="45"/>
        <v>11769.87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0.22</v>
      </c>
      <c r="P710">
        <f t="shared" si="45"/>
        <v>2394.85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3050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0.34</v>
      </c>
      <c r="P713">
        <f t="shared" si="45"/>
        <v>9997.34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0.01</v>
      </c>
      <c r="P715">
        <f t="shared" si="45"/>
        <v>19900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0.15</v>
      </c>
      <c r="P716">
        <f t="shared" si="45"/>
        <v>8032.14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0.05</v>
      </c>
      <c r="P717">
        <f t="shared" si="45"/>
        <v>11575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0.1</v>
      </c>
      <c r="P718">
        <f t="shared" si="45"/>
        <v>4468.75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0.01</v>
      </c>
      <c r="P720">
        <f t="shared" si="45"/>
        <v>2250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0.01</v>
      </c>
      <c r="P721">
        <f t="shared" si="45"/>
        <v>1940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1.44</v>
      </c>
      <c r="P722">
        <f t="shared" si="45"/>
        <v>6670.73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1.22</v>
      </c>
      <c r="P723">
        <f t="shared" si="45"/>
        <v>8414.2900000000009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1.32</v>
      </c>
      <c r="P724">
        <f t="shared" si="45"/>
        <v>21572.55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1.0900000000000001</v>
      </c>
      <c r="P725">
        <f t="shared" si="45"/>
        <v>5469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1.05</v>
      </c>
      <c r="P726">
        <f t="shared" si="45"/>
        <v>5162.9399999999996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</v>
      </c>
      <c r="P727">
        <f t="shared" si="45"/>
        <v>14335.71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1.01</v>
      </c>
      <c r="P728">
        <f t="shared" si="45"/>
        <v>7242.86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1.56</v>
      </c>
      <c r="P729">
        <f t="shared" si="45"/>
        <v>3653.02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1.06</v>
      </c>
      <c r="P730">
        <f t="shared" si="45"/>
        <v>6090.35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1.31</v>
      </c>
      <c r="P731">
        <f t="shared" si="45"/>
        <v>4355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1.32</v>
      </c>
      <c r="P732">
        <f t="shared" si="45"/>
        <v>9976.6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1.26</v>
      </c>
      <c r="P733">
        <f t="shared" si="45"/>
        <v>8873.24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1.6</v>
      </c>
      <c r="P734">
        <f t="shared" si="45"/>
        <v>492.31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1.2</v>
      </c>
      <c r="P735">
        <f t="shared" si="45"/>
        <v>1782.25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1.26</v>
      </c>
      <c r="P736">
        <f t="shared" si="45"/>
        <v>18719.3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1.1399999999999999</v>
      </c>
      <c r="P737">
        <f t="shared" si="45"/>
        <v>23480.79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3.15</v>
      </c>
      <c r="P738">
        <f t="shared" si="45"/>
        <v>10504.63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1.22</v>
      </c>
      <c r="P739">
        <f t="shared" si="45"/>
        <v>5666.67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1.07</v>
      </c>
      <c r="P740">
        <f t="shared" si="45"/>
        <v>3904.88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1.58</v>
      </c>
      <c r="P741">
        <f t="shared" si="45"/>
        <v>6834.53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1.07</v>
      </c>
      <c r="P742">
        <f t="shared" si="45"/>
        <v>16957.89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1.02</v>
      </c>
      <c r="P743">
        <f t="shared" si="45"/>
        <v>14142.34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1.1100000000000001</v>
      </c>
      <c r="P744">
        <f t="shared" si="45"/>
        <v>6739.13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1.48</v>
      </c>
      <c r="P745">
        <f t="shared" si="45"/>
        <v>5426.67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1.02</v>
      </c>
      <c r="P746">
        <f t="shared" si="45"/>
        <v>8251.61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1.79</v>
      </c>
      <c r="P747">
        <f t="shared" si="45"/>
        <v>5372.97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1.1100000000000001</v>
      </c>
      <c r="P748">
        <f t="shared" si="45"/>
        <v>3420.62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</v>
      </c>
      <c r="P749">
        <f t="shared" si="45"/>
        <v>12732.73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</v>
      </c>
      <c r="P750">
        <f t="shared" si="45"/>
        <v>4556.82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1.06</v>
      </c>
      <c r="P751">
        <f t="shared" si="45"/>
        <v>9596.36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1.03</v>
      </c>
      <c r="P752">
        <f t="shared" si="45"/>
        <v>7727.12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1.19</v>
      </c>
      <c r="P753">
        <f t="shared" si="45"/>
        <v>5733.87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1.1200000000000001</v>
      </c>
      <c r="P754">
        <f t="shared" si="45"/>
        <v>5319.05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1.28</v>
      </c>
      <c r="P755">
        <f t="shared" si="45"/>
        <v>49230.77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1.04</v>
      </c>
      <c r="P756">
        <f t="shared" si="45"/>
        <v>4234.6899999999996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1.02</v>
      </c>
      <c r="P757">
        <f t="shared" si="45"/>
        <v>3746.6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1.18</v>
      </c>
      <c r="P758">
        <f t="shared" si="45"/>
        <v>3745.45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2.38</v>
      </c>
      <c r="P759">
        <f t="shared" si="45"/>
        <v>3305.56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1.02</v>
      </c>
      <c r="P760">
        <f t="shared" si="45"/>
        <v>13421.05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1.02</v>
      </c>
      <c r="P761">
        <f t="shared" si="45"/>
        <v>5147.47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0.05</v>
      </c>
      <c r="P763">
        <f t="shared" si="45"/>
        <v>3916.67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500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0.36</v>
      </c>
      <c r="P767">
        <f t="shared" si="45"/>
        <v>5729.55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0.04</v>
      </c>
      <c r="P769">
        <f t="shared" si="45"/>
        <v>5900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ROUND(E771/D771,2)</f>
        <v>0.41</v>
      </c>
      <c r="P771">
        <f t="shared" ref="P771:P834" si="49">IFERROR(ROUND(E771/L771*100,2),0)</f>
        <v>3184.62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1000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0.03</v>
      </c>
      <c r="P774">
        <f t="shared" si="49"/>
        <v>5000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0.01</v>
      </c>
      <c r="P775">
        <f t="shared" si="49"/>
        <v>1600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0.7</v>
      </c>
      <c r="P776">
        <f t="shared" si="49"/>
        <v>3900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0.02</v>
      </c>
      <c r="P777">
        <f t="shared" si="49"/>
        <v>3400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0.51</v>
      </c>
      <c r="P778">
        <f t="shared" si="49"/>
        <v>6312.28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0.01</v>
      </c>
      <c r="P779">
        <f t="shared" si="49"/>
        <v>700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200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0.03</v>
      </c>
      <c r="P781">
        <f t="shared" si="49"/>
        <v>6666.67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1.04</v>
      </c>
      <c r="P782">
        <f t="shared" si="49"/>
        <v>3851.85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1.33</v>
      </c>
      <c r="P783">
        <f t="shared" si="49"/>
        <v>4260.92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</v>
      </c>
      <c r="P784">
        <f t="shared" si="49"/>
        <v>5000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1.48</v>
      </c>
      <c r="P785">
        <f t="shared" si="49"/>
        <v>6348.57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1.03</v>
      </c>
      <c r="P786">
        <f t="shared" si="49"/>
        <v>10250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1.81</v>
      </c>
      <c r="P787">
        <f t="shared" si="49"/>
        <v>3114.28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1.43</v>
      </c>
      <c r="P788">
        <f t="shared" si="49"/>
        <v>16227.27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1.1399999999999999</v>
      </c>
      <c r="P789">
        <f t="shared" si="49"/>
        <v>8058.82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2.04</v>
      </c>
      <c r="P790">
        <f t="shared" si="49"/>
        <v>5985.44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1.0900000000000001</v>
      </c>
      <c r="P791">
        <f t="shared" si="49"/>
        <v>13285.71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1.44</v>
      </c>
      <c r="P792">
        <f t="shared" si="49"/>
        <v>9254.7800000000007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1.04</v>
      </c>
      <c r="P793">
        <f t="shared" si="49"/>
        <v>6085.94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</v>
      </c>
      <c r="P794">
        <f t="shared" si="49"/>
        <v>4185.18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1.03</v>
      </c>
      <c r="P795">
        <f t="shared" si="49"/>
        <v>8832.59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1.05</v>
      </c>
      <c r="P796">
        <f t="shared" si="49"/>
        <v>15896.23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1.1200000000000001</v>
      </c>
      <c r="P797">
        <f t="shared" si="49"/>
        <v>8505.43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1.01</v>
      </c>
      <c r="P798">
        <f t="shared" si="49"/>
        <v>11261.11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1.08</v>
      </c>
      <c r="P799">
        <f t="shared" si="49"/>
        <v>4543.66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1.1499999999999999</v>
      </c>
      <c r="P800">
        <f t="shared" si="49"/>
        <v>4621.84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</v>
      </c>
      <c r="P801">
        <f t="shared" si="49"/>
        <v>17860.71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1.52</v>
      </c>
      <c r="P802">
        <f t="shared" si="49"/>
        <v>4075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1.1200000000000001</v>
      </c>
      <c r="P803">
        <f t="shared" si="49"/>
        <v>4373.3900000000003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1.01</v>
      </c>
      <c r="P804">
        <f t="shared" si="49"/>
        <v>8106.67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1.23</v>
      </c>
      <c r="P805">
        <f t="shared" si="49"/>
        <v>7460.53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</v>
      </c>
      <c r="P806">
        <f t="shared" si="49"/>
        <v>30555.56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1.05</v>
      </c>
      <c r="P807">
        <f t="shared" si="49"/>
        <v>5833.33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1.04</v>
      </c>
      <c r="P808">
        <f t="shared" si="49"/>
        <v>11767.61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1.05</v>
      </c>
      <c r="P809">
        <f t="shared" si="49"/>
        <v>7377.19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</v>
      </c>
      <c r="P810">
        <f t="shared" si="49"/>
        <v>10465.120000000001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1.04</v>
      </c>
      <c r="P811">
        <f t="shared" si="49"/>
        <v>7982.69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1.05</v>
      </c>
      <c r="P812">
        <f t="shared" si="49"/>
        <v>5833.33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1.04</v>
      </c>
      <c r="P813">
        <f t="shared" si="49"/>
        <v>8666.67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1.52</v>
      </c>
      <c r="P814">
        <f t="shared" si="49"/>
        <v>2760.61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1.6</v>
      </c>
      <c r="P815">
        <f t="shared" si="49"/>
        <v>2499.94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1.27</v>
      </c>
      <c r="P816">
        <f t="shared" si="49"/>
        <v>4546.43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1.07</v>
      </c>
      <c r="P817">
        <f t="shared" si="49"/>
        <v>9953.49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1.1499999999999999</v>
      </c>
      <c r="P818">
        <f t="shared" si="49"/>
        <v>3931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1.37</v>
      </c>
      <c r="P819">
        <f t="shared" si="49"/>
        <v>8942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1.56</v>
      </c>
      <c r="P820">
        <f t="shared" si="49"/>
        <v>2868.42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1.0900000000000001</v>
      </c>
      <c r="P821">
        <f t="shared" si="49"/>
        <v>3107.14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1.34</v>
      </c>
      <c r="P822">
        <f t="shared" si="49"/>
        <v>7055.26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</v>
      </c>
      <c r="P823">
        <f t="shared" si="49"/>
        <v>22412.82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1.19</v>
      </c>
      <c r="P824">
        <f t="shared" si="49"/>
        <v>5181.16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1.8</v>
      </c>
      <c r="P825">
        <f t="shared" si="49"/>
        <v>4351.5200000000004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1.34</v>
      </c>
      <c r="P826">
        <f t="shared" si="49"/>
        <v>3981.67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</v>
      </c>
      <c r="P827">
        <f t="shared" si="49"/>
        <v>12680.81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1.01</v>
      </c>
      <c r="P828">
        <f t="shared" si="49"/>
        <v>11387.76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1.03</v>
      </c>
      <c r="P829">
        <f t="shared" si="49"/>
        <v>2818.18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1.07</v>
      </c>
      <c r="P830">
        <f t="shared" si="49"/>
        <v>3660.53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1.04</v>
      </c>
      <c r="P831">
        <f t="shared" si="49"/>
        <v>3250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1.08</v>
      </c>
      <c r="P832">
        <f t="shared" si="49"/>
        <v>6065.63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2.33</v>
      </c>
      <c r="P833">
        <f t="shared" si="49"/>
        <v>17500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1.01</v>
      </c>
      <c r="P834">
        <f t="shared" si="49"/>
        <v>9799.39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ROUND(E835/D835,2)</f>
        <v>1.02</v>
      </c>
      <c r="P835">
        <f t="shared" ref="P835:P898" si="53">IFERROR(ROUND(E835/L835*100,2),0)</f>
        <v>14878.05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1.31</v>
      </c>
      <c r="P836">
        <f t="shared" si="53"/>
        <v>9608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1.17</v>
      </c>
      <c r="P837">
        <f t="shared" si="53"/>
        <v>5862.5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1.01</v>
      </c>
      <c r="P838">
        <f t="shared" si="53"/>
        <v>10970.7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1.22</v>
      </c>
      <c r="P839">
        <f t="shared" si="53"/>
        <v>4911.29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1.45</v>
      </c>
      <c r="P840">
        <f t="shared" si="53"/>
        <v>4767.21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1.17</v>
      </c>
      <c r="P841">
        <f t="shared" si="53"/>
        <v>6073.78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1.2</v>
      </c>
      <c r="P842">
        <f t="shared" si="53"/>
        <v>6337.72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1.01</v>
      </c>
      <c r="P843">
        <f t="shared" si="53"/>
        <v>5389.36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1.04</v>
      </c>
      <c r="P844">
        <f t="shared" si="53"/>
        <v>6687.18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2.67</v>
      </c>
      <c r="P845">
        <f t="shared" si="53"/>
        <v>6310.24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1.94</v>
      </c>
      <c r="P846">
        <f t="shared" si="53"/>
        <v>3662.89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1.2</v>
      </c>
      <c r="P847">
        <f t="shared" si="53"/>
        <v>3400.57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1.22</v>
      </c>
      <c r="P848">
        <f t="shared" si="53"/>
        <v>2855.34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</v>
      </c>
      <c r="P849">
        <f t="shared" si="53"/>
        <v>1000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</v>
      </c>
      <c r="P850">
        <f t="shared" si="53"/>
        <v>1875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1.2</v>
      </c>
      <c r="P851">
        <f t="shared" si="53"/>
        <v>4170.43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1.55</v>
      </c>
      <c r="P852">
        <f t="shared" si="53"/>
        <v>4666.92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1.3</v>
      </c>
      <c r="P853">
        <f t="shared" si="53"/>
        <v>3727.14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1.05</v>
      </c>
      <c r="P854">
        <f t="shared" si="53"/>
        <v>5925.81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</v>
      </c>
      <c r="P855">
        <f t="shared" si="53"/>
        <v>3000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1.18</v>
      </c>
      <c r="P856">
        <f t="shared" si="53"/>
        <v>6586.23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1.03</v>
      </c>
      <c r="P857">
        <f t="shared" si="53"/>
        <v>3191.49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2.1800000000000002</v>
      </c>
      <c r="P858">
        <f t="shared" si="53"/>
        <v>1946.43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</v>
      </c>
      <c r="P859">
        <f t="shared" si="53"/>
        <v>5000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1.44</v>
      </c>
      <c r="P860">
        <f t="shared" si="53"/>
        <v>2273.7800000000002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1.05</v>
      </c>
      <c r="P861">
        <f t="shared" si="53"/>
        <v>4272.45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0.18</v>
      </c>
      <c r="P862">
        <f t="shared" si="53"/>
        <v>5291.67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0.02</v>
      </c>
      <c r="P863">
        <f t="shared" si="53"/>
        <v>5050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4250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0.05</v>
      </c>
      <c r="P865">
        <f t="shared" si="53"/>
        <v>1800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0.42</v>
      </c>
      <c r="P866">
        <f t="shared" si="53"/>
        <v>3417.72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0.02</v>
      </c>
      <c r="P867">
        <f t="shared" si="53"/>
        <v>2250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0.18</v>
      </c>
      <c r="P868">
        <f t="shared" si="53"/>
        <v>5818.18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0.24</v>
      </c>
      <c r="P869">
        <f t="shared" si="53"/>
        <v>10918.18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5000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0.12</v>
      </c>
      <c r="P871">
        <f t="shared" si="53"/>
        <v>34666.67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1240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0.05</v>
      </c>
      <c r="P873">
        <f t="shared" si="53"/>
        <v>2708.33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0.01</v>
      </c>
      <c r="P874">
        <f t="shared" si="53"/>
        <v>3250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0.01</v>
      </c>
      <c r="P875">
        <f t="shared" si="53"/>
        <v>900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0.24</v>
      </c>
      <c r="P876">
        <f t="shared" si="53"/>
        <v>3476.19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0.41</v>
      </c>
      <c r="P878">
        <f t="shared" si="53"/>
        <v>2857.78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0.68</v>
      </c>
      <c r="P879">
        <f t="shared" si="53"/>
        <v>4658.62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0.01</v>
      </c>
      <c r="P880">
        <f t="shared" si="53"/>
        <v>3250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0.31</v>
      </c>
      <c r="P881">
        <f t="shared" si="53"/>
        <v>2146.67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0.03</v>
      </c>
      <c r="P882">
        <f t="shared" si="53"/>
        <v>1412.5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0.01</v>
      </c>
      <c r="P883">
        <f t="shared" si="53"/>
        <v>3000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0.2</v>
      </c>
      <c r="P884">
        <f t="shared" si="53"/>
        <v>2157.14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0.4</v>
      </c>
      <c r="P885">
        <f t="shared" si="53"/>
        <v>8337.5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0.01</v>
      </c>
      <c r="P886">
        <f t="shared" si="53"/>
        <v>1000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0.75</v>
      </c>
      <c r="P887">
        <f t="shared" si="53"/>
        <v>3571.43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0.41</v>
      </c>
      <c r="P888">
        <f t="shared" si="53"/>
        <v>2928.57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7.0000000000000007E-2</v>
      </c>
      <c r="P890">
        <f t="shared" si="53"/>
        <v>1800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0.09</v>
      </c>
      <c r="P891">
        <f t="shared" si="53"/>
        <v>7376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0.04</v>
      </c>
      <c r="P892">
        <f t="shared" si="53"/>
        <v>3125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0.03</v>
      </c>
      <c r="P893">
        <f t="shared" si="53"/>
        <v>2888.89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0.41</v>
      </c>
      <c r="P894">
        <f t="shared" si="53"/>
        <v>14382.35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0.1</v>
      </c>
      <c r="P895">
        <f t="shared" si="53"/>
        <v>4000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0.39</v>
      </c>
      <c r="P896">
        <f t="shared" si="53"/>
        <v>14781.13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0.02</v>
      </c>
      <c r="P897">
        <f t="shared" si="53"/>
        <v>2785.71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0.4</v>
      </c>
      <c r="P898">
        <f t="shared" si="53"/>
        <v>4444.4399999999996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ROUND(E899/D899,2)</f>
        <v>0</v>
      </c>
      <c r="P899">
        <f t="shared" ref="P899:P962" si="57">IFERROR(ROUND(E899/L899*100,2),0)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0.03</v>
      </c>
      <c r="P900">
        <f t="shared" si="57"/>
        <v>3500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0.37</v>
      </c>
      <c r="P901">
        <f t="shared" si="57"/>
        <v>3500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1050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3000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0.03</v>
      </c>
      <c r="P905">
        <f t="shared" si="57"/>
        <v>4000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5033.33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0.03</v>
      </c>
      <c r="P907">
        <f t="shared" si="57"/>
        <v>3266.67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0.03</v>
      </c>
      <c r="P911">
        <f t="shared" si="57"/>
        <v>6500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0.22</v>
      </c>
      <c r="P912">
        <f t="shared" si="57"/>
        <v>2460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0.01</v>
      </c>
      <c r="P914">
        <f t="shared" si="57"/>
        <v>1500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7.0000000000000007E-2</v>
      </c>
      <c r="P915">
        <f t="shared" si="57"/>
        <v>8258.33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0.06</v>
      </c>
      <c r="P917">
        <f t="shared" si="57"/>
        <v>4166.67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0.01</v>
      </c>
      <c r="P919">
        <f t="shared" si="57"/>
        <v>3000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0.05</v>
      </c>
      <c r="P920">
        <f t="shared" si="57"/>
        <v>1960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0.01</v>
      </c>
      <c r="P921">
        <f t="shared" si="57"/>
        <v>10000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0.31</v>
      </c>
      <c r="P923">
        <f t="shared" si="57"/>
        <v>23175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0.21</v>
      </c>
      <c r="P924">
        <f t="shared" si="57"/>
        <v>18933.330000000002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0.02</v>
      </c>
      <c r="P925">
        <f t="shared" si="57"/>
        <v>5500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0.11</v>
      </c>
      <c r="P926">
        <f t="shared" si="57"/>
        <v>2180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0.03</v>
      </c>
      <c r="P927">
        <f t="shared" si="57"/>
        <v>3200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0.11</v>
      </c>
      <c r="P930">
        <f t="shared" si="57"/>
        <v>5625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0.38</v>
      </c>
      <c r="P932">
        <f t="shared" si="57"/>
        <v>6900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7.0000000000000007E-2</v>
      </c>
      <c r="P933">
        <f t="shared" si="57"/>
        <v>1871.43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0.15</v>
      </c>
      <c r="P934">
        <f t="shared" si="57"/>
        <v>4603.33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0.06</v>
      </c>
      <c r="P935">
        <f t="shared" si="57"/>
        <v>6000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0.3</v>
      </c>
      <c r="P936">
        <f t="shared" si="57"/>
        <v>5066.67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0.01</v>
      </c>
      <c r="P937">
        <f t="shared" si="57"/>
        <v>2500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0.01</v>
      </c>
      <c r="P939">
        <f t="shared" si="57"/>
        <v>2000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2500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0.01</v>
      </c>
      <c r="P941">
        <f t="shared" si="57"/>
        <v>2000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0.17</v>
      </c>
      <c r="P942">
        <f t="shared" si="57"/>
        <v>11028.57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0.02</v>
      </c>
      <c r="P943">
        <f t="shared" si="57"/>
        <v>3745.16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0.09</v>
      </c>
      <c r="P944">
        <f t="shared" si="57"/>
        <v>4175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0.1</v>
      </c>
      <c r="P945">
        <f t="shared" si="57"/>
        <v>2408.33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0.13</v>
      </c>
      <c r="P946">
        <f t="shared" si="57"/>
        <v>6940.63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0.02</v>
      </c>
      <c r="P947">
        <f t="shared" si="57"/>
        <v>15525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0.02</v>
      </c>
      <c r="P948">
        <f t="shared" si="57"/>
        <v>5720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0.12</v>
      </c>
      <c r="P950">
        <f t="shared" si="57"/>
        <v>6000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0.01</v>
      </c>
      <c r="P951">
        <f t="shared" si="57"/>
        <v>3900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0.28000000000000003</v>
      </c>
      <c r="P952">
        <f t="shared" si="57"/>
        <v>5841.67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0.38</v>
      </c>
      <c r="P953">
        <f t="shared" si="57"/>
        <v>15863.64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0.4</v>
      </c>
      <c r="P954">
        <f t="shared" si="57"/>
        <v>9985.7099999999991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0.01</v>
      </c>
      <c r="P955">
        <f t="shared" si="57"/>
        <v>2520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0.43</v>
      </c>
      <c r="P956">
        <f t="shared" si="57"/>
        <v>8919.18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0.06</v>
      </c>
      <c r="P957">
        <f t="shared" si="57"/>
        <v>18262.37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0.02</v>
      </c>
      <c r="P958">
        <f t="shared" si="57"/>
        <v>5064.71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0.02</v>
      </c>
      <c r="P959">
        <f t="shared" si="57"/>
        <v>3328.57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0.11</v>
      </c>
      <c r="P960">
        <f t="shared" si="57"/>
        <v>5182.3500000000004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0.39</v>
      </c>
      <c r="P961">
        <f t="shared" si="57"/>
        <v>11362.57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0.46</v>
      </c>
      <c r="P962">
        <f t="shared" si="57"/>
        <v>13646.28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ROUND(E963/D963,2)</f>
        <v>0.42</v>
      </c>
      <c r="P963">
        <f t="shared" ref="P963:P1026" si="61">IFERROR(ROUND(E963/L963*100,2),0)</f>
        <v>36435.449999999997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0.28000000000000003</v>
      </c>
      <c r="P964">
        <f t="shared" si="61"/>
        <v>1924.32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0.01</v>
      </c>
      <c r="P965">
        <f t="shared" si="61"/>
        <v>4188.8900000000003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0.01</v>
      </c>
      <c r="P966">
        <f t="shared" si="61"/>
        <v>3031.03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0.01</v>
      </c>
      <c r="P967">
        <f t="shared" si="61"/>
        <v>4966.67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0.15</v>
      </c>
      <c r="P968">
        <f t="shared" si="61"/>
        <v>5920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0.18</v>
      </c>
      <c r="P969">
        <f t="shared" si="61"/>
        <v>4397.53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0.01</v>
      </c>
      <c r="P970">
        <f t="shared" si="61"/>
        <v>2650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0.47</v>
      </c>
      <c r="P971">
        <f t="shared" si="61"/>
        <v>127272.73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0.46</v>
      </c>
      <c r="P972">
        <f t="shared" si="61"/>
        <v>16400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4520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0.35</v>
      </c>
      <c r="P974">
        <f t="shared" si="61"/>
        <v>15388.89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0.02</v>
      </c>
      <c r="P975">
        <f t="shared" si="61"/>
        <v>5137.5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0.01</v>
      </c>
      <c r="P976">
        <f t="shared" si="61"/>
        <v>9333.33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0.03</v>
      </c>
      <c r="P977">
        <f t="shared" si="61"/>
        <v>10862.5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0.02</v>
      </c>
      <c r="P978">
        <f t="shared" si="61"/>
        <v>16050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0.34</v>
      </c>
      <c r="P979">
        <f t="shared" si="61"/>
        <v>7575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0.56000000000000005</v>
      </c>
      <c r="P980">
        <f t="shared" si="61"/>
        <v>79083.740000000005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0.83</v>
      </c>
      <c r="P981">
        <f t="shared" si="61"/>
        <v>30193.919999999998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0.15</v>
      </c>
      <c r="P982">
        <f t="shared" si="61"/>
        <v>4793.55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100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0.3</v>
      </c>
      <c r="P985">
        <f t="shared" si="61"/>
        <v>17179.330000000002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0.01</v>
      </c>
      <c r="P986">
        <f t="shared" si="61"/>
        <v>3533.33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0.06</v>
      </c>
      <c r="P987">
        <f t="shared" si="61"/>
        <v>8208.7000000000007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0.13</v>
      </c>
      <c r="P988">
        <f t="shared" si="61"/>
        <v>11086.96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0.13</v>
      </c>
      <c r="P989">
        <f t="shared" si="61"/>
        <v>16121.95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0.17</v>
      </c>
      <c r="P991">
        <f t="shared" si="61"/>
        <v>5240.63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1300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0.04</v>
      </c>
      <c r="P993">
        <f t="shared" si="61"/>
        <v>3028.57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0.25</v>
      </c>
      <c r="P995">
        <f t="shared" si="61"/>
        <v>8959.69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0.02</v>
      </c>
      <c r="P996">
        <f t="shared" si="61"/>
        <v>42445.45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7.0000000000000007E-2</v>
      </c>
      <c r="P997">
        <f t="shared" si="61"/>
        <v>8066.67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0.02</v>
      </c>
      <c r="P998">
        <f t="shared" si="61"/>
        <v>1300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0.01</v>
      </c>
      <c r="P999">
        <f t="shared" si="61"/>
        <v>812.5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0.59</v>
      </c>
      <c r="P1000">
        <f t="shared" si="61"/>
        <v>15342.79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0.08</v>
      </c>
      <c r="P1001">
        <f t="shared" si="61"/>
        <v>29207.5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0.02</v>
      </c>
      <c r="P1002">
        <f t="shared" si="61"/>
        <v>330400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1.04</v>
      </c>
      <c r="P1003">
        <f t="shared" si="61"/>
        <v>130000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0.3</v>
      </c>
      <c r="P1004">
        <f t="shared" si="61"/>
        <v>13454.55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0.16</v>
      </c>
      <c r="P1005">
        <f t="shared" si="61"/>
        <v>21406.67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0.82</v>
      </c>
      <c r="P1006">
        <f t="shared" si="61"/>
        <v>21633.68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0.75</v>
      </c>
      <c r="P1007">
        <f t="shared" si="61"/>
        <v>93231.06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0.06</v>
      </c>
      <c r="P1008">
        <f t="shared" si="61"/>
        <v>2925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0.44</v>
      </c>
      <c r="P1009">
        <f t="shared" si="61"/>
        <v>17494.740000000002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25000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0.13</v>
      </c>
      <c r="P1011">
        <f t="shared" si="61"/>
        <v>6500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5500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7500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215.35</v>
      </c>
      <c r="P1014">
        <f t="shared" si="61"/>
        <v>138935.62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0.35</v>
      </c>
      <c r="P1015">
        <f t="shared" si="61"/>
        <v>9591.11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0.31</v>
      </c>
      <c r="P1016">
        <f t="shared" si="61"/>
        <v>19125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0.03</v>
      </c>
      <c r="P1017">
        <f t="shared" si="61"/>
        <v>4000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0.03</v>
      </c>
      <c r="P1018">
        <f t="shared" si="61"/>
        <v>7478.95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0.23</v>
      </c>
      <c r="P1019">
        <f t="shared" si="61"/>
        <v>16111.83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0.03</v>
      </c>
      <c r="P1020">
        <f t="shared" si="61"/>
        <v>8871.43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0.47</v>
      </c>
      <c r="P1021">
        <f t="shared" si="61"/>
        <v>5325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2.06</v>
      </c>
      <c r="P1022">
        <f t="shared" si="61"/>
        <v>10620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3.52</v>
      </c>
      <c r="P1023">
        <f t="shared" si="61"/>
        <v>2207.9699999999998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1.1499999999999999</v>
      </c>
      <c r="P1024">
        <f t="shared" si="61"/>
        <v>3105.41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2.37</v>
      </c>
      <c r="P1025">
        <f t="shared" si="61"/>
        <v>3620.61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1.19</v>
      </c>
      <c r="P1026">
        <f t="shared" si="61"/>
        <v>38897.620000000003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ROUND(E1027/D1027,2)</f>
        <v>1.1000000000000001</v>
      </c>
      <c r="P1027">
        <f t="shared" ref="P1027:P1090" si="65">IFERROR(ROUND(E1027/L1027*100,2),0)</f>
        <v>7184.86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</v>
      </c>
      <c r="P1028">
        <f t="shared" si="65"/>
        <v>5738.18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1.03</v>
      </c>
      <c r="P1029">
        <f t="shared" si="65"/>
        <v>6966.67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1.17</v>
      </c>
      <c r="P1030">
        <f t="shared" si="65"/>
        <v>4598.82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1.1200000000000001</v>
      </c>
      <c r="P1031">
        <f t="shared" si="65"/>
        <v>7926.24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3.42</v>
      </c>
      <c r="P1032">
        <f t="shared" si="65"/>
        <v>4303.1400000000003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1.07</v>
      </c>
      <c r="P1033">
        <f t="shared" si="65"/>
        <v>10848.48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1.08</v>
      </c>
      <c r="P1034">
        <f t="shared" si="65"/>
        <v>6102.96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1.03</v>
      </c>
      <c r="P1035">
        <f t="shared" si="65"/>
        <v>5059.26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1.3</v>
      </c>
      <c r="P1036">
        <f t="shared" si="65"/>
        <v>3915.72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1.08</v>
      </c>
      <c r="P1037">
        <f t="shared" si="65"/>
        <v>6515.79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1.1200000000000001</v>
      </c>
      <c r="P1038">
        <f t="shared" si="65"/>
        <v>2396.31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1.02</v>
      </c>
      <c r="P1039">
        <f t="shared" si="65"/>
        <v>4861.8999999999996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1.45</v>
      </c>
      <c r="P1040">
        <f t="shared" si="65"/>
        <v>3573.77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1.28</v>
      </c>
      <c r="P1041">
        <f t="shared" si="65"/>
        <v>2136.67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25000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0.02</v>
      </c>
      <c r="P1044">
        <f t="shared" si="65"/>
        <v>1000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0.09</v>
      </c>
      <c r="P1045">
        <f t="shared" si="65"/>
        <v>2923.63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300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0.03</v>
      </c>
      <c r="P1047">
        <f t="shared" si="65"/>
        <v>3325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100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0.01</v>
      </c>
      <c r="P1050">
        <f t="shared" si="65"/>
        <v>5300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0.01</v>
      </c>
      <c r="P1055">
        <f t="shared" si="65"/>
        <v>1500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0.01</v>
      </c>
      <c r="P1062">
        <f t="shared" si="65"/>
        <v>5000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0.95</v>
      </c>
      <c r="P1064">
        <f t="shared" si="65"/>
        <v>4750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0.09</v>
      </c>
      <c r="P1066">
        <f t="shared" si="65"/>
        <v>6566.67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0.03</v>
      </c>
      <c r="P1067">
        <f t="shared" si="65"/>
        <v>1620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0.03</v>
      </c>
      <c r="P1068">
        <f t="shared" si="65"/>
        <v>3412.84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0.26</v>
      </c>
      <c r="P1069">
        <f t="shared" si="65"/>
        <v>1300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0.39</v>
      </c>
      <c r="P1071">
        <f t="shared" si="65"/>
        <v>4047.62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0.01</v>
      </c>
      <c r="P1072">
        <f t="shared" si="65"/>
        <v>3500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0.01</v>
      </c>
      <c r="P1075">
        <f t="shared" si="65"/>
        <v>1000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0.06</v>
      </c>
      <c r="P1076">
        <f t="shared" si="65"/>
        <v>11356.67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0.05</v>
      </c>
      <c r="P1077">
        <f t="shared" si="65"/>
        <v>1500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0.63</v>
      </c>
      <c r="P1078">
        <f t="shared" si="65"/>
        <v>4828.1000000000004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0.28999999999999998</v>
      </c>
      <c r="P1079">
        <f t="shared" si="65"/>
        <v>4397.6000000000004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0.08</v>
      </c>
      <c r="P1080">
        <f t="shared" si="65"/>
        <v>900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0.03</v>
      </c>
      <c r="P1081">
        <f t="shared" si="65"/>
        <v>3766.67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0.09</v>
      </c>
      <c r="P1082">
        <f t="shared" si="65"/>
        <v>1858.16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300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0.01</v>
      </c>
      <c r="P1084">
        <f t="shared" si="65"/>
        <v>1866.67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0.01</v>
      </c>
      <c r="P1085">
        <f t="shared" si="65"/>
        <v>41000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0.03</v>
      </c>
      <c r="P1087">
        <f t="shared" si="65"/>
        <v>11400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750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0.14000000000000001</v>
      </c>
      <c r="P1090">
        <f t="shared" si="65"/>
        <v>4341.7299999999996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ROUND(E1091/D1091,2)</f>
        <v>0.08</v>
      </c>
      <c r="P1091">
        <f t="shared" ref="P1091:P1154" si="69">IFERROR(ROUND(E1091/L1091*100,2),0)</f>
        <v>2395.92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500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0.13</v>
      </c>
      <c r="P1093">
        <f t="shared" si="69"/>
        <v>1250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0.01</v>
      </c>
      <c r="P1094">
        <f t="shared" si="69"/>
        <v>300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0.14000000000000001</v>
      </c>
      <c r="P1095">
        <f t="shared" si="69"/>
        <v>1056.25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0.18</v>
      </c>
      <c r="P1096">
        <f t="shared" si="69"/>
        <v>12200.04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0.05</v>
      </c>
      <c r="P1097">
        <f t="shared" si="69"/>
        <v>26780.85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0.18</v>
      </c>
      <c r="P1098">
        <f t="shared" si="69"/>
        <v>7420.69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671.43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7.0000000000000007E-2</v>
      </c>
      <c r="P1100">
        <f t="shared" si="69"/>
        <v>8195.4500000000007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0.01</v>
      </c>
      <c r="P1101">
        <f t="shared" si="69"/>
        <v>2500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0.03</v>
      </c>
      <c r="P1102">
        <f t="shared" si="69"/>
        <v>1000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683.33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0.05</v>
      </c>
      <c r="P1104">
        <f t="shared" si="69"/>
        <v>1770.83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0.02</v>
      </c>
      <c r="P1105">
        <f t="shared" si="69"/>
        <v>1620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0.05</v>
      </c>
      <c r="P1106">
        <f t="shared" si="69"/>
        <v>8029.73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0.41</v>
      </c>
      <c r="P1108">
        <f t="shared" si="69"/>
        <v>2357.14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0.03</v>
      </c>
      <c r="P1110">
        <f t="shared" si="69"/>
        <v>3488.1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1500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0.01</v>
      </c>
      <c r="P1112">
        <f t="shared" si="69"/>
        <v>2318.1799999999998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100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0.36</v>
      </c>
      <c r="P1114">
        <f t="shared" si="69"/>
        <v>10023.370000000001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0.01</v>
      </c>
      <c r="P1115">
        <f t="shared" si="69"/>
        <v>500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333.33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1785.2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0.08</v>
      </c>
      <c r="P1119">
        <f t="shared" si="69"/>
        <v>1037.5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0.02</v>
      </c>
      <c r="P1120">
        <f t="shared" si="69"/>
        <v>3633.33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500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580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366.67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6071.43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0.01</v>
      </c>
      <c r="P1128">
        <f t="shared" si="69"/>
        <v>500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0.02</v>
      </c>
      <c r="P1129">
        <f t="shared" si="69"/>
        <v>2543.48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100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1050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366.67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0.14000000000000001</v>
      </c>
      <c r="P1134">
        <f t="shared" si="69"/>
        <v>11061.54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0.01</v>
      </c>
      <c r="P1135">
        <f t="shared" si="69"/>
        <v>2000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100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0.05</v>
      </c>
      <c r="P1137">
        <f t="shared" si="69"/>
        <v>5000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0.06</v>
      </c>
      <c r="P1138">
        <f t="shared" si="69"/>
        <v>4500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0.4</v>
      </c>
      <c r="P1139">
        <f t="shared" si="69"/>
        <v>25320.51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500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0.09</v>
      </c>
      <c r="P1148">
        <f t="shared" si="69"/>
        <v>4416.67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2433.33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3750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0.1</v>
      </c>
      <c r="P1152">
        <f t="shared" si="69"/>
        <v>4200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0.06</v>
      </c>
      <c r="P1154">
        <f t="shared" si="69"/>
        <v>6073.33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ROUND(E1155/D1155,2)</f>
        <v>0.01</v>
      </c>
      <c r="P1155">
        <f t="shared" ref="P1155:P1218" si="73">IFERROR(ROUND(E1155/L1155*100,2),0)</f>
        <v>5000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7.0000000000000007E-2</v>
      </c>
      <c r="P1156">
        <f t="shared" si="73"/>
        <v>10833.33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0.01</v>
      </c>
      <c r="P1157">
        <f t="shared" si="73"/>
        <v>2350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0.02</v>
      </c>
      <c r="P1159">
        <f t="shared" si="73"/>
        <v>5033.33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1166.67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0.04</v>
      </c>
      <c r="P1162">
        <f t="shared" si="73"/>
        <v>6078.95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1750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0.21</v>
      </c>
      <c r="P1167">
        <f t="shared" si="73"/>
        <v>8282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0.19</v>
      </c>
      <c r="P1168">
        <f t="shared" si="73"/>
        <v>35887.5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0.02</v>
      </c>
      <c r="P1169">
        <f t="shared" si="73"/>
        <v>6118.75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0.06</v>
      </c>
      <c r="P1170">
        <f t="shared" si="73"/>
        <v>34000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566.66999999999996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5000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2500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3000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0.06</v>
      </c>
      <c r="P1176">
        <f t="shared" si="73"/>
        <v>4663.16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0.03</v>
      </c>
      <c r="P1177">
        <f t="shared" si="73"/>
        <v>6500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1000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500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0.05</v>
      </c>
      <c r="P1181">
        <f t="shared" si="73"/>
        <v>64000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0.12</v>
      </c>
      <c r="P1182">
        <f t="shared" si="73"/>
        <v>6911.76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133.33000000000001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0.04</v>
      </c>
      <c r="P1184">
        <f t="shared" si="73"/>
        <v>1050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0.04</v>
      </c>
      <c r="P1185">
        <f t="shared" si="73"/>
        <v>3333.33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1.05</v>
      </c>
      <c r="P1186">
        <f t="shared" si="73"/>
        <v>6156.27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1.05</v>
      </c>
      <c r="P1187">
        <f t="shared" si="73"/>
        <v>11873.87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1.07</v>
      </c>
      <c r="P1188">
        <f t="shared" si="73"/>
        <v>6508.13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1.04</v>
      </c>
      <c r="P1189">
        <f t="shared" si="73"/>
        <v>13015.71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1.61</v>
      </c>
      <c r="P1190">
        <f t="shared" si="73"/>
        <v>3777.65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1.08</v>
      </c>
      <c r="P1191">
        <f t="shared" si="73"/>
        <v>11279.07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1.35</v>
      </c>
      <c r="P1192">
        <f t="shared" si="73"/>
        <v>5192.3100000000004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1.0900000000000001</v>
      </c>
      <c r="P1193">
        <f t="shared" si="73"/>
        <v>8924.24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2.9</v>
      </c>
      <c r="P1194">
        <f t="shared" si="73"/>
        <v>1933.33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1.04</v>
      </c>
      <c r="P1195">
        <f t="shared" si="73"/>
        <v>7996.7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3.22</v>
      </c>
      <c r="P1196">
        <f t="shared" si="73"/>
        <v>5641.46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1.35</v>
      </c>
      <c r="P1197">
        <f t="shared" si="73"/>
        <v>7941.18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2.7</v>
      </c>
      <c r="P1198">
        <f t="shared" si="73"/>
        <v>7643.95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2.5299999999999998</v>
      </c>
      <c r="P1199">
        <f t="shared" si="73"/>
        <v>12100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2.61</v>
      </c>
      <c r="P1200">
        <f t="shared" si="73"/>
        <v>5461.68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1.01</v>
      </c>
      <c r="P1201">
        <f t="shared" si="73"/>
        <v>29922.22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1.26</v>
      </c>
      <c r="P1202">
        <f t="shared" si="73"/>
        <v>5853.4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1.02</v>
      </c>
      <c r="P1203">
        <f t="shared" si="73"/>
        <v>5537.18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1.99</v>
      </c>
      <c r="P1204">
        <f t="shared" si="73"/>
        <v>18380.439999999999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1.02</v>
      </c>
      <c r="P1205">
        <f t="shared" si="73"/>
        <v>16534.650000000001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1.03</v>
      </c>
      <c r="P1206">
        <f t="shared" si="73"/>
        <v>23478.95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1.01</v>
      </c>
      <c r="P1207">
        <f t="shared" si="73"/>
        <v>21148.39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1.1499999999999999</v>
      </c>
      <c r="P1208">
        <f t="shared" si="73"/>
        <v>3234.38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1.04</v>
      </c>
      <c r="P1209">
        <f t="shared" si="73"/>
        <v>12337.59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1.55</v>
      </c>
      <c r="P1210">
        <f t="shared" si="73"/>
        <v>20706.669999999998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1.06</v>
      </c>
      <c r="P1211">
        <f t="shared" si="73"/>
        <v>13826.09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2.54</v>
      </c>
      <c r="P1212">
        <f t="shared" si="73"/>
        <v>49381.55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1.01</v>
      </c>
      <c r="P1213">
        <f t="shared" si="73"/>
        <v>16850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1.29</v>
      </c>
      <c r="P1214">
        <f t="shared" si="73"/>
        <v>3886.75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1.02</v>
      </c>
      <c r="P1215">
        <f t="shared" si="73"/>
        <v>6152.78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1.32</v>
      </c>
      <c r="P1216">
        <f t="shared" si="73"/>
        <v>10544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7.86</v>
      </c>
      <c r="P1217">
        <f t="shared" si="73"/>
        <v>7159.2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1.46</v>
      </c>
      <c r="P1218">
        <f t="shared" si="73"/>
        <v>9188.2900000000009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ROUND(E1219/D1219,2)</f>
        <v>1.03</v>
      </c>
      <c r="P1219">
        <f t="shared" ref="P1219:P1282" si="77">IFERROR(ROUND(E1219/L1219*100,2),0)</f>
        <v>14857.38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1.72</v>
      </c>
      <c r="P1220">
        <f t="shared" si="77"/>
        <v>17421.349999999999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1.59</v>
      </c>
      <c r="P1221">
        <f t="shared" si="77"/>
        <v>10286.17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1.04</v>
      </c>
      <c r="P1222">
        <f t="shared" si="77"/>
        <v>11117.86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1.1100000000000001</v>
      </c>
      <c r="P1223">
        <f t="shared" si="77"/>
        <v>2379.62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2.8</v>
      </c>
      <c r="P1224">
        <f t="shared" si="77"/>
        <v>8126.81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1.1200000000000001</v>
      </c>
      <c r="P1225">
        <f t="shared" si="77"/>
        <v>11621.47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7.0000000000000007E-2</v>
      </c>
      <c r="P1226">
        <f t="shared" si="77"/>
        <v>5888.89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0.04</v>
      </c>
      <c r="P1227">
        <f t="shared" si="77"/>
        <v>4400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0.04</v>
      </c>
      <c r="P1228">
        <f t="shared" si="77"/>
        <v>4842.5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0.28999999999999998</v>
      </c>
      <c r="P1230">
        <f t="shared" si="77"/>
        <v>6104.17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0.01</v>
      </c>
      <c r="P1231">
        <f t="shared" si="77"/>
        <v>2500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0.01</v>
      </c>
      <c r="P1234">
        <f t="shared" si="77"/>
        <v>4000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0.12</v>
      </c>
      <c r="P1235">
        <f t="shared" si="77"/>
        <v>1933.33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0.03</v>
      </c>
      <c r="P1237">
        <f t="shared" si="77"/>
        <v>3500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0.18</v>
      </c>
      <c r="P1240">
        <f t="shared" si="77"/>
        <v>5933.33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0.03</v>
      </c>
      <c r="P1242">
        <f t="shared" si="77"/>
        <v>3012.5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0.51</v>
      </c>
      <c r="P1243">
        <f t="shared" si="77"/>
        <v>7461.76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0.01</v>
      </c>
      <c r="P1244">
        <f t="shared" si="77"/>
        <v>500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0.14000000000000001</v>
      </c>
      <c r="P1245">
        <f t="shared" si="77"/>
        <v>4450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1.04</v>
      </c>
      <c r="P1246">
        <f t="shared" si="77"/>
        <v>4613.33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1.2</v>
      </c>
      <c r="P1247">
        <f t="shared" si="77"/>
        <v>14147.06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1.17</v>
      </c>
      <c r="P1248">
        <f t="shared" si="77"/>
        <v>7548.39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1.22</v>
      </c>
      <c r="P1249">
        <f t="shared" si="77"/>
        <v>8550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1.52</v>
      </c>
      <c r="P1250">
        <f t="shared" si="77"/>
        <v>6425.42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1.04</v>
      </c>
      <c r="P1251">
        <f t="shared" si="77"/>
        <v>6446.91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</v>
      </c>
      <c r="P1252">
        <f t="shared" si="77"/>
        <v>11820.08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1.02</v>
      </c>
      <c r="P1253">
        <f t="shared" si="77"/>
        <v>8254.0499999999993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1.38</v>
      </c>
      <c r="P1254">
        <f t="shared" si="77"/>
        <v>3417.02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3038.33</v>
      </c>
      <c r="P1255">
        <f t="shared" si="77"/>
        <v>4273.32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1.99</v>
      </c>
      <c r="P1256">
        <f t="shared" si="77"/>
        <v>9448.94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2.02</v>
      </c>
      <c r="P1257">
        <f t="shared" si="77"/>
        <v>5569.72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1.18</v>
      </c>
      <c r="P1258">
        <f t="shared" si="77"/>
        <v>9803.08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2.95</v>
      </c>
      <c r="P1259">
        <f t="shared" si="77"/>
        <v>9210.23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2.13</v>
      </c>
      <c r="P1260">
        <f t="shared" si="77"/>
        <v>3817.55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1.04</v>
      </c>
      <c r="P1261">
        <f t="shared" si="77"/>
        <v>2714.58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1.1399999999999999</v>
      </c>
      <c r="P1262">
        <f t="shared" si="77"/>
        <v>5068.92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1.01</v>
      </c>
      <c r="P1263">
        <f t="shared" si="77"/>
        <v>3894.23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1.25</v>
      </c>
      <c r="P1264">
        <f t="shared" si="77"/>
        <v>7763.81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1.19</v>
      </c>
      <c r="P1265">
        <f t="shared" si="77"/>
        <v>4353.66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1.66</v>
      </c>
      <c r="P1266">
        <f t="shared" si="77"/>
        <v>3182.35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1.19</v>
      </c>
      <c r="P1267">
        <f t="shared" si="77"/>
        <v>6318.44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</v>
      </c>
      <c r="P1268">
        <f t="shared" si="77"/>
        <v>19090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1.02</v>
      </c>
      <c r="P1269">
        <f t="shared" si="77"/>
        <v>14085.53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1.17</v>
      </c>
      <c r="P1270">
        <f t="shared" si="77"/>
        <v>7692.31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1.0900000000000001</v>
      </c>
      <c r="P1271">
        <f t="shared" si="77"/>
        <v>9915.5300000000007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1.1499999999999999</v>
      </c>
      <c r="P1272">
        <f t="shared" si="77"/>
        <v>6788.17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1.02</v>
      </c>
      <c r="P1273">
        <f t="shared" si="77"/>
        <v>24629.03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1.06</v>
      </c>
      <c r="P1274">
        <f t="shared" si="77"/>
        <v>18928.57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1.04</v>
      </c>
      <c r="P1275">
        <f t="shared" si="77"/>
        <v>7666.67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1.55</v>
      </c>
      <c r="P1276">
        <f t="shared" si="77"/>
        <v>8296.33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1.62</v>
      </c>
      <c r="P1277">
        <f t="shared" si="77"/>
        <v>6252.21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1.04</v>
      </c>
      <c r="P1278">
        <f t="shared" si="77"/>
        <v>4606.8100000000004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1.06</v>
      </c>
      <c r="P1279">
        <f t="shared" si="77"/>
        <v>3854.39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1.55</v>
      </c>
      <c r="P1280">
        <f t="shared" si="77"/>
        <v>5300.53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1.1100000000000001</v>
      </c>
      <c r="P1281">
        <f t="shared" si="77"/>
        <v>7335.54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1.1100000000000001</v>
      </c>
      <c r="P1282">
        <f t="shared" si="77"/>
        <v>12797.52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ROUND(E1283/D1283,2)</f>
        <v>1.1100000000000001</v>
      </c>
      <c r="P1283">
        <f t="shared" ref="P1283:P1346" si="81">IFERROR(ROUND(E1283/L1283*100,2),0)</f>
        <v>10472.969999999999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1.24</v>
      </c>
      <c r="P1284">
        <f t="shared" si="81"/>
        <v>6767.15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2.11</v>
      </c>
      <c r="P1285">
        <f t="shared" si="81"/>
        <v>9593.18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1.01</v>
      </c>
      <c r="P1286">
        <f t="shared" si="81"/>
        <v>6516.13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1.02</v>
      </c>
      <c r="P1287">
        <f t="shared" si="81"/>
        <v>3226.98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1.08</v>
      </c>
      <c r="P1288">
        <f t="shared" si="81"/>
        <v>8125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2.42</v>
      </c>
      <c r="P1289">
        <f t="shared" si="81"/>
        <v>2420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</v>
      </c>
      <c r="P1290">
        <f t="shared" si="81"/>
        <v>6586.89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1.25</v>
      </c>
      <c r="P1291">
        <f t="shared" si="81"/>
        <v>3607.69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1.0900000000000001</v>
      </c>
      <c r="P1292">
        <f t="shared" si="81"/>
        <v>4418.6000000000004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1.46</v>
      </c>
      <c r="P1293">
        <f t="shared" si="81"/>
        <v>10407.14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1.1000000000000001</v>
      </c>
      <c r="P1294">
        <f t="shared" si="81"/>
        <v>3596.15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1.02</v>
      </c>
      <c r="P1295">
        <f t="shared" si="81"/>
        <v>12779.17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1.22</v>
      </c>
      <c r="P1296">
        <f t="shared" si="81"/>
        <v>2772.73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1.02</v>
      </c>
      <c r="P1297">
        <f t="shared" si="81"/>
        <v>3982.81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1.41</v>
      </c>
      <c r="P1298">
        <f t="shared" si="81"/>
        <v>5217.3900000000003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1.1000000000000001</v>
      </c>
      <c r="P1299">
        <f t="shared" si="81"/>
        <v>9203.7800000000007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1.05</v>
      </c>
      <c r="P1300">
        <f t="shared" si="81"/>
        <v>6342.42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1.24</v>
      </c>
      <c r="P1301">
        <f t="shared" si="81"/>
        <v>13562.5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1.35</v>
      </c>
      <c r="P1302">
        <f t="shared" si="81"/>
        <v>16875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1.03</v>
      </c>
      <c r="P1303">
        <f t="shared" si="81"/>
        <v>7086.21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</v>
      </c>
      <c r="P1304">
        <f t="shared" si="81"/>
        <v>5000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1.3</v>
      </c>
      <c r="P1305">
        <f t="shared" si="81"/>
        <v>4221.42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0.4</v>
      </c>
      <c r="P1306">
        <f t="shared" si="81"/>
        <v>15241.35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0.26</v>
      </c>
      <c r="P1307">
        <f t="shared" si="81"/>
        <v>9061.6299999999992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0.65</v>
      </c>
      <c r="P1308">
        <f t="shared" si="81"/>
        <v>20160.39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0.12</v>
      </c>
      <c r="P1309">
        <f t="shared" si="81"/>
        <v>12793.33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0.11</v>
      </c>
      <c r="P1310">
        <f t="shared" si="81"/>
        <v>2989.47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1.1200000000000001</v>
      </c>
      <c r="P1311">
        <f t="shared" si="81"/>
        <v>36797.14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0.16</v>
      </c>
      <c r="P1312">
        <f t="shared" si="81"/>
        <v>12916.67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0.32</v>
      </c>
      <c r="P1313">
        <f t="shared" si="81"/>
        <v>80070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0.01</v>
      </c>
      <c r="P1314">
        <f t="shared" si="81"/>
        <v>2800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0.31</v>
      </c>
      <c r="P1315">
        <f t="shared" si="81"/>
        <v>10201.64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0.01</v>
      </c>
      <c r="P1316">
        <f t="shared" si="81"/>
        <v>18436.36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0.4</v>
      </c>
      <c r="P1317">
        <f t="shared" si="81"/>
        <v>16291.94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100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0.06</v>
      </c>
      <c r="P1319">
        <f t="shared" si="81"/>
        <v>60352.63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0.15</v>
      </c>
      <c r="P1320">
        <f t="shared" si="81"/>
        <v>4540.74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0.15</v>
      </c>
      <c r="P1321">
        <f t="shared" si="81"/>
        <v>9733.33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0.01</v>
      </c>
      <c r="P1322">
        <f t="shared" si="81"/>
        <v>16766.669999999998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0.01</v>
      </c>
      <c r="P1323">
        <f t="shared" si="81"/>
        <v>85985.71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2650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0.09</v>
      </c>
      <c r="P1325">
        <f t="shared" si="81"/>
        <v>3027.27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0.1</v>
      </c>
      <c r="P1326">
        <f t="shared" si="81"/>
        <v>5466.67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0.02</v>
      </c>
      <c r="P1327">
        <f t="shared" si="81"/>
        <v>6075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0.01</v>
      </c>
      <c r="P1328">
        <f t="shared" si="81"/>
        <v>10272.73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0.04</v>
      </c>
      <c r="P1329">
        <f t="shared" si="81"/>
        <v>4158.54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0.02</v>
      </c>
      <c r="P1330">
        <f t="shared" si="81"/>
        <v>11653.33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0.01</v>
      </c>
      <c r="P1331">
        <f t="shared" si="81"/>
        <v>4533.33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0.22</v>
      </c>
      <c r="P1332">
        <f t="shared" si="81"/>
        <v>15746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0.01</v>
      </c>
      <c r="P1333">
        <f t="shared" si="81"/>
        <v>10050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0.11</v>
      </c>
      <c r="P1336">
        <f t="shared" si="81"/>
        <v>5182.25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0.2</v>
      </c>
      <c r="P1337">
        <f t="shared" si="81"/>
        <v>30875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0.85</v>
      </c>
      <c r="P1338">
        <f t="shared" si="81"/>
        <v>37922.769999999997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0.49</v>
      </c>
      <c r="P1339">
        <f t="shared" si="81"/>
        <v>17636.43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0.03</v>
      </c>
      <c r="P1340">
        <f t="shared" si="81"/>
        <v>6606.67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7.0000000000000007E-2</v>
      </c>
      <c r="P1341">
        <f t="shared" si="81"/>
        <v>8964.86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0.7</v>
      </c>
      <c r="P1343">
        <f t="shared" si="81"/>
        <v>38239.129999999997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1.02</v>
      </c>
      <c r="P1345">
        <f t="shared" si="81"/>
        <v>15835.6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3.78</v>
      </c>
      <c r="P1346">
        <f t="shared" si="81"/>
        <v>4076.26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ROUND(E1347/D1347,2)</f>
        <v>1.25</v>
      </c>
      <c r="P1347">
        <f t="shared" ref="P1347:P1410" si="85">IFERROR(ROUND(E1347/L1347*100,2),0)</f>
        <v>5357.14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1.47</v>
      </c>
      <c r="P1348">
        <f t="shared" si="85"/>
        <v>4844.97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1.02</v>
      </c>
      <c r="P1349">
        <f t="shared" si="85"/>
        <v>8241.94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1.02</v>
      </c>
      <c r="P1350">
        <f t="shared" si="85"/>
        <v>23019.23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2.04</v>
      </c>
      <c r="P1351">
        <f t="shared" si="85"/>
        <v>5936.05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1.04</v>
      </c>
      <c r="P1352">
        <f t="shared" si="85"/>
        <v>6669.87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1.01</v>
      </c>
      <c r="P1353">
        <f t="shared" si="85"/>
        <v>16877.5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1.36</v>
      </c>
      <c r="P1354">
        <f t="shared" si="85"/>
        <v>5997.36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1.34</v>
      </c>
      <c r="P1355">
        <f t="shared" si="85"/>
        <v>3180.95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1.3</v>
      </c>
      <c r="P1356">
        <f t="shared" si="85"/>
        <v>2442.19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1.23</v>
      </c>
      <c r="P1357">
        <f t="shared" si="85"/>
        <v>2534.71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1.83</v>
      </c>
      <c r="P1358">
        <f t="shared" si="85"/>
        <v>7144.32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1.25</v>
      </c>
      <c r="P1359">
        <f t="shared" si="85"/>
        <v>3855.38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1.1200000000000001</v>
      </c>
      <c r="P1360">
        <f t="shared" si="85"/>
        <v>6836.73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1.1599999999999999</v>
      </c>
      <c r="P1361">
        <f t="shared" si="85"/>
        <v>4021.05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1.73</v>
      </c>
      <c r="P1362">
        <f t="shared" si="85"/>
        <v>3207.41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1.26</v>
      </c>
      <c r="P1363">
        <f t="shared" si="85"/>
        <v>2863.26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1.0900000000000001</v>
      </c>
      <c r="P1364">
        <f t="shared" si="85"/>
        <v>4364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</v>
      </c>
      <c r="P1365">
        <f t="shared" si="85"/>
        <v>4000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1.19</v>
      </c>
      <c r="P1366">
        <f t="shared" si="85"/>
        <v>34604.17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</v>
      </c>
      <c r="P1367">
        <f t="shared" si="85"/>
        <v>8173.91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1.26</v>
      </c>
      <c r="P1368">
        <f t="shared" si="85"/>
        <v>6453.53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1.1399999999999999</v>
      </c>
      <c r="P1369">
        <f t="shared" si="85"/>
        <v>6347.78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1.1100000000000001</v>
      </c>
      <c r="P1370">
        <f t="shared" si="85"/>
        <v>6362.07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1.05</v>
      </c>
      <c r="P1371">
        <f t="shared" si="85"/>
        <v>8396.7099999999991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1.04</v>
      </c>
      <c r="P1372">
        <f t="shared" si="85"/>
        <v>7775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1.07</v>
      </c>
      <c r="P1373">
        <f t="shared" si="85"/>
        <v>10707.14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1.24</v>
      </c>
      <c r="P1374">
        <f t="shared" si="85"/>
        <v>3875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1.05</v>
      </c>
      <c r="P1375">
        <f t="shared" si="85"/>
        <v>20194.23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1.89</v>
      </c>
      <c r="P1376">
        <f t="shared" si="85"/>
        <v>4306.0600000000004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1.71</v>
      </c>
      <c r="P1377">
        <f t="shared" si="85"/>
        <v>6287.16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2.52</v>
      </c>
      <c r="P1378">
        <f t="shared" si="85"/>
        <v>5560.71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1.1599999999999999</v>
      </c>
      <c r="P1379">
        <f t="shared" si="85"/>
        <v>4870.97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2.0299999999999998</v>
      </c>
      <c r="P1380">
        <f t="shared" si="85"/>
        <v>3057.89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1.1200000000000001</v>
      </c>
      <c r="P1381">
        <f t="shared" si="85"/>
        <v>7390.73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4.24</v>
      </c>
      <c r="P1382">
        <f t="shared" si="85"/>
        <v>2120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1.07</v>
      </c>
      <c r="P1383">
        <f t="shared" si="85"/>
        <v>7335.62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1.04</v>
      </c>
      <c r="P1384">
        <f t="shared" si="85"/>
        <v>5641.22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2.12</v>
      </c>
      <c r="P1385">
        <f t="shared" si="85"/>
        <v>5024.7299999999996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1.24</v>
      </c>
      <c r="P1386">
        <f t="shared" si="85"/>
        <v>6893.65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1.1000000000000001</v>
      </c>
      <c r="P1387">
        <f t="shared" si="85"/>
        <v>6591.41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2.19</v>
      </c>
      <c r="P1388">
        <f t="shared" si="85"/>
        <v>6250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1.37</v>
      </c>
      <c r="P1389">
        <f t="shared" si="85"/>
        <v>7006.41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1.35</v>
      </c>
      <c r="P1390">
        <f t="shared" si="85"/>
        <v>6018.19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1.45</v>
      </c>
      <c r="P1391">
        <f t="shared" si="85"/>
        <v>2138.2399999999998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1.0900000000000001</v>
      </c>
      <c r="P1392">
        <f t="shared" si="85"/>
        <v>16078.95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1.1000000000000001</v>
      </c>
      <c r="P1393">
        <f t="shared" si="85"/>
        <v>4238.46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1.1399999999999999</v>
      </c>
      <c r="P1394">
        <f t="shared" si="85"/>
        <v>2731.73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1.02</v>
      </c>
      <c r="P1395">
        <f t="shared" si="85"/>
        <v>19682.689999999999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1.22</v>
      </c>
      <c r="P1396">
        <f t="shared" si="85"/>
        <v>5388.24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1.1200000000000001</v>
      </c>
      <c r="P1397">
        <f t="shared" si="85"/>
        <v>4775.6099999999997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1.07</v>
      </c>
      <c r="P1398">
        <f t="shared" si="85"/>
        <v>8819.18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1.1399999999999999</v>
      </c>
      <c r="P1399">
        <f t="shared" si="85"/>
        <v>7205.7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1.1000000000000001</v>
      </c>
      <c r="P1400">
        <f t="shared" si="85"/>
        <v>7424.62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1.26</v>
      </c>
      <c r="P1401">
        <f t="shared" si="85"/>
        <v>6170.11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1.67</v>
      </c>
      <c r="P1402">
        <f t="shared" si="85"/>
        <v>1723.53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4.97</v>
      </c>
      <c r="P1403">
        <f t="shared" si="85"/>
        <v>5172.08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1.0900000000000001</v>
      </c>
      <c r="P1404">
        <f t="shared" si="85"/>
        <v>2415.04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1.03</v>
      </c>
      <c r="P1405">
        <f t="shared" si="85"/>
        <v>6216.67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0.02</v>
      </c>
      <c r="P1406">
        <f t="shared" si="85"/>
        <v>4820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617.65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500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0.01</v>
      </c>
      <c r="P1409">
        <f t="shared" si="85"/>
        <v>750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7.0000000000000007E-2</v>
      </c>
      <c r="P1410">
        <f t="shared" si="85"/>
        <v>1200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ROUND(E1411/D1411,2)</f>
        <v>0</v>
      </c>
      <c r="P1411">
        <f t="shared" ref="P1411:P1474" si="89">IFERROR(ROUND(E1411/L1411*100,2),0)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100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233.33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0.05</v>
      </c>
      <c r="P1414">
        <f t="shared" si="89"/>
        <v>2461.54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0.05</v>
      </c>
      <c r="P1415">
        <f t="shared" si="89"/>
        <v>10000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100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0.18</v>
      </c>
      <c r="P1417">
        <f t="shared" si="89"/>
        <v>8888.89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0.01</v>
      </c>
      <c r="P1419">
        <f t="shared" si="89"/>
        <v>2750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600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7.0000000000000007E-2</v>
      </c>
      <c r="P1421">
        <f t="shared" si="89"/>
        <v>4450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0.03</v>
      </c>
      <c r="P1422">
        <f t="shared" si="89"/>
        <v>100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1300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0.2</v>
      </c>
      <c r="P1426">
        <f t="shared" si="89"/>
        <v>10907.14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0.08</v>
      </c>
      <c r="P1429">
        <f t="shared" si="89"/>
        <v>10475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0.05</v>
      </c>
      <c r="P1430">
        <f t="shared" si="89"/>
        <v>1500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0.08</v>
      </c>
      <c r="P1432">
        <f t="shared" si="89"/>
        <v>8060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0.32</v>
      </c>
      <c r="P1433">
        <f t="shared" si="89"/>
        <v>11555.32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7.0000000000000007E-2</v>
      </c>
      <c r="P1435">
        <f t="shared" si="89"/>
        <v>8050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0.1</v>
      </c>
      <c r="P1436">
        <f t="shared" si="89"/>
        <v>74454.55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750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0.01</v>
      </c>
      <c r="P1438">
        <f t="shared" si="89"/>
        <v>3850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0.27</v>
      </c>
      <c r="P1439">
        <f t="shared" si="89"/>
        <v>3668.18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0.03</v>
      </c>
      <c r="P1440">
        <f t="shared" si="89"/>
        <v>7500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7.0000000000000007E-2</v>
      </c>
      <c r="P1441">
        <f t="shared" si="89"/>
        <v>3000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100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0.01</v>
      </c>
      <c r="P1443">
        <f t="shared" si="89"/>
        <v>67333.33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2500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100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100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0.01</v>
      </c>
      <c r="P1456">
        <f t="shared" si="89"/>
        <v>1500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0.11</v>
      </c>
      <c r="P1457">
        <f t="shared" si="89"/>
        <v>22500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0.03</v>
      </c>
      <c r="P1458">
        <f t="shared" si="89"/>
        <v>4833.33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1.01</v>
      </c>
      <c r="P1463">
        <f t="shared" si="89"/>
        <v>4466.67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1.0900000000000001</v>
      </c>
      <c r="P1464">
        <f t="shared" si="89"/>
        <v>2893.8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1.48</v>
      </c>
      <c r="P1465">
        <f t="shared" si="89"/>
        <v>3544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1.63</v>
      </c>
      <c r="P1466">
        <f t="shared" si="89"/>
        <v>3487.18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4.5599999999999996</v>
      </c>
      <c r="P1467">
        <f t="shared" si="89"/>
        <v>5262.27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1.08</v>
      </c>
      <c r="P1468">
        <f t="shared" si="89"/>
        <v>6959.83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1.1499999999999999</v>
      </c>
      <c r="P1469">
        <f t="shared" si="89"/>
        <v>7672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1.02</v>
      </c>
      <c r="P1470">
        <f t="shared" si="89"/>
        <v>3319.11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1.08</v>
      </c>
      <c r="P1471">
        <f t="shared" si="89"/>
        <v>14946.42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1.25</v>
      </c>
      <c r="P1472">
        <f t="shared" si="89"/>
        <v>2317.2800000000002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1.04</v>
      </c>
      <c r="P1473">
        <f t="shared" si="89"/>
        <v>9687.76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1.39</v>
      </c>
      <c r="P1474">
        <f t="shared" si="89"/>
        <v>10320.24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ROUND(E1475/D1475,2)</f>
        <v>1.21</v>
      </c>
      <c r="P1475">
        <f t="shared" ref="P1475:P1538" si="93">IFERROR(ROUND(E1475/L1475*100,2),0)</f>
        <v>3846.26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1.1200000000000001</v>
      </c>
      <c r="P1476">
        <f t="shared" si="93"/>
        <v>4431.58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1.89</v>
      </c>
      <c r="P1477">
        <f t="shared" si="93"/>
        <v>6417.34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6.62</v>
      </c>
      <c r="P1478">
        <f t="shared" si="93"/>
        <v>4333.33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1.1100000000000001</v>
      </c>
      <c r="P1479">
        <f t="shared" si="93"/>
        <v>9049.59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11.82</v>
      </c>
      <c r="P1480">
        <f t="shared" si="93"/>
        <v>2918.72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1.37</v>
      </c>
      <c r="P1481">
        <f t="shared" si="93"/>
        <v>3095.77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1.17</v>
      </c>
      <c r="P1482">
        <f t="shared" si="93"/>
        <v>9215.7800000000007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0.02</v>
      </c>
      <c r="P1483">
        <f t="shared" si="93"/>
        <v>1750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500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0.01</v>
      </c>
      <c r="P1485">
        <f t="shared" si="93"/>
        <v>2500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0.02</v>
      </c>
      <c r="P1487">
        <f t="shared" si="93"/>
        <v>5000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1600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0.02</v>
      </c>
      <c r="P1490">
        <f t="shared" si="93"/>
        <v>6000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0.31</v>
      </c>
      <c r="P1492">
        <f t="shared" si="93"/>
        <v>4710.53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0.08</v>
      </c>
      <c r="P1493">
        <f t="shared" si="93"/>
        <v>10000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0.01</v>
      </c>
      <c r="P1494">
        <f t="shared" si="93"/>
        <v>1500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0.09</v>
      </c>
      <c r="P1496">
        <f t="shared" si="93"/>
        <v>4045.45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100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0.02</v>
      </c>
      <c r="P1500">
        <f t="shared" si="93"/>
        <v>1900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500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0.25</v>
      </c>
      <c r="P1502">
        <f t="shared" si="93"/>
        <v>4673.33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1.66</v>
      </c>
      <c r="P1503">
        <f t="shared" si="93"/>
        <v>9773.11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1.01</v>
      </c>
      <c r="P1504">
        <f t="shared" si="93"/>
        <v>6783.59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1.08</v>
      </c>
      <c r="P1505">
        <f t="shared" si="93"/>
        <v>5698.49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2.78</v>
      </c>
      <c r="P1506">
        <f t="shared" si="93"/>
        <v>6715.99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1.04</v>
      </c>
      <c r="P1507">
        <f t="shared" si="93"/>
        <v>4803.7700000000004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1.1100000000000001</v>
      </c>
      <c r="P1508">
        <f t="shared" si="93"/>
        <v>3886.05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2.15</v>
      </c>
      <c r="P1509">
        <f t="shared" si="93"/>
        <v>7818.18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1.1100000000000001</v>
      </c>
      <c r="P1510">
        <f t="shared" si="93"/>
        <v>9711.3700000000008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1.24</v>
      </c>
      <c r="P1511">
        <f t="shared" si="93"/>
        <v>11039.4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1.01</v>
      </c>
      <c r="P1512">
        <f t="shared" si="93"/>
        <v>3991.51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1.1200000000000001</v>
      </c>
      <c r="P1513">
        <f t="shared" si="93"/>
        <v>7597.57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5.59</v>
      </c>
      <c r="P1514">
        <f t="shared" si="93"/>
        <v>5837.91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1.5</v>
      </c>
      <c r="P1515">
        <f t="shared" si="93"/>
        <v>5582.09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1.06</v>
      </c>
      <c r="P1516">
        <f t="shared" si="93"/>
        <v>15124.43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1.57</v>
      </c>
      <c r="P1517">
        <f t="shared" si="93"/>
        <v>84967.03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1.0900000000000001</v>
      </c>
      <c r="P1518">
        <f t="shared" si="93"/>
        <v>15924.14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1.62</v>
      </c>
      <c r="P1519">
        <f t="shared" si="93"/>
        <v>3950.73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2.0499999999999998</v>
      </c>
      <c r="P1520">
        <f t="shared" si="93"/>
        <v>13052.97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1.03</v>
      </c>
      <c r="P1521">
        <f t="shared" si="93"/>
        <v>6415.69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1.03</v>
      </c>
      <c r="P1522">
        <f t="shared" si="93"/>
        <v>11152.69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1.07</v>
      </c>
      <c r="P1523">
        <f t="shared" si="93"/>
        <v>17044.68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1.39</v>
      </c>
      <c r="P1524">
        <f t="shared" si="93"/>
        <v>13373.92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1.25</v>
      </c>
      <c r="P1525">
        <f t="shared" si="93"/>
        <v>9583.4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2.0699999999999998</v>
      </c>
      <c r="P1526">
        <f t="shared" si="93"/>
        <v>22178.57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1.74</v>
      </c>
      <c r="P1527">
        <f t="shared" si="93"/>
        <v>3231.54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1.2</v>
      </c>
      <c r="P1528">
        <f t="shared" si="93"/>
        <v>9883.93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1.1000000000000001</v>
      </c>
      <c r="P1529">
        <f t="shared" si="93"/>
        <v>5522.21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2.82</v>
      </c>
      <c r="P1530">
        <f t="shared" si="93"/>
        <v>5279.38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1.01</v>
      </c>
      <c r="P1531">
        <f t="shared" si="93"/>
        <v>13566.67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1.35</v>
      </c>
      <c r="P1532">
        <f t="shared" si="93"/>
        <v>5399.2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1.76</v>
      </c>
      <c r="P1533">
        <f t="shared" si="93"/>
        <v>5664.38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4.84</v>
      </c>
      <c r="P1534">
        <f t="shared" si="93"/>
        <v>8231.6299999999992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1.45</v>
      </c>
      <c r="P1535">
        <f t="shared" si="93"/>
        <v>8826.08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4.18</v>
      </c>
      <c r="P1536">
        <f t="shared" si="93"/>
        <v>8490.51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1.32</v>
      </c>
      <c r="P1537">
        <f t="shared" si="93"/>
        <v>4815.45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2.5</v>
      </c>
      <c r="P1538">
        <f t="shared" si="93"/>
        <v>6601.54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ROUND(E1539/D1539,2)</f>
        <v>1.8</v>
      </c>
      <c r="P1539">
        <f t="shared" ref="P1539:P1602" si="97">IFERROR(ROUND(E1539/L1539*100,2),0)</f>
        <v>9637.5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1.03</v>
      </c>
      <c r="P1540">
        <f t="shared" si="97"/>
        <v>15617.39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1.36</v>
      </c>
      <c r="P1541">
        <f t="shared" si="97"/>
        <v>9576.49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1.18</v>
      </c>
      <c r="P1542">
        <f t="shared" si="97"/>
        <v>18040.82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300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0.04</v>
      </c>
      <c r="P1544">
        <f t="shared" si="97"/>
        <v>2000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1000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100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0.28999999999999998</v>
      </c>
      <c r="P1548">
        <f t="shared" si="97"/>
        <v>2627.27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0.09</v>
      </c>
      <c r="P1550">
        <f t="shared" si="97"/>
        <v>6000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0.34</v>
      </c>
      <c r="P1551">
        <f t="shared" si="97"/>
        <v>2833.33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0.13</v>
      </c>
      <c r="P1552">
        <f t="shared" si="97"/>
        <v>1442.86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0.49</v>
      </c>
      <c r="P1554">
        <f t="shared" si="97"/>
        <v>13218.75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0.45</v>
      </c>
      <c r="P1558">
        <f t="shared" si="97"/>
        <v>5641.67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0.04</v>
      </c>
      <c r="P1559">
        <f t="shared" si="97"/>
        <v>10000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0.05</v>
      </c>
      <c r="P1560">
        <f t="shared" si="97"/>
        <v>1166.67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5000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0.04</v>
      </c>
      <c r="P1562">
        <f t="shared" si="97"/>
        <v>2350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0.01</v>
      </c>
      <c r="P1563">
        <f t="shared" si="97"/>
        <v>6700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0.01</v>
      </c>
      <c r="P1565">
        <f t="shared" si="97"/>
        <v>4250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1000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0.03</v>
      </c>
      <c r="P1567">
        <f t="shared" si="97"/>
        <v>10000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0.21</v>
      </c>
      <c r="P1568">
        <f t="shared" si="97"/>
        <v>10805.08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0.04</v>
      </c>
      <c r="P1569">
        <f t="shared" si="97"/>
        <v>2692.31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0.14000000000000001</v>
      </c>
      <c r="P1570">
        <f t="shared" si="97"/>
        <v>15500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0.41</v>
      </c>
      <c r="P1572">
        <f t="shared" si="97"/>
        <v>4776.92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0.01</v>
      </c>
      <c r="P1573">
        <f t="shared" si="97"/>
        <v>2000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0.05</v>
      </c>
      <c r="P1574">
        <f t="shared" si="97"/>
        <v>4166.67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0.02</v>
      </c>
      <c r="P1575">
        <f t="shared" si="97"/>
        <v>7433.33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0.05</v>
      </c>
      <c r="P1576">
        <f t="shared" si="97"/>
        <v>8433.33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0.23</v>
      </c>
      <c r="P1577">
        <f t="shared" si="97"/>
        <v>6545.71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0.13</v>
      </c>
      <c r="P1578">
        <f t="shared" si="97"/>
        <v>6500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0.01</v>
      </c>
      <c r="P1579">
        <f t="shared" si="97"/>
        <v>2750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0.11</v>
      </c>
      <c r="P1580">
        <f t="shared" si="97"/>
        <v>5125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0.01</v>
      </c>
      <c r="P1581">
        <f t="shared" si="97"/>
        <v>1400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0.01</v>
      </c>
      <c r="P1583">
        <f t="shared" si="97"/>
        <v>500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0.09</v>
      </c>
      <c r="P1584">
        <f t="shared" si="97"/>
        <v>3100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1500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0.79</v>
      </c>
      <c r="P1587">
        <f t="shared" si="97"/>
        <v>13166.67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100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0.02</v>
      </c>
      <c r="P1592">
        <f t="shared" si="97"/>
        <v>51000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0.28999999999999998</v>
      </c>
      <c r="P1593">
        <f t="shared" si="97"/>
        <v>4447.83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100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0.21</v>
      </c>
      <c r="P1596">
        <f t="shared" si="97"/>
        <v>2050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4000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0.02</v>
      </c>
      <c r="P1598">
        <f t="shared" si="97"/>
        <v>2500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100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7.0000000000000007E-2</v>
      </c>
      <c r="P1602">
        <f t="shared" si="97"/>
        <v>4077.78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ROUND(E1603/D1603,2)</f>
        <v>1.08</v>
      </c>
      <c r="P1603">
        <f t="shared" ref="P1603:P1666" si="101">IFERROR(ROUND(E1603/L1603*100,2),0)</f>
        <v>4832.55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</v>
      </c>
      <c r="P1604">
        <f t="shared" si="101"/>
        <v>4695.3100000000004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</v>
      </c>
      <c r="P1605">
        <f t="shared" si="101"/>
        <v>6668.87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1.22</v>
      </c>
      <c r="P1606">
        <f t="shared" si="101"/>
        <v>4884.29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1.01</v>
      </c>
      <c r="P1607">
        <f t="shared" si="101"/>
        <v>13730.91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1.01</v>
      </c>
      <c r="P1608">
        <f t="shared" si="101"/>
        <v>8782.9699999999993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1.45</v>
      </c>
      <c r="P1609">
        <f t="shared" si="101"/>
        <v>7078.54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1.01</v>
      </c>
      <c r="P1610">
        <f t="shared" si="101"/>
        <v>5282.61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1.18</v>
      </c>
      <c r="P1611">
        <f t="shared" si="101"/>
        <v>44375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2.72</v>
      </c>
      <c r="P1612">
        <f t="shared" si="101"/>
        <v>4854.46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1.25</v>
      </c>
      <c r="P1613">
        <f t="shared" si="101"/>
        <v>3707.41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1.1000000000000001</v>
      </c>
      <c r="P1614">
        <f t="shared" si="101"/>
        <v>5000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1.02</v>
      </c>
      <c r="P1615">
        <f t="shared" si="101"/>
        <v>3903.85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1.03</v>
      </c>
      <c r="P1616">
        <f t="shared" si="101"/>
        <v>6668.83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1.1399999999999999</v>
      </c>
      <c r="P1617">
        <f t="shared" si="101"/>
        <v>6713.24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1.04</v>
      </c>
      <c r="P1618">
        <f t="shared" si="101"/>
        <v>6636.94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1.46</v>
      </c>
      <c r="P1619">
        <f t="shared" si="101"/>
        <v>6462.03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1.05</v>
      </c>
      <c r="P1620">
        <f t="shared" si="101"/>
        <v>5837.04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1.33</v>
      </c>
      <c r="P1621">
        <f t="shared" si="101"/>
        <v>8695.65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1.1299999999999999</v>
      </c>
      <c r="P1622">
        <f t="shared" si="101"/>
        <v>6647.06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1.21</v>
      </c>
      <c r="P1623">
        <f t="shared" si="101"/>
        <v>16378.38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1.02</v>
      </c>
      <c r="P1624">
        <f t="shared" si="101"/>
        <v>10798.46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1.01</v>
      </c>
      <c r="P1625">
        <f t="shared" si="101"/>
        <v>4211.1099999999997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1.18</v>
      </c>
      <c r="P1626">
        <f t="shared" si="101"/>
        <v>4720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1.55</v>
      </c>
      <c r="P1627">
        <f t="shared" si="101"/>
        <v>11201.92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1.01</v>
      </c>
      <c r="P1628">
        <f t="shared" si="101"/>
        <v>7495.37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1.17</v>
      </c>
      <c r="P1629">
        <f t="shared" si="101"/>
        <v>6157.89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1.01</v>
      </c>
      <c r="P1630">
        <f t="shared" si="101"/>
        <v>4587.5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1.04</v>
      </c>
      <c r="P1631">
        <f t="shared" si="101"/>
        <v>7585.37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2.65</v>
      </c>
      <c r="P1632">
        <f t="shared" si="101"/>
        <v>8420.6299999999992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1.56</v>
      </c>
      <c r="P1633">
        <f t="shared" si="101"/>
        <v>11722.56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1.02</v>
      </c>
      <c r="P1634">
        <f t="shared" si="101"/>
        <v>8648.94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</v>
      </c>
      <c r="P1635">
        <f t="shared" si="101"/>
        <v>17241.38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1.01</v>
      </c>
      <c r="P1636">
        <f t="shared" si="101"/>
        <v>6281.25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1.25</v>
      </c>
      <c r="P1637">
        <f t="shared" si="101"/>
        <v>6772.97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1.04</v>
      </c>
      <c r="P1638">
        <f t="shared" si="101"/>
        <v>5356.32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1.04</v>
      </c>
      <c r="P1639">
        <f t="shared" si="101"/>
        <v>3460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1.05</v>
      </c>
      <c r="P1640">
        <f t="shared" si="101"/>
        <v>3888.89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</v>
      </c>
      <c r="P1641">
        <f t="shared" si="101"/>
        <v>9473.68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1.7</v>
      </c>
      <c r="P1642">
        <f t="shared" si="101"/>
        <v>3996.71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1.01</v>
      </c>
      <c r="P1643">
        <f t="shared" si="101"/>
        <v>9750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</v>
      </c>
      <c r="P1644">
        <f t="shared" si="101"/>
        <v>4285.71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1.25</v>
      </c>
      <c r="P1645">
        <f t="shared" si="101"/>
        <v>16851.349999999999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1.1000000000000001</v>
      </c>
      <c r="P1646">
        <f t="shared" si="101"/>
        <v>8554.69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1.1100000000000001</v>
      </c>
      <c r="P1647">
        <f t="shared" si="101"/>
        <v>55400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1.1000000000000001</v>
      </c>
      <c r="P1648">
        <f t="shared" si="101"/>
        <v>2655.42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1.05</v>
      </c>
      <c r="P1649">
        <f t="shared" si="101"/>
        <v>11382.61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1.25</v>
      </c>
      <c r="P1650">
        <f t="shared" si="101"/>
        <v>3201.11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1.01</v>
      </c>
      <c r="P1651">
        <f t="shared" si="101"/>
        <v>4718.93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1.42</v>
      </c>
      <c r="P1652">
        <f t="shared" si="101"/>
        <v>8846.8799999999992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1.01</v>
      </c>
      <c r="P1653">
        <f t="shared" si="101"/>
        <v>10075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1.01</v>
      </c>
      <c r="P1654">
        <f t="shared" si="101"/>
        <v>6471.43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1.74</v>
      </c>
      <c r="P1655">
        <f t="shared" si="101"/>
        <v>5185.43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1.2</v>
      </c>
      <c r="P1656">
        <f t="shared" si="101"/>
        <v>3879.41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1.43</v>
      </c>
      <c r="P1657">
        <f t="shared" si="101"/>
        <v>4464.58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</v>
      </c>
      <c r="P1658">
        <f t="shared" si="101"/>
        <v>15677.33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1.05</v>
      </c>
      <c r="P1659">
        <f t="shared" si="101"/>
        <v>11870.34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1.32</v>
      </c>
      <c r="P1660">
        <f t="shared" si="101"/>
        <v>7414.95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1.1299999999999999</v>
      </c>
      <c r="P1661">
        <f t="shared" si="101"/>
        <v>1253.33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12.54</v>
      </c>
      <c r="P1662">
        <f t="shared" si="101"/>
        <v>2786.11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1.03</v>
      </c>
      <c r="P1663">
        <f t="shared" si="101"/>
        <v>8017.82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1.03</v>
      </c>
      <c r="P1664">
        <f t="shared" si="101"/>
        <v>13243.55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1.08</v>
      </c>
      <c r="P1665">
        <f t="shared" si="101"/>
        <v>3375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1.22</v>
      </c>
      <c r="P1666">
        <f t="shared" si="101"/>
        <v>3438.45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ROUND(E1667/D1667,2)</f>
        <v>1.19</v>
      </c>
      <c r="P1667">
        <f t="shared" ref="P1667:P1730" si="105">IFERROR(ROUND(E1667/L1667*100,2),0)</f>
        <v>4495.7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1.61</v>
      </c>
      <c r="P1668">
        <f t="shared" si="105"/>
        <v>4104.08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1.27</v>
      </c>
      <c r="P1669">
        <f t="shared" si="105"/>
        <v>5259.76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1.03</v>
      </c>
      <c r="P1670">
        <f t="shared" si="105"/>
        <v>7078.45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1.4</v>
      </c>
      <c r="P1671">
        <f t="shared" si="105"/>
        <v>5375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1.03</v>
      </c>
      <c r="P1672">
        <f t="shared" si="105"/>
        <v>4460.87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1.01</v>
      </c>
      <c r="P1673">
        <f t="shared" si="105"/>
        <v>2614.9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1.1299999999999999</v>
      </c>
      <c r="P1674">
        <f t="shared" si="105"/>
        <v>3918.37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1.28</v>
      </c>
      <c r="P1675">
        <f t="shared" si="105"/>
        <v>4559.32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2.02</v>
      </c>
      <c r="P1676">
        <f t="shared" si="105"/>
        <v>8924.7800000000007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1.37</v>
      </c>
      <c r="P1677">
        <f t="shared" si="105"/>
        <v>4041.65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1.1499999999999999</v>
      </c>
      <c r="P1678">
        <f t="shared" si="105"/>
        <v>8238.1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1.1200000000000001</v>
      </c>
      <c r="P1679">
        <f t="shared" si="105"/>
        <v>15952.38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1.18</v>
      </c>
      <c r="P1680">
        <f t="shared" si="105"/>
        <v>3624.49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1.75</v>
      </c>
      <c r="P1681">
        <f t="shared" si="105"/>
        <v>6250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1.18</v>
      </c>
      <c r="P1682">
        <f t="shared" si="105"/>
        <v>4700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1.01</v>
      </c>
      <c r="P1683">
        <f t="shared" si="105"/>
        <v>7457.51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0.22</v>
      </c>
      <c r="P1685">
        <f t="shared" si="105"/>
        <v>7600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1.0900000000000001</v>
      </c>
      <c r="P1686">
        <f t="shared" si="105"/>
        <v>8643.56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1.03</v>
      </c>
      <c r="P1687">
        <f t="shared" si="105"/>
        <v>2400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1800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0.31</v>
      </c>
      <c r="P1689">
        <f t="shared" si="105"/>
        <v>8012.82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0.44</v>
      </c>
      <c r="P1690">
        <f t="shared" si="105"/>
        <v>25314.29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</v>
      </c>
      <c r="P1691">
        <f t="shared" si="105"/>
        <v>17142.86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0.25</v>
      </c>
      <c r="P1692">
        <f t="shared" si="105"/>
        <v>5772.73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0.33</v>
      </c>
      <c r="P1693">
        <f t="shared" si="105"/>
        <v>26426.32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0.48</v>
      </c>
      <c r="P1694">
        <f t="shared" si="105"/>
        <v>15933.33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0.09</v>
      </c>
      <c r="P1695">
        <f t="shared" si="105"/>
        <v>3500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500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0.12</v>
      </c>
      <c r="P1697">
        <f t="shared" si="105"/>
        <v>6108.7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0.2</v>
      </c>
      <c r="P1699">
        <f t="shared" si="105"/>
        <v>11481.82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0.04</v>
      </c>
      <c r="P1701">
        <f t="shared" si="105"/>
        <v>5400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0.26</v>
      </c>
      <c r="P1702">
        <f t="shared" si="105"/>
        <v>6597.47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500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100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0.01</v>
      </c>
      <c r="P1705">
        <f t="shared" si="105"/>
        <v>2550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0.65</v>
      </c>
      <c r="P1706">
        <f t="shared" si="105"/>
        <v>11836.36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0.1</v>
      </c>
      <c r="P1709">
        <f t="shared" si="105"/>
        <v>5411.11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0.05</v>
      </c>
      <c r="P1711">
        <f t="shared" si="105"/>
        <v>2125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0.01</v>
      </c>
      <c r="P1712">
        <f t="shared" si="105"/>
        <v>3400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0.11</v>
      </c>
      <c r="P1713">
        <f t="shared" si="105"/>
        <v>52500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0.02</v>
      </c>
      <c r="P1715">
        <f t="shared" si="105"/>
        <v>5000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0.08</v>
      </c>
      <c r="P1716">
        <f t="shared" si="105"/>
        <v>11570.59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550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0.08</v>
      </c>
      <c r="P1718">
        <f t="shared" si="105"/>
        <v>5000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0.43</v>
      </c>
      <c r="P1719">
        <f t="shared" si="105"/>
        <v>3402.44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3750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0.01</v>
      </c>
      <c r="P1721">
        <f t="shared" si="105"/>
        <v>1166.67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0.06</v>
      </c>
      <c r="P1722">
        <f t="shared" si="105"/>
        <v>2812.5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100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7.0000000000000007E-2</v>
      </c>
      <c r="P1725">
        <f t="shared" si="105"/>
        <v>21666.67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0.01</v>
      </c>
      <c r="P1726">
        <f t="shared" si="105"/>
        <v>875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0.1</v>
      </c>
      <c r="P1727">
        <f t="shared" si="105"/>
        <v>6222.22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0.34</v>
      </c>
      <c r="P1728">
        <f t="shared" si="105"/>
        <v>13725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100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0.68</v>
      </c>
      <c r="P1730">
        <f t="shared" si="105"/>
        <v>12214.29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ROUND(E1731/D1731,2)</f>
        <v>0</v>
      </c>
      <c r="P1731">
        <f t="shared" ref="P1731:P1794" si="109">IFERROR(ROUND(E1731/L1731*100,2),0)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100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0.11</v>
      </c>
      <c r="P1737">
        <f t="shared" si="109"/>
        <v>5500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0.01</v>
      </c>
      <c r="P1738">
        <f t="shared" si="109"/>
        <v>2200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0.21</v>
      </c>
      <c r="P1739">
        <f t="shared" si="109"/>
        <v>5666.67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2000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100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1.1100000000000001</v>
      </c>
      <c r="P1743">
        <f t="shared" si="109"/>
        <v>2557.69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1.0900000000000001</v>
      </c>
      <c r="P1744">
        <f t="shared" si="109"/>
        <v>6397.06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</v>
      </c>
      <c r="P1745">
        <f t="shared" si="109"/>
        <v>8992.5400000000009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1.18</v>
      </c>
      <c r="P1746">
        <f t="shared" si="109"/>
        <v>9307.14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1.1399999999999999</v>
      </c>
      <c r="P1747">
        <f t="shared" si="109"/>
        <v>8967.42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1.48</v>
      </c>
      <c r="P1748">
        <f t="shared" si="109"/>
        <v>20761.68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1.05</v>
      </c>
      <c r="P1749">
        <f t="shared" si="109"/>
        <v>5940.88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1.3</v>
      </c>
      <c r="P1750">
        <f t="shared" si="109"/>
        <v>35897.24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1.23</v>
      </c>
      <c r="P1751">
        <f t="shared" si="109"/>
        <v>9473.66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2.02</v>
      </c>
      <c r="P1752">
        <f t="shared" si="109"/>
        <v>8064.8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1.03</v>
      </c>
      <c r="P1753">
        <f t="shared" si="109"/>
        <v>16868.849999999999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2.6</v>
      </c>
      <c r="P1754">
        <f t="shared" si="109"/>
        <v>3468.89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1.08</v>
      </c>
      <c r="P1755">
        <f t="shared" si="109"/>
        <v>46285.71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1.1100000000000001</v>
      </c>
      <c r="P1756">
        <f t="shared" si="109"/>
        <v>10438.89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1.2</v>
      </c>
      <c r="P1757">
        <f t="shared" si="109"/>
        <v>750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1.03</v>
      </c>
      <c r="P1758">
        <f t="shared" si="109"/>
        <v>4713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1.1599999999999999</v>
      </c>
      <c r="P1759">
        <f t="shared" si="109"/>
        <v>41428.57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1.1499999999999999</v>
      </c>
      <c r="P1760">
        <f t="shared" si="109"/>
        <v>4248.1499999999996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1.07</v>
      </c>
      <c r="P1761">
        <f t="shared" si="109"/>
        <v>10877.55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1.65</v>
      </c>
      <c r="P1762">
        <f t="shared" si="109"/>
        <v>8109.8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1.55</v>
      </c>
      <c r="P1763">
        <f t="shared" si="109"/>
        <v>5166.67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8.85</v>
      </c>
      <c r="P1764">
        <f t="shared" si="109"/>
        <v>3540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1.02</v>
      </c>
      <c r="P1765">
        <f t="shared" si="109"/>
        <v>10363.56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0.2</v>
      </c>
      <c r="P1766">
        <f t="shared" si="109"/>
        <v>5528.21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0.59</v>
      </c>
      <c r="P1767">
        <f t="shared" si="109"/>
        <v>7216.97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0.46</v>
      </c>
      <c r="P1769">
        <f t="shared" si="109"/>
        <v>5861.54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0.04</v>
      </c>
      <c r="P1770">
        <f t="shared" si="109"/>
        <v>1246.67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0.03</v>
      </c>
      <c r="P1771">
        <f t="shared" si="109"/>
        <v>4913.6400000000003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0.56999999999999995</v>
      </c>
      <c r="P1772">
        <f t="shared" si="109"/>
        <v>15050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0.21</v>
      </c>
      <c r="P1773">
        <f t="shared" si="109"/>
        <v>3580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0.16</v>
      </c>
      <c r="P1774">
        <f t="shared" si="109"/>
        <v>4515.79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0.06</v>
      </c>
      <c r="P1775">
        <f t="shared" si="109"/>
        <v>9878.9500000000007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0.46</v>
      </c>
      <c r="P1776">
        <f t="shared" si="109"/>
        <v>8830.77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0.65</v>
      </c>
      <c r="P1777">
        <f t="shared" si="109"/>
        <v>17062.900000000001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7.0000000000000007E-2</v>
      </c>
      <c r="P1778">
        <f t="shared" si="109"/>
        <v>8375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0.14000000000000001</v>
      </c>
      <c r="P1779">
        <f t="shared" si="109"/>
        <v>6510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0.02</v>
      </c>
      <c r="P1780">
        <f t="shared" si="109"/>
        <v>6633.33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0.36</v>
      </c>
      <c r="P1781">
        <f t="shared" si="109"/>
        <v>10489.47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0.4</v>
      </c>
      <c r="P1782">
        <f t="shared" si="109"/>
        <v>7844.08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0.26</v>
      </c>
      <c r="P1783">
        <f t="shared" si="109"/>
        <v>5904.17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0.15</v>
      </c>
      <c r="P1784">
        <f t="shared" si="109"/>
        <v>7134.21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0.24</v>
      </c>
      <c r="P1785">
        <f t="shared" si="109"/>
        <v>5122.7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0.4</v>
      </c>
      <c r="P1786">
        <f t="shared" si="109"/>
        <v>6024.24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0.2</v>
      </c>
      <c r="P1787">
        <f t="shared" si="109"/>
        <v>4493.5200000000004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0.48</v>
      </c>
      <c r="P1788">
        <f t="shared" si="109"/>
        <v>3120.69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0.15</v>
      </c>
      <c r="P1789">
        <f t="shared" si="109"/>
        <v>6387.5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0.01</v>
      </c>
      <c r="P1790">
        <f t="shared" si="109"/>
        <v>1900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0.01</v>
      </c>
      <c r="P1791">
        <f t="shared" si="109"/>
        <v>1000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0.05</v>
      </c>
      <c r="P1792">
        <f t="shared" si="109"/>
        <v>10906.67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0.04</v>
      </c>
      <c r="P1793">
        <f t="shared" si="109"/>
        <v>2675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0.61</v>
      </c>
      <c r="P1794">
        <f t="shared" si="109"/>
        <v>10993.53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ROUND(E1795/D1795,2)</f>
        <v>0.01</v>
      </c>
      <c r="P1795">
        <f t="shared" ref="P1795:P1858" si="113">IFERROR(ROUND(E1795/L1795*100,2),0)</f>
        <v>2000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0.11</v>
      </c>
      <c r="P1796">
        <f t="shared" si="113"/>
        <v>5538.89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0.39</v>
      </c>
      <c r="P1797">
        <f t="shared" si="113"/>
        <v>13390.12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0.22</v>
      </c>
      <c r="P1798">
        <f t="shared" si="113"/>
        <v>4872.09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0.68</v>
      </c>
      <c r="P1799">
        <f t="shared" si="113"/>
        <v>4825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0.14000000000000001</v>
      </c>
      <c r="P1800">
        <f t="shared" si="113"/>
        <v>5897.3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0.02</v>
      </c>
      <c r="P1801">
        <f t="shared" si="113"/>
        <v>1163.83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0.2</v>
      </c>
      <c r="P1802">
        <f t="shared" si="113"/>
        <v>8371.68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0.14000000000000001</v>
      </c>
      <c r="P1803">
        <f t="shared" si="113"/>
        <v>6364.86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0.48</v>
      </c>
      <c r="P1804">
        <f t="shared" si="113"/>
        <v>9427.7800000000007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0.31</v>
      </c>
      <c r="P1805">
        <f t="shared" si="113"/>
        <v>7186.67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0.35</v>
      </c>
      <c r="P1806">
        <f t="shared" si="113"/>
        <v>10484.620000000001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0.36</v>
      </c>
      <c r="P1807">
        <f t="shared" si="113"/>
        <v>6713.93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0.03</v>
      </c>
      <c r="P1808">
        <f t="shared" si="113"/>
        <v>7387.5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0.11</v>
      </c>
      <c r="P1809">
        <f t="shared" si="113"/>
        <v>6912.5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0.41</v>
      </c>
      <c r="P1810">
        <f t="shared" si="113"/>
        <v>12077.08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0.11</v>
      </c>
      <c r="P1811">
        <f t="shared" si="113"/>
        <v>4222.22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0.03</v>
      </c>
      <c r="P1812">
        <f t="shared" si="113"/>
        <v>750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153.85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0.13</v>
      </c>
      <c r="P1814">
        <f t="shared" si="113"/>
        <v>3760.87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0.49</v>
      </c>
      <c r="P1816">
        <f t="shared" si="113"/>
        <v>4215.71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0.02</v>
      </c>
      <c r="P1818">
        <f t="shared" si="113"/>
        <v>8483.33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0.52</v>
      </c>
      <c r="P1819">
        <f t="shared" si="113"/>
        <v>9419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0.02</v>
      </c>
      <c r="P1821">
        <f t="shared" si="113"/>
        <v>625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7.0000000000000007E-2</v>
      </c>
      <c r="P1822">
        <f t="shared" si="113"/>
        <v>21337.5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1.35</v>
      </c>
      <c r="P1823">
        <f t="shared" si="113"/>
        <v>5916.23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</v>
      </c>
      <c r="P1824">
        <f t="shared" si="113"/>
        <v>2727.27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1.1599999999999999</v>
      </c>
      <c r="P1825">
        <f t="shared" si="113"/>
        <v>2457.58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</v>
      </c>
      <c r="P1826">
        <f t="shared" si="113"/>
        <v>7505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1.05</v>
      </c>
      <c r="P1827">
        <f t="shared" si="113"/>
        <v>4202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1.01</v>
      </c>
      <c r="P1828">
        <f t="shared" si="113"/>
        <v>5315.79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1.01</v>
      </c>
      <c r="P1829">
        <f t="shared" si="113"/>
        <v>8388.5400000000009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</v>
      </c>
      <c r="P1830">
        <f t="shared" si="113"/>
        <v>41733.33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1.67</v>
      </c>
      <c r="P1831">
        <f t="shared" si="113"/>
        <v>7576.52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1.02</v>
      </c>
      <c r="P1832">
        <f t="shared" si="113"/>
        <v>6738.94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1.03</v>
      </c>
      <c r="P1833">
        <f t="shared" si="113"/>
        <v>7357.14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1.43</v>
      </c>
      <c r="P1834">
        <f t="shared" si="113"/>
        <v>2500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2.63</v>
      </c>
      <c r="P1835">
        <f t="shared" si="113"/>
        <v>4200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1.18</v>
      </c>
      <c r="P1836">
        <f t="shared" si="113"/>
        <v>13116.67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1.04</v>
      </c>
      <c r="P1837">
        <f t="shared" si="113"/>
        <v>4727.2700000000004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</v>
      </c>
      <c r="P1838">
        <f t="shared" si="113"/>
        <v>18212.73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3.07</v>
      </c>
      <c r="P1839">
        <f t="shared" si="113"/>
        <v>6136.67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</v>
      </c>
      <c r="P1840">
        <f t="shared" si="113"/>
        <v>3576.75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2.0499999999999998</v>
      </c>
      <c r="P1841">
        <f t="shared" si="113"/>
        <v>4562.22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1.0900000000000001</v>
      </c>
      <c r="P1842">
        <f t="shared" si="113"/>
        <v>7538.46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1.02</v>
      </c>
      <c r="P1843">
        <f t="shared" si="113"/>
        <v>5087.5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1.25</v>
      </c>
      <c r="P1844">
        <f t="shared" si="113"/>
        <v>11928.57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1.24</v>
      </c>
      <c r="P1845">
        <f t="shared" si="113"/>
        <v>9254.19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1.01</v>
      </c>
      <c r="P1846">
        <f t="shared" si="113"/>
        <v>7605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</v>
      </c>
      <c r="P1847">
        <f t="shared" si="113"/>
        <v>5263.16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1.38</v>
      </c>
      <c r="P1848">
        <f t="shared" si="113"/>
        <v>9899.0400000000009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1.21</v>
      </c>
      <c r="P1849">
        <f t="shared" si="113"/>
        <v>7952.63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1.07</v>
      </c>
      <c r="P1850">
        <f t="shared" si="113"/>
        <v>13420.83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</v>
      </c>
      <c r="P1851">
        <f t="shared" si="113"/>
        <v>3762.5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1.02</v>
      </c>
      <c r="P1852">
        <f t="shared" si="113"/>
        <v>5104.47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</v>
      </c>
      <c r="P1853">
        <f t="shared" si="113"/>
        <v>5003.8500000000004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1.17</v>
      </c>
      <c r="P1854">
        <f t="shared" si="113"/>
        <v>13393.13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1.02</v>
      </c>
      <c r="P1855">
        <f t="shared" si="113"/>
        <v>5821.43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1.02</v>
      </c>
      <c r="P1856">
        <f t="shared" si="113"/>
        <v>8803.76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1.54</v>
      </c>
      <c r="P1857">
        <f t="shared" si="113"/>
        <v>7057.68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1.01</v>
      </c>
      <c r="P1858">
        <f t="shared" si="113"/>
        <v>5328.95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ROUND(E1859/D1859,2)</f>
        <v>1</v>
      </c>
      <c r="P1859">
        <f t="shared" ref="P1859:P1922" si="117">IFERROR(ROUND(E1859/L1859*100,2),0)</f>
        <v>13636.36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1.0900000000000001</v>
      </c>
      <c r="P1860">
        <f t="shared" si="117"/>
        <v>4054.73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1.32</v>
      </c>
      <c r="P1861">
        <f t="shared" si="117"/>
        <v>7062.5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1.33</v>
      </c>
      <c r="P1862">
        <f t="shared" si="117"/>
        <v>5268.42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0.08</v>
      </c>
      <c r="P1864">
        <f t="shared" si="117"/>
        <v>9093.75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500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0.43</v>
      </c>
      <c r="P1866">
        <f t="shared" si="117"/>
        <v>5808.33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200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0.01</v>
      </c>
      <c r="P1868">
        <f t="shared" si="117"/>
        <v>6250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1000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0.05</v>
      </c>
      <c r="P1870">
        <f t="shared" si="117"/>
        <v>7158.82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0.1</v>
      </c>
      <c r="P1872">
        <f t="shared" si="117"/>
        <v>3281.82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0.72</v>
      </c>
      <c r="P1873">
        <f t="shared" si="117"/>
        <v>4911.58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0.01</v>
      </c>
      <c r="P1874">
        <f t="shared" si="117"/>
        <v>1630.77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1800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1300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0.01</v>
      </c>
      <c r="P1877">
        <f t="shared" si="117"/>
        <v>1700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300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0.2</v>
      </c>
      <c r="P1882">
        <f t="shared" si="117"/>
        <v>4183.33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1.73</v>
      </c>
      <c r="P1883">
        <f t="shared" si="117"/>
        <v>4933.84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1.01</v>
      </c>
      <c r="P1884">
        <f t="shared" si="117"/>
        <v>4172.84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1.05</v>
      </c>
      <c r="P1885">
        <f t="shared" si="117"/>
        <v>3271.88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1.35</v>
      </c>
      <c r="P1886">
        <f t="shared" si="117"/>
        <v>5196.1499999999996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1.1599999999999999</v>
      </c>
      <c r="P1887">
        <f t="shared" si="117"/>
        <v>5068.57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1.02</v>
      </c>
      <c r="P1888">
        <f t="shared" si="117"/>
        <v>4224.1400000000003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1.1100000000000001</v>
      </c>
      <c r="P1889">
        <f t="shared" si="117"/>
        <v>41687.5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1.66</v>
      </c>
      <c r="P1890">
        <f t="shared" si="117"/>
        <v>4665.17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1.07</v>
      </c>
      <c r="P1891">
        <f t="shared" si="117"/>
        <v>4845.45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1.45</v>
      </c>
      <c r="P1892">
        <f t="shared" si="117"/>
        <v>7052.9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1.06</v>
      </c>
      <c r="P1893">
        <f t="shared" si="117"/>
        <v>8795.83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1.37</v>
      </c>
      <c r="P1894">
        <f t="shared" si="117"/>
        <v>2626.92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1.04</v>
      </c>
      <c r="P1895">
        <f t="shared" si="117"/>
        <v>5777.78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1.1499999999999999</v>
      </c>
      <c r="P1896">
        <f t="shared" si="117"/>
        <v>5725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1.02</v>
      </c>
      <c r="P1897">
        <f t="shared" si="117"/>
        <v>19634.04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1.24</v>
      </c>
      <c r="P1898">
        <f t="shared" si="117"/>
        <v>4300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1.02</v>
      </c>
      <c r="P1899">
        <f t="shared" si="117"/>
        <v>3555.19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1.45</v>
      </c>
      <c r="P1900">
        <f t="shared" si="117"/>
        <v>6880.95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1.33</v>
      </c>
      <c r="P1901">
        <f t="shared" si="117"/>
        <v>2857.14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1.0900000000000001</v>
      </c>
      <c r="P1902">
        <f t="shared" si="117"/>
        <v>5063.17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0.03</v>
      </c>
      <c r="P1903">
        <f t="shared" si="117"/>
        <v>10680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0.01</v>
      </c>
      <c r="P1904">
        <f t="shared" si="117"/>
        <v>400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0.47</v>
      </c>
      <c r="P1905">
        <f t="shared" si="117"/>
        <v>3409.76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2500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1050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0.43</v>
      </c>
      <c r="P1908">
        <f t="shared" si="117"/>
        <v>21595.96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0.02</v>
      </c>
      <c r="P1910">
        <f t="shared" si="117"/>
        <v>10825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0.14000000000000001</v>
      </c>
      <c r="P1911">
        <f t="shared" si="117"/>
        <v>12997.37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0.39</v>
      </c>
      <c r="P1912">
        <f t="shared" si="117"/>
        <v>11749.47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1000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0.59</v>
      </c>
      <c r="P1914">
        <f t="shared" si="117"/>
        <v>7059.52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0.01</v>
      </c>
      <c r="P1915">
        <f t="shared" si="117"/>
        <v>2450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0.09</v>
      </c>
      <c r="P1916">
        <f t="shared" si="117"/>
        <v>3000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0.02</v>
      </c>
      <c r="P1917">
        <f t="shared" si="117"/>
        <v>200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0.01</v>
      </c>
      <c r="P1918">
        <f t="shared" si="117"/>
        <v>1700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0.53</v>
      </c>
      <c r="P1919">
        <f t="shared" si="117"/>
        <v>292892.86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0.01</v>
      </c>
      <c r="P1920">
        <f t="shared" si="117"/>
        <v>2888.89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0.47</v>
      </c>
      <c r="P1921">
        <f t="shared" si="117"/>
        <v>2962.5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0.43</v>
      </c>
      <c r="P1922">
        <f t="shared" si="117"/>
        <v>4098.1000000000004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ROUND(E1923/D1923,2)</f>
        <v>1.37</v>
      </c>
      <c r="P1923">
        <f t="shared" ref="P1923:P1986" si="121">IFERROR(ROUND(E1923/L1923*100,2),0)</f>
        <v>5400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1.1599999999999999</v>
      </c>
      <c r="P1924">
        <f t="shared" si="121"/>
        <v>3610.94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2.41</v>
      </c>
      <c r="P1925">
        <f t="shared" si="121"/>
        <v>2315.38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1.1399999999999999</v>
      </c>
      <c r="P1926">
        <f t="shared" si="121"/>
        <v>10400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1.1000000000000001</v>
      </c>
      <c r="P1927">
        <f t="shared" si="121"/>
        <v>3182.69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1.95</v>
      </c>
      <c r="P1928">
        <f t="shared" si="121"/>
        <v>2738.96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1.03</v>
      </c>
      <c r="P1929">
        <f t="shared" si="121"/>
        <v>5636.36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1.03</v>
      </c>
      <c r="P1930">
        <f t="shared" si="121"/>
        <v>7735.29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</v>
      </c>
      <c r="P1931">
        <f t="shared" si="121"/>
        <v>4280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1.27</v>
      </c>
      <c r="P1932">
        <f t="shared" si="121"/>
        <v>4884.62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1.21</v>
      </c>
      <c r="P1933">
        <f t="shared" si="121"/>
        <v>4824.04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1.07</v>
      </c>
      <c r="P1934">
        <f t="shared" si="121"/>
        <v>7021.25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1.72</v>
      </c>
      <c r="P1935">
        <f t="shared" si="121"/>
        <v>9405.4500000000007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1.24</v>
      </c>
      <c r="P1936">
        <f t="shared" si="121"/>
        <v>8027.27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1.08</v>
      </c>
      <c r="P1937">
        <f t="shared" si="121"/>
        <v>5420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1.17</v>
      </c>
      <c r="P1938">
        <f t="shared" si="121"/>
        <v>6026.9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1.87</v>
      </c>
      <c r="P1939">
        <f t="shared" si="121"/>
        <v>3874.03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1.1599999999999999</v>
      </c>
      <c r="P1940">
        <f t="shared" si="121"/>
        <v>15254.39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1.1100000000000001</v>
      </c>
      <c r="P1941">
        <f t="shared" si="121"/>
        <v>11531.25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1.71</v>
      </c>
      <c r="P1942">
        <f t="shared" si="121"/>
        <v>3583.87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1.26</v>
      </c>
      <c r="P1943">
        <f t="shared" si="121"/>
        <v>6457.01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1.38</v>
      </c>
      <c r="P1944">
        <f t="shared" si="121"/>
        <v>8743.6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17.05</v>
      </c>
      <c r="P1945">
        <f t="shared" si="121"/>
        <v>6881.56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7.88</v>
      </c>
      <c r="P1946">
        <f t="shared" si="121"/>
        <v>17620.02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3.48</v>
      </c>
      <c r="P1947">
        <f t="shared" si="121"/>
        <v>51179.12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1.5</v>
      </c>
      <c r="P1948">
        <f t="shared" si="121"/>
        <v>16044.29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1.01</v>
      </c>
      <c r="P1949">
        <f t="shared" si="121"/>
        <v>3500.3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</v>
      </c>
      <c r="P1950">
        <f t="shared" si="121"/>
        <v>18850.669999999998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1.06</v>
      </c>
      <c r="P1951">
        <f t="shared" si="121"/>
        <v>5620.5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2.0099999999999998</v>
      </c>
      <c r="P1952">
        <f t="shared" si="121"/>
        <v>5130.54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2.12</v>
      </c>
      <c r="P1953">
        <f t="shared" si="121"/>
        <v>12736.45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1.98</v>
      </c>
      <c r="P1954">
        <f t="shared" si="121"/>
        <v>10185.530000000001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2.2599999999999998</v>
      </c>
      <c r="P1955">
        <f t="shared" si="121"/>
        <v>23055.78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6.99</v>
      </c>
      <c r="P1956">
        <f t="shared" si="121"/>
        <v>84210.6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3.99</v>
      </c>
      <c r="P1957">
        <f t="shared" si="121"/>
        <v>57727.59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2.94</v>
      </c>
      <c r="P1958">
        <f t="shared" si="121"/>
        <v>48334.25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1.68</v>
      </c>
      <c r="P1959">
        <f t="shared" si="121"/>
        <v>7613.85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14.36</v>
      </c>
      <c r="P1960">
        <f t="shared" si="121"/>
        <v>7410.77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1.57</v>
      </c>
      <c r="P1961">
        <f t="shared" si="121"/>
        <v>3696.57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1.18</v>
      </c>
      <c r="P1962">
        <f t="shared" si="121"/>
        <v>250096.97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11.05</v>
      </c>
      <c r="P1963">
        <f t="shared" si="121"/>
        <v>6769.02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1.93</v>
      </c>
      <c r="P1964">
        <f t="shared" si="121"/>
        <v>6304.74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1.27</v>
      </c>
      <c r="P1965">
        <f t="shared" si="121"/>
        <v>11760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2.6</v>
      </c>
      <c r="P1966">
        <f t="shared" si="121"/>
        <v>18075.189999999999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2.62</v>
      </c>
      <c r="P1967">
        <f t="shared" si="121"/>
        <v>12732.04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2.0699999999999998</v>
      </c>
      <c r="P1968">
        <f t="shared" si="121"/>
        <v>13664.45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3.7</v>
      </c>
      <c r="P1969">
        <f t="shared" si="121"/>
        <v>18278.02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2.85</v>
      </c>
      <c r="P1970">
        <f t="shared" si="121"/>
        <v>27937.84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5.79</v>
      </c>
      <c r="P1971">
        <f t="shared" si="121"/>
        <v>6137.57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11.32</v>
      </c>
      <c r="P1972">
        <f t="shared" si="121"/>
        <v>8072.75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2.63</v>
      </c>
      <c r="P1973">
        <f t="shared" si="121"/>
        <v>27235.59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6.74</v>
      </c>
      <c r="P1974">
        <f t="shared" si="121"/>
        <v>7084.87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2.57</v>
      </c>
      <c r="P1975">
        <f t="shared" si="121"/>
        <v>24794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3.75</v>
      </c>
      <c r="P1976">
        <f t="shared" si="121"/>
        <v>18681.39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2.09</v>
      </c>
      <c r="P1977">
        <f t="shared" si="121"/>
        <v>13198.95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3.47</v>
      </c>
      <c r="P1978">
        <f t="shared" si="121"/>
        <v>2931.08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4.0199999999999996</v>
      </c>
      <c r="P1979">
        <f t="shared" si="121"/>
        <v>24502.44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10.27</v>
      </c>
      <c r="P1980">
        <f t="shared" si="121"/>
        <v>132325.4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1.1499999999999999</v>
      </c>
      <c r="P1981">
        <f t="shared" si="121"/>
        <v>28265.97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3.55</v>
      </c>
      <c r="P1982">
        <f t="shared" si="121"/>
        <v>9121.44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0.05</v>
      </c>
      <c r="P1983">
        <f t="shared" si="121"/>
        <v>3175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0.04</v>
      </c>
      <c r="P1985">
        <f t="shared" si="121"/>
        <v>8868.75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0.21</v>
      </c>
      <c r="P1986">
        <f t="shared" si="121"/>
        <v>45314.29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ROUND(E1987/D1987,2)</f>
        <v>0.03</v>
      </c>
      <c r="P1987">
        <f t="shared" ref="P1987:P2050" si="125">IFERROR(ROUND(E1987/L1987*100,2),0)</f>
        <v>1275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100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0.42</v>
      </c>
      <c r="P1989">
        <f t="shared" si="125"/>
        <v>8342.86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2500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0.01</v>
      </c>
      <c r="P1991">
        <f t="shared" si="125"/>
        <v>5000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0.17</v>
      </c>
      <c r="P1992">
        <f t="shared" si="125"/>
        <v>10180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7.0000000000000007E-2</v>
      </c>
      <c r="P1993">
        <f t="shared" si="125"/>
        <v>4666.67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100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0.08</v>
      </c>
      <c r="P1997">
        <f t="shared" si="125"/>
        <v>2600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0.26</v>
      </c>
      <c r="P2000">
        <f t="shared" si="125"/>
        <v>21833.33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0.01</v>
      </c>
      <c r="P2001">
        <f t="shared" si="125"/>
        <v>3371.43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0.13</v>
      </c>
      <c r="P2002">
        <f t="shared" si="125"/>
        <v>2500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3.82</v>
      </c>
      <c r="P2003">
        <f t="shared" si="125"/>
        <v>12838.79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2.17</v>
      </c>
      <c r="P2004">
        <f t="shared" si="125"/>
        <v>7883.43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3.12</v>
      </c>
      <c r="P2005">
        <f t="shared" si="125"/>
        <v>9176.4699999999993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2.34</v>
      </c>
      <c r="P2006">
        <f t="shared" si="125"/>
        <v>33110.239999999998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1.24</v>
      </c>
      <c r="P2007">
        <f t="shared" si="125"/>
        <v>19426.189999999999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2.48</v>
      </c>
      <c r="P2008">
        <f t="shared" si="125"/>
        <v>40897.69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1.1599999999999999</v>
      </c>
      <c r="P2009">
        <f t="shared" si="125"/>
        <v>8445.93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1.17</v>
      </c>
      <c r="P2010">
        <f t="shared" si="125"/>
        <v>4485.37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3.05</v>
      </c>
      <c r="P2011">
        <f t="shared" si="125"/>
        <v>38336.43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3.2</v>
      </c>
      <c r="P2012">
        <f t="shared" si="125"/>
        <v>5527.69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8.1999999999999993</v>
      </c>
      <c r="P2013">
        <f t="shared" si="125"/>
        <v>42202.06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2.35</v>
      </c>
      <c r="P2014">
        <f t="shared" si="125"/>
        <v>6418.03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4.95</v>
      </c>
      <c r="P2015">
        <f t="shared" si="125"/>
        <v>17357.78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78.14</v>
      </c>
      <c r="P2016">
        <f t="shared" si="125"/>
        <v>8860.17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1.1299999999999999</v>
      </c>
      <c r="P2017">
        <f t="shared" si="125"/>
        <v>5022.2299999999996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9.2200000000000006</v>
      </c>
      <c r="P2018">
        <f t="shared" si="125"/>
        <v>19238.88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1.25</v>
      </c>
      <c r="P2019">
        <f t="shared" si="125"/>
        <v>7341.69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1.02</v>
      </c>
      <c r="P2020">
        <f t="shared" si="125"/>
        <v>14768.5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4.8499999999999996</v>
      </c>
      <c r="P2021">
        <f t="shared" si="125"/>
        <v>10896.85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1.92</v>
      </c>
      <c r="P2022">
        <f t="shared" si="125"/>
        <v>2364.75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2.81</v>
      </c>
      <c r="P2023">
        <f t="shared" si="125"/>
        <v>14794.74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1.25</v>
      </c>
      <c r="P2024">
        <f t="shared" si="125"/>
        <v>38503.69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1.61</v>
      </c>
      <c r="P2025">
        <f t="shared" si="125"/>
        <v>45739.09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5.85</v>
      </c>
      <c r="P2026">
        <f t="shared" si="125"/>
        <v>22299.05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2.0099999999999998</v>
      </c>
      <c r="P2027">
        <f t="shared" si="125"/>
        <v>22074.07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1.33</v>
      </c>
      <c r="P2028">
        <f t="shared" si="125"/>
        <v>7350.39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1.2</v>
      </c>
      <c r="P2029">
        <f t="shared" si="125"/>
        <v>22309.65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1.26</v>
      </c>
      <c r="P2030">
        <f t="shared" si="125"/>
        <v>4791.1400000000003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3.61</v>
      </c>
      <c r="P2031">
        <f t="shared" si="125"/>
        <v>9606.3799999999992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2.2599999999999998</v>
      </c>
      <c r="P2032">
        <f t="shared" si="125"/>
        <v>11861.44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1.2</v>
      </c>
      <c r="P2033">
        <f t="shared" si="125"/>
        <v>11845.47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3.04</v>
      </c>
      <c r="P2034">
        <f t="shared" si="125"/>
        <v>14321.47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1.79</v>
      </c>
      <c r="P2035">
        <f t="shared" si="125"/>
        <v>28271.52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3.87</v>
      </c>
      <c r="P2036">
        <f t="shared" si="125"/>
        <v>59393.62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2.11</v>
      </c>
      <c r="P2037">
        <f t="shared" si="125"/>
        <v>26215.7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1.32</v>
      </c>
      <c r="P2038">
        <f t="shared" si="125"/>
        <v>4658.08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</v>
      </c>
      <c r="P2039">
        <f t="shared" si="125"/>
        <v>7004.11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4.21</v>
      </c>
      <c r="P2040">
        <f t="shared" si="125"/>
        <v>16490.689999999999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1.36</v>
      </c>
      <c r="P2041">
        <f t="shared" si="125"/>
        <v>44926.39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2.48</v>
      </c>
      <c r="P2042">
        <f t="shared" si="125"/>
        <v>2747.28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1.82</v>
      </c>
      <c r="P2043">
        <f t="shared" si="125"/>
        <v>14397.5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1.24</v>
      </c>
      <c r="P2044">
        <f t="shared" si="125"/>
        <v>8823.57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5.0599999999999996</v>
      </c>
      <c r="P2045">
        <f t="shared" si="125"/>
        <v>3632.64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1.08</v>
      </c>
      <c r="P2046">
        <f t="shared" si="125"/>
        <v>9017.7800000000007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8.19</v>
      </c>
      <c r="P2047">
        <f t="shared" si="125"/>
        <v>15262.36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1.21</v>
      </c>
      <c r="P2048">
        <f t="shared" si="125"/>
        <v>5580.65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1.03</v>
      </c>
      <c r="P2049">
        <f t="shared" si="125"/>
        <v>22785.33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1.48</v>
      </c>
      <c r="P2050">
        <f t="shared" si="125"/>
        <v>9182.99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ROUND(E2051/D2051,2)</f>
        <v>1.2</v>
      </c>
      <c r="P2051">
        <f t="shared" ref="P2051:P2114" si="129">IFERROR(ROUND(E2051/L2051*100,2),0)</f>
        <v>8099.1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4.7300000000000004</v>
      </c>
      <c r="P2052">
        <f t="shared" si="129"/>
        <v>27839.41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1.3</v>
      </c>
      <c r="P2053">
        <f t="shared" si="129"/>
        <v>4309.5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3.53</v>
      </c>
      <c r="P2054">
        <f t="shared" si="129"/>
        <v>32629.21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1.01</v>
      </c>
      <c r="P2055">
        <f t="shared" si="129"/>
        <v>4174.38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1.1399999999999999</v>
      </c>
      <c r="P2056">
        <f t="shared" si="129"/>
        <v>6402.09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1.67</v>
      </c>
      <c r="P2057">
        <f t="shared" si="129"/>
        <v>9945.5400000000009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1.53</v>
      </c>
      <c r="P2058">
        <f t="shared" si="129"/>
        <v>13849.46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2.02</v>
      </c>
      <c r="P2059">
        <f t="shared" si="129"/>
        <v>4554.78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1.68</v>
      </c>
      <c r="P2060">
        <f t="shared" si="129"/>
        <v>1050.73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1.43</v>
      </c>
      <c r="P2061">
        <f t="shared" si="129"/>
        <v>11476.53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1.96</v>
      </c>
      <c r="P2062">
        <f t="shared" si="129"/>
        <v>3599.71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1.08</v>
      </c>
      <c r="P2063">
        <f t="shared" si="129"/>
        <v>15417.14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1.1499999999999999</v>
      </c>
      <c r="P2064">
        <f t="shared" si="129"/>
        <v>56638.92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1.48</v>
      </c>
      <c r="P2065">
        <f t="shared" si="129"/>
        <v>12085.71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1.91</v>
      </c>
      <c r="P2066">
        <f t="shared" si="129"/>
        <v>8616.3799999999992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1.99</v>
      </c>
      <c r="P2067">
        <f t="shared" si="129"/>
        <v>5121.21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2.19</v>
      </c>
      <c r="P2068">
        <f t="shared" si="129"/>
        <v>6726.15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1.27</v>
      </c>
      <c r="P2069">
        <f t="shared" si="129"/>
        <v>6280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1.05</v>
      </c>
      <c r="P2070">
        <f t="shared" si="129"/>
        <v>34613.120000000003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1.28</v>
      </c>
      <c r="P2071">
        <f t="shared" si="129"/>
        <v>24411.91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3.17</v>
      </c>
      <c r="P2072">
        <f t="shared" si="129"/>
        <v>25925.42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2.81</v>
      </c>
      <c r="P2073">
        <f t="shared" si="129"/>
        <v>20196.400000000001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1.1100000000000001</v>
      </c>
      <c r="P2074">
        <f t="shared" si="129"/>
        <v>22620.86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1.53</v>
      </c>
      <c r="P2075">
        <f t="shared" si="129"/>
        <v>32469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1.03</v>
      </c>
      <c r="P2076">
        <f t="shared" si="129"/>
        <v>20500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16.78</v>
      </c>
      <c r="P2077">
        <f t="shared" si="129"/>
        <v>2046.59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5.43</v>
      </c>
      <c r="P2078">
        <f t="shared" si="129"/>
        <v>11635.3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1.1599999999999999</v>
      </c>
      <c r="P2079">
        <f t="shared" si="129"/>
        <v>30720.21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1.31</v>
      </c>
      <c r="P2080">
        <f t="shared" si="129"/>
        <v>54668.75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2.88</v>
      </c>
      <c r="P2081">
        <f t="shared" si="129"/>
        <v>4747.45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5.08</v>
      </c>
      <c r="P2082">
        <f t="shared" si="129"/>
        <v>10156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1.1499999999999999</v>
      </c>
      <c r="P2083">
        <f t="shared" si="129"/>
        <v>7290.91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1.1100000000000001</v>
      </c>
      <c r="P2084">
        <f t="shared" si="129"/>
        <v>4371.05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1.1299999999999999</v>
      </c>
      <c r="P2085">
        <f t="shared" si="129"/>
        <v>3400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1.08</v>
      </c>
      <c r="P2086">
        <f t="shared" si="129"/>
        <v>7065.22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1.24</v>
      </c>
      <c r="P2087">
        <f t="shared" si="129"/>
        <v>8930.1200000000008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1.01</v>
      </c>
      <c r="P2088">
        <f t="shared" si="129"/>
        <v>11508.57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1.04</v>
      </c>
      <c r="P2089">
        <f t="shared" si="129"/>
        <v>6212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1.1599999999999999</v>
      </c>
      <c r="P2090">
        <f t="shared" si="129"/>
        <v>4620.43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1.2</v>
      </c>
      <c r="P2091">
        <f t="shared" si="129"/>
        <v>4854.8500000000004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1.1499999999999999</v>
      </c>
      <c r="P2092">
        <f t="shared" si="129"/>
        <v>5752.02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1.2</v>
      </c>
      <c r="P2093">
        <f t="shared" si="129"/>
        <v>8814.7199999999993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1.01</v>
      </c>
      <c r="P2094">
        <f t="shared" si="129"/>
        <v>11049.09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1.02</v>
      </c>
      <c r="P2095">
        <f t="shared" si="129"/>
        <v>6682.61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1.21</v>
      </c>
      <c r="P2096">
        <f t="shared" si="129"/>
        <v>5859.72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</v>
      </c>
      <c r="P2097">
        <f t="shared" si="129"/>
        <v>11363.64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1.02</v>
      </c>
      <c r="P2098">
        <f t="shared" si="129"/>
        <v>4357.1400000000003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</v>
      </c>
      <c r="P2099">
        <f t="shared" si="129"/>
        <v>7894.74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</v>
      </c>
      <c r="P2100">
        <f t="shared" si="129"/>
        <v>18812.5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1.32</v>
      </c>
      <c r="P2101">
        <f t="shared" si="129"/>
        <v>6303.17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1.37</v>
      </c>
      <c r="P2102">
        <f t="shared" si="129"/>
        <v>3037.04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1.1299999999999999</v>
      </c>
      <c r="P2103">
        <f t="shared" si="129"/>
        <v>5147.7299999999996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1.36</v>
      </c>
      <c r="P2104">
        <f t="shared" si="129"/>
        <v>3578.95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1.46</v>
      </c>
      <c r="P2105">
        <f t="shared" si="129"/>
        <v>9881.74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1.3</v>
      </c>
      <c r="P2106">
        <f t="shared" si="129"/>
        <v>2800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2.54</v>
      </c>
      <c r="P2107">
        <f t="shared" si="129"/>
        <v>5131.3100000000004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1.07</v>
      </c>
      <c r="P2108">
        <f t="shared" si="129"/>
        <v>5352.27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1.08</v>
      </c>
      <c r="P2109">
        <f t="shared" si="129"/>
        <v>3714.93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1.07</v>
      </c>
      <c r="P2110">
        <f t="shared" si="129"/>
        <v>8989.5300000000007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1.07</v>
      </c>
      <c r="P2111">
        <f t="shared" si="129"/>
        <v>10652.5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</v>
      </c>
      <c r="P2112">
        <f t="shared" si="129"/>
        <v>5281.58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1.07</v>
      </c>
      <c r="P2113">
        <f t="shared" si="129"/>
        <v>5461.54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</v>
      </c>
      <c r="P2114">
        <f t="shared" si="129"/>
        <v>2727.27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ROUND(E2115/D2115,2)</f>
        <v>1.05</v>
      </c>
      <c r="P2115">
        <f t="shared" ref="P2115:P2178" si="133">IFERROR(ROUND(E2115/L2115*100,2),0)</f>
        <v>6859.81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1.05</v>
      </c>
      <c r="P2116">
        <f t="shared" si="133"/>
        <v>3561.22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2.2599999999999998</v>
      </c>
      <c r="P2117">
        <f t="shared" si="133"/>
        <v>9402.7800000000007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1.01</v>
      </c>
      <c r="P2118">
        <f t="shared" si="133"/>
        <v>52645.65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1.48</v>
      </c>
      <c r="P2119">
        <f t="shared" si="133"/>
        <v>5065.71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1.35</v>
      </c>
      <c r="P2120">
        <f t="shared" si="133"/>
        <v>7918.29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1.01</v>
      </c>
      <c r="P2121">
        <f t="shared" si="133"/>
        <v>9159.09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1.01</v>
      </c>
      <c r="P2122">
        <f t="shared" si="133"/>
        <v>11696.28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0.01</v>
      </c>
      <c r="P2123">
        <f t="shared" si="133"/>
        <v>2840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10333.33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0.1</v>
      </c>
      <c r="P2125">
        <f t="shared" si="133"/>
        <v>1000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0.1</v>
      </c>
      <c r="P2126">
        <f t="shared" si="133"/>
        <v>2300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0.01</v>
      </c>
      <c r="P2127">
        <f t="shared" si="133"/>
        <v>3155.56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500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0.28999999999999998</v>
      </c>
      <c r="P2129">
        <f t="shared" si="133"/>
        <v>3422.03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2500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0.12</v>
      </c>
      <c r="P2131">
        <f t="shared" si="133"/>
        <v>1966.67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0.05</v>
      </c>
      <c r="P2133">
        <f t="shared" si="133"/>
        <v>833.33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0.02</v>
      </c>
      <c r="P2134">
        <f t="shared" si="133"/>
        <v>2134.33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0.02</v>
      </c>
      <c r="P2135">
        <f t="shared" si="133"/>
        <v>533.33000000000004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0.02</v>
      </c>
      <c r="P2136">
        <f t="shared" si="133"/>
        <v>3466.67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0.1</v>
      </c>
      <c r="P2137">
        <f t="shared" si="133"/>
        <v>2172.73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1192.25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0.28000000000000003</v>
      </c>
      <c r="P2139">
        <f t="shared" si="133"/>
        <v>2659.74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0.13</v>
      </c>
      <c r="P2140">
        <f t="shared" si="133"/>
        <v>1066.67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0.05</v>
      </c>
      <c r="P2141">
        <f t="shared" si="133"/>
        <v>2903.57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5090.91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0.06</v>
      </c>
      <c r="P2144">
        <f t="shared" si="133"/>
        <v>5008.33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0.11</v>
      </c>
      <c r="P2145">
        <f t="shared" si="133"/>
        <v>4500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0.02</v>
      </c>
      <c r="P2146">
        <f t="shared" si="133"/>
        <v>2529.17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0.3</v>
      </c>
      <c r="P2147">
        <f t="shared" si="133"/>
        <v>5129.21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100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0.01</v>
      </c>
      <c r="P2149">
        <f t="shared" si="133"/>
        <v>4938.18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0.02</v>
      </c>
      <c r="P2150">
        <f t="shared" si="133"/>
        <v>100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0.01</v>
      </c>
      <c r="P2152">
        <f t="shared" si="133"/>
        <v>10125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1966.67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1250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850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0.01</v>
      </c>
      <c r="P2156">
        <f t="shared" si="133"/>
        <v>100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0.02</v>
      </c>
      <c r="P2157">
        <f t="shared" si="133"/>
        <v>2300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0.03</v>
      </c>
      <c r="P2158">
        <f t="shared" si="133"/>
        <v>1798.8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0.28000000000000003</v>
      </c>
      <c r="P2159">
        <f t="shared" si="133"/>
        <v>37094.74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7.0000000000000007E-2</v>
      </c>
      <c r="P2160">
        <f t="shared" si="133"/>
        <v>6356.95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0.01</v>
      </c>
      <c r="P2161">
        <f t="shared" si="133"/>
        <v>1300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0.01</v>
      </c>
      <c r="P2162">
        <f t="shared" si="133"/>
        <v>531.25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1.1599999999999999</v>
      </c>
      <c r="P2163">
        <f t="shared" si="133"/>
        <v>3561.54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1.1200000000000001</v>
      </c>
      <c r="P2164">
        <f t="shared" si="133"/>
        <v>8710.34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1.32</v>
      </c>
      <c r="P2165">
        <f t="shared" si="133"/>
        <v>7511.36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1.03</v>
      </c>
      <c r="P2166">
        <f t="shared" si="133"/>
        <v>6801.2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1.39</v>
      </c>
      <c r="P2167">
        <f t="shared" si="133"/>
        <v>2962.39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1.47</v>
      </c>
      <c r="P2168">
        <f t="shared" si="133"/>
        <v>9162.5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1.2</v>
      </c>
      <c r="P2169">
        <f t="shared" si="133"/>
        <v>2250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1.22</v>
      </c>
      <c r="P2170">
        <f t="shared" si="133"/>
        <v>6436.67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</v>
      </c>
      <c r="P2171">
        <f t="shared" si="133"/>
        <v>2185.71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1.81</v>
      </c>
      <c r="P2172">
        <f t="shared" si="133"/>
        <v>3331.58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1.06</v>
      </c>
      <c r="P2173">
        <f t="shared" si="133"/>
        <v>9027.66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</v>
      </c>
      <c r="P2174">
        <f t="shared" si="133"/>
        <v>7692.31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1.27</v>
      </c>
      <c r="P2175">
        <f t="shared" si="133"/>
        <v>5923.33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1.03</v>
      </c>
      <c r="P2176">
        <f t="shared" si="133"/>
        <v>6538.1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2.5</v>
      </c>
      <c r="P2177">
        <f t="shared" si="133"/>
        <v>6730.77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1.26</v>
      </c>
      <c r="P2178">
        <f t="shared" si="133"/>
        <v>8874.65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ROUND(E2179/D2179,2)</f>
        <v>1</v>
      </c>
      <c r="P2179">
        <f t="shared" ref="P2179:P2242" si="137">IFERROR(ROUND(E2179/L2179*100,2),0)</f>
        <v>6586.84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1.39</v>
      </c>
      <c r="P2180">
        <f t="shared" si="137"/>
        <v>4034.92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1.61</v>
      </c>
      <c r="P2181">
        <f t="shared" si="137"/>
        <v>7685.71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1.07</v>
      </c>
      <c r="P2182">
        <f t="shared" si="137"/>
        <v>6870.78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1.53</v>
      </c>
      <c r="P2183">
        <f t="shared" si="137"/>
        <v>5777.36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5.24</v>
      </c>
      <c r="P2184">
        <f t="shared" si="137"/>
        <v>4417.13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4.8899999999999997</v>
      </c>
      <c r="P2185">
        <f t="shared" si="137"/>
        <v>3156.63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2.85</v>
      </c>
      <c r="P2186">
        <f t="shared" si="137"/>
        <v>10704.51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18.57</v>
      </c>
      <c r="P2187">
        <f t="shared" si="137"/>
        <v>14903.45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1.1000000000000001</v>
      </c>
      <c r="P2188">
        <f t="shared" si="137"/>
        <v>5595.66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10.15</v>
      </c>
      <c r="P2189">
        <f t="shared" si="137"/>
        <v>5697.04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4.12</v>
      </c>
      <c r="P2190">
        <f t="shared" si="137"/>
        <v>4405.6400000000003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5.03</v>
      </c>
      <c r="P2191">
        <f t="shared" si="137"/>
        <v>6862.5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1.85</v>
      </c>
      <c r="P2192">
        <f t="shared" si="137"/>
        <v>6531.84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1.2</v>
      </c>
      <c r="P2193">
        <f t="shared" si="137"/>
        <v>3592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10.81</v>
      </c>
      <c r="P2194">
        <f t="shared" si="137"/>
        <v>4007.07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4.5199999999999996</v>
      </c>
      <c r="P2195">
        <f t="shared" si="137"/>
        <v>7564.77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5.37</v>
      </c>
      <c r="P2196">
        <f t="shared" si="137"/>
        <v>6120.39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1.2</v>
      </c>
      <c r="P2197">
        <f t="shared" si="137"/>
        <v>4813.04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1.1399999999999999</v>
      </c>
      <c r="P2198">
        <f t="shared" si="137"/>
        <v>6810.68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9.51</v>
      </c>
      <c r="P2199">
        <f t="shared" si="137"/>
        <v>6589.13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1.33</v>
      </c>
      <c r="P2200">
        <f t="shared" si="137"/>
        <v>8165.44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1.47</v>
      </c>
      <c r="P2201">
        <f t="shared" si="137"/>
        <v>5270.12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5.42</v>
      </c>
      <c r="P2202">
        <f t="shared" si="137"/>
        <v>4122.8100000000004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3.83</v>
      </c>
      <c r="P2203">
        <f t="shared" si="137"/>
        <v>1503.54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7.04</v>
      </c>
      <c r="P2204">
        <f t="shared" si="137"/>
        <v>3906.69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1.1000000000000001</v>
      </c>
      <c r="P2205">
        <f t="shared" si="137"/>
        <v>4382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1.33</v>
      </c>
      <c r="P2206">
        <f t="shared" si="137"/>
        <v>2730.14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1.52</v>
      </c>
      <c r="P2207">
        <f t="shared" si="137"/>
        <v>4222.22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1.03</v>
      </c>
      <c r="P2208">
        <f t="shared" si="137"/>
        <v>3323.53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</v>
      </c>
      <c r="P2209">
        <f t="shared" si="137"/>
        <v>28571.43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1.02</v>
      </c>
      <c r="P2210">
        <f t="shared" si="137"/>
        <v>4233.33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1.51</v>
      </c>
      <c r="P2211">
        <f t="shared" si="137"/>
        <v>5026.67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1.1100000000000001</v>
      </c>
      <c r="P2212">
        <f t="shared" si="137"/>
        <v>6190.28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1.96</v>
      </c>
      <c r="P2213">
        <f t="shared" si="137"/>
        <v>4075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1.1399999999999999</v>
      </c>
      <c r="P2214">
        <f t="shared" si="137"/>
        <v>5579.67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</v>
      </c>
      <c r="P2215">
        <f t="shared" si="137"/>
        <v>1000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2.93</v>
      </c>
      <c r="P2216">
        <f t="shared" si="137"/>
        <v>7312.54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1.56</v>
      </c>
      <c r="P2217">
        <f t="shared" si="137"/>
        <v>2606.06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1.06</v>
      </c>
      <c r="P2218">
        <f t="shared" si="137"/>
        <v>2264.29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1.01</v>
      </c>
      <c r="P2219">
        <f t="shared" si="137"/>
        <v>4722.22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1.23</v>
      </c>
      <c r="P2220">
        <f t="shared" si="137"/>
        <v>3232.45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1.02</v>
      </c>
      <c r="P2221">
        <f t="shared" si="137"/>
        <v>5342.11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1.01</v>
      </c>
      <c r="P2222">
        <f t="shared" si="137"/>
        <v>5130.43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1.08</v>
      </c>
      <c r="P2223">
        <f t="shared" si="137"/>
        <v>3719.72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1.63</v>
      </c>
      <c r="P2224">
        <f t="shared" si="137"/>
        <v>2710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1.06</v>
      </c>
      <c r="P2225">
        <f t="shared" si="137"/>
        <v>20631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2.4300000000000002</v>
      </c>
      <c r="P2226">
        <f t="shared" si="137"/>
        <v>8214.5300000000007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9.4499999999999993</v>
      </c>
      <c r="P2227">
        <f t="shared" si="137"/>
        <v>16479.650000000001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1.08</v>
      </c>
      <c r="P2228">
        <f t="shared" si="137"/>
        <v>6082.03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1.57</v>
      </c>
      <c r="P2229">
        <f t="shared" si="137"/>
        <v>6797.01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11.74</v>
      </c>
      <c r="P2230">
        <f t="shared" si="137"/>
        <v>8156.18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1.71</v>
      </c>
      <c r="P2231">
        <f t="shared" si="137"/>
        <v>2542.5500000000002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1.26</v>
      </c>
      <c r="P2232">
        <f t="shared" si="137"/>
        <v>2149.8000000000002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12.12</v>
      </c>
      <c r="P2233">
        <f t="shared" si="137"/>
        <v>2722.66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4.96</v>
      </c>
      <c r="P2234">
        <f t="shared" si="137"/>
        <v>2509.11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3.32</v>
      </c>
      <c r="P2235">
        <f t="shared" si="137"/>
        <v>2123.02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11.65</v>
      </c>
      <c r="P2236">
        <f t="shared" si="137"/>
        <v>4160.71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1.53</v>
      </c>
      <c r="P2237">
        <f t="shared" si="137"/>
        <v>13558.5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5.37</v>
      </c>
      <c r="P2238">
        <f t="shared" si="137"/>
        <v>2211.62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3.53</v>
      </c>
      <c r="P2239">
        <f t="shared" si="137"/>
        <v>6462.56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1.37</v>
      </c>
      <c r="P2240">
        <f t="shared" si="137"/>
        <v>6956.96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1.28</v>
      </c>
      <c r="P2241">
        <f t="shared" si="137"/>
        <v>7513.3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2.71</v>
      </c>
      <c r="P2242">
        <f t="shared" si="137"/>
        <v>14097.92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ROUND(E2243/D2243,2)</f>
        <v>8.06</v>
      </c>
      <c r="P2243">
        <f t="shared" ref="P2243:P2306" si="141">IFERROR(ROUND(E2243/L2243*100,2),0)</f>
        <v>4947.24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13.6</v>
      </c>
      <c r="P2244">
        <f t="shared" si="141"/>
        <v>5386.53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9302.5</v>
      </c>
      <c r="P2245">
        <f t="shared" si="141"/>
        <v>457.13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3.77</v>
      </c>
      <c r="P2246">
        <f t="shared" si="141"/>
        <v>6500.34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26.47</v>
      </c>
      <c r="P2247">
        <f t="shared" si="141"/>
        <v>5347.53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</v>
      </c>
      <c r="P2248">
        <f t="shared" si="141"/>
        <v>4391.2299999999996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1.04</v>
      </c>
      <c r="P2249">
        <f t="shared" si="141"/>
        <v>5085.26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1.07</v>
      </c>
      <c r="P2250">
        <f t="shared" si="141"/>
        <v>5863.28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1.69</v>
      </c>
      <c r="P2251">
        <f t="shared" si="141"/>
        <v>3281.67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9.75</v>
      </c>
      <c r="P2252">
        <f t="shared" si="141"/>
        <v>42693.17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1.34</v>
      </c>
      <c r="P2253">
        <f t="shared" si="141"/>
        <v>2380.87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2.72</v>
      </c>
      <c r="P2254">
        <f t="shared" si="141"/>
        <v>9841.3700000000008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1.1299999999999999</v>
      </c>
      <c r="P2255">
        <f t="shared" si="141"/>
        <v>10732.14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4.5999999999999996</v>
      </c>
      <c r="P2256">
        <f t="shared" si="141"/>
        <v>1167.01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2.87</v>
      </c>
      <c r="P2257">
        <f t="shared" si="141"/>
        <v>4178.2299999999996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2.23</v>
      </c>
      <c r="P2258">
        <f t="shared" si="141"/>
        <v>2138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6.36</v>
      </c>
      <c r="P2259">
        <f t="shared" si="141"/>
        <v>9410.36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1.47</v>
      </c>
      <c r="P2260">
        <f t="shared" si="141"/>
        <v>1572.2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18.670000000000002</v>
      </c>
      <c r="P2261">
        <f t="shared" si="141"/>
        <v>9063.59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3.27</v>
      </c>
      <c r="P2262">
        <f t="shared" si="141"/>
        <v>9729.76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7.8</v>
      </c>
      <c r="P2263">
        <f t="shared" si="141"/>
        <v>3711.9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1.54</v>
      </c>
      <c r="P2264">
        <f t="shared" si="141"/>
        <v>2810.5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1.1599999999999999</v>
      </c>
      <c r="P2265">
        <f t="shared" si="141"/>
        <v>14443.33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1.8</v>
      </c>
      <c r="P2266">
        <f t="shared" si="141"/>
        <v>2427.42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2.99</v>
      </c>
      <c r="P2267">
        <f t="shared" si="141"/>
        <v>3511.76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3.2</v>
      </c>
      <c r="P2268">
        <f t="shared" si="141"/>
        <v>2476.29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3.81</v>
      </c>
      <c r="P2269">
        <f t="shared" si="141"/>
        <v>18837.87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1.03</v>
      </c>
      <c r="P2270">
        <f t="shared" si="141"/>
        <v>14808.25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18.02</v>
      </c>
      <c r="P2271">
        <f t="shared" si="141"/>
        <v>4993.46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7.2</v>
      </c>
      <c r="P2272">
        <f t="shared" si="141"/>
        <v>10782.16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2.83</v>
      </c>
      <c r="P2273">
        <f t="shared" si="141"/>
        <v>4263.3999999999996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13.57</v>
      </c>
      <c r="P2274">
        <f t="shared" si="141"/>
        <v>1437.08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2.2000000000000002</v>
      </c>
      <c r="P2275">
        <f t="shared" si="141"/>
        <v>3747.62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1.2</v>
      </c>
      <c r="P2276">
        <f t="shared" si="141"/>
        <v>3020.2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4.08</v>
      </c>
      <c r="P2277">
        <f t="shared" si="141"/>
        <v>3355.06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1.06</v>
      </c>
      <c r="P2278">
        <f t="shared" si="141"/>
        <v>6474.67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1.41</v>
      </c>
      <c r="P2279">
        <f t="shared" si="141"/>
        <v>5793.24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2.71</v>
      </c>
      <c r="P2280">
        <f t="shared" si="141"/>
        <v>5307.84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1.54</v>
      </c>
      <c r="P2281">
        <f t="shared" si="141"/>
        <v>4806.25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4.04</v>
      </c>
      <c r="P2282">
        <f t="shared" si="141"/>
        <v>8239.69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1.85</v>
      </c>
      <c r="P2283">
        <f t="shared" si="141"/>
        <v>5045.45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1.85</v>
      </c>
      <c r="P2284">
        <f t="shared" si="141"/>
        <v>11583.33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1.01</v>
      </c>
      <c r="P2285">
        <f t="shared" si="141"/>
        <v>6303.46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1.06</v>
      </c>
      <c r="P2286">
        <f t="shared" si="141"/>
        <v>10802.15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1.21</v>
      </c>
      <c r="P2287">
        <f t="shared" si="141"/>
        <v>4608.8599999999997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</v>
      </c>
      <c r="P2288">
        <f t="shared" si="141"/>
        <v>10721.43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1.2</v>
      </c>
      <c r="P2289">
        <f t="shared" si="141"/>
        <v>5093.3900000000003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</v>
      </c>
      <c r="P2290">
        <f t="shared" si="141"/>
        <v>4004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1.07</v>
      </c>
      <c r="P2291">
        <f t="shared" si="141"/>
        <v>6444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1.04</v>
      </c>
      <c r="P2292">
        <f t="shared" si="141"/>
        <v>5382.76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1.73</v>
      </c>
      <c r="P2293">
        <f t="shared" si="141"/>
        <v>10046.51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1.07</v>
      </c>
      <c r="P2294">
        <f t="shared" si="141"/>
        <v>4663.07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1.08</v>
      </c>
      <c r="P2295">
        <f t="shared" si="141"/>
        <v>3407.41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1.46</v>
      </c>
      <c r="P2296">
        <f t="shared" si="141"/>
        <v>6521.46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1.25</v>
      </c>
      <c r="P2297">
        <f t="shared" si="141"/>
        <v>4420.59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1.49</v>
      </c>
      <c r="P2298">
        <f t="shared" si="141"/>
        <v>7196.55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1.01</v>
      </c>
      <c r="P2299">
        <f t="shared" si="141"/>
        <v>5294.74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1.05</v>
      </c>
      <c r="P2300">
        <f t="shared" si="141"/>
        <v>10945.14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3.5</v>
      </c>
      <c r="P2301">
        <f t="shared" si="141"/>
        <v>7503.57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1.01</v>
      </c>
      <c r="P2302">
        <f t="shared" si="141"/>
        <v>11571.43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1.34</v>
      </c>
      <c r="P2303">
        <f t="shared" si="141"/>
        <v>3165.98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1.71</v>
      </c>
      <c r="P2304">
        <f t="shared" si="141"/>
        <v>4617.6499999999996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1.0900000000000001</v>
      </c>
      <c r="P2305">
        <f t="shared" si="141"/>
        <v>6848.17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1.01</v>
      </c>
      <c r="P2306">
        <f t="shared" si="141"/>
        <v>5346.92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ROUND(E2307/D2307,2)</f>
        <v>1.01</v>
      </c>
      <c r="P2307">
        <f t="shared" ref="P2307:P2370" si="145">IFERROR(ROUND(E2307/L2307*100,2),0)</f>
        <v>10910.78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1.07</v>
      </c>
      <c r="P2308">
        <f t="shared" si="145"/>
        <v>5118.5600000000004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1.07</v>
      </c>
      <c r="P2309">
        <f t="shared" si="145"/>
        <v>2793.68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1.01</v>
      </c>
      <c r="P2310">
        <f t="shared" si="145"/>
        <v>8249.69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1.07</v>
      </c>
      <c r="P2311">
        <f t="shared" si="145"/>
        <v>5981.75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4.29</v>
      </c>
      <c r="P2312">
        <f t="shared" si="145"/>
        <v>6481.65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1.04</v>
      </c>
      <c r="P2313">
        <f t="shared" si="145"/>
        <v>9009.6200000000008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1.08</v>
      </c>
      <c r="P2314">
        <f t="shared" si="145"/>
        <v>4096.2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1.76</v>
      </c>
      <c r="P2315">
        <f t="shared" si="145"/>
        <v>5600.01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1.57</v>
      </c>
      <c r="P2316">
        <f t="shared" si="145"/>
        <v>3767.28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1.03</v>
      </c>
      <c r="P2317">
        <f t="shared" si="145"/>
        <v>4007.81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1.04</v>
      </c>
      <c r="P2318">
        <f t="shared" si="145"/>
        <v>7803.2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1.04</v>
      </c>
      <c r="P2319">
        <f t="shared" si="145"/>
        <v>1890.91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1.21</v>
      </c>
      <c r="P2320">
        <f t="shared" si="145"/>
        <v>3713.5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1.08</v>
      </c>
      <c r="P2321">
        <f t="shared" si="145"/>
        <v>4196.1000000000004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1.0900000000000001</v>
      </c>
      <c r="P2322">
        <f t="shared" si="145"/>
        <v>6104.49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0.39</v>
      </c>
      <c r="P2323">
        <f t="shared" si="145"/>
        <v>6453.13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0.03</v>
      </c>
      <c r="P2324">
        <f t="shared" si="145"/>
        <v>2125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0.48</v>
      </c>
      <c r="P2325">
        <f t="shared" si="145"/>
        <v>3000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0.21</v>
      </c>
      <c r="P2326">
        <f t="shared" si="145"/>
        <v>2549.1799999999998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0.08</v>
      </c>
      <c r="P2327">
        <f t="shared" si="145"/>
        <v>1142.8599999999999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0.01</v>
      </c>
      <c r="P2328">
        <f t="shared" si="145"/>
        <v>10800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5.26</v>
      </c>
      <c r="P2329">
        <f t="shared" si="145"/>
        <v>5488.32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2.54</v>
      </c>
      <c r="P2330">
        <f t="shared" si="145"/>
        <v>4738.3599999999997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1.06</v>
      </c>
      <c r="P2331">
        <f t="shared" si="145"/>
        <v>21184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1.02</v>
      </c>
      <c r="P2332">
        <f t="shared" si="145"/>
        <v>21992.639999999999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1.44</v>
      </c>
      <c r="P2333">
        <f t="shared" si="145"/>
        <v>4079.54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1.06</v>
      </c>
      <c r="P2334">
        <f t="shared" si="145"/>
        <v>7550.28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2.12</v>
      </c>
      <c r="P2335">
        <f t="shared" si="145"/>
        <v>1354.26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1.02</v>
      </c>
      <c r="P2336">
        <f t="shared" si="145"/>
        <v>6086.57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1.02</v>
      </c>
      <c r="P2337">
        <f t="shared" si="145"/>
        <v>11569.23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5.21</v>
      </c>
      <c r="P2338">
        <f t="shared" si="145"/>
        <v>4810.46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1.1100000000000001</v>
      </c>
      <c r="P2339">
        <f t="shared" si="145"/>
        <v>7418.44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1.01</v>
      </c>
      <c r="P2340">
        <f t="shared" si="145"/>
        <v>12334.55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2.94</v>
      </c>
      <c r="P2341">
        <f t="shared" si="145"/>
        <v>6662.32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1.06</v>
      </c>
      <c r="P2342">
        <f t="shared" si="145"/>
        <v>10499.01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0.03</v>
      </c>
      <c r="P2345">
        <f t="shared" si="145"/>
        <v>30000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100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1300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0.02</v>
      </c>
      <c r="P2349">
        <f t="shared" si="145"/>
        <v>1500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5400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0.01</v>
      </c>
      <c r="P2353">
        <f t="shared" si="145"/>
        <v>1542.86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2500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0.01</v>
      </c>
      <c r="P2357">
        <f t="shared" si="145"/>
        <v>2750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0.15</v>
      </c>
      <c r="P2361">
        <f t="shared" si="145"/>
        <v>36700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200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0.28999999999999998</v>
      </c>
      <c r="P2364">
        <f t="shared" si="145"/>
        <v>6000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0.11</v>
      </c>
      <c r="P2368">
        <f t="shared" si="145"/>
        <v>9740.74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0.01</v>
      </c>
      <c r="P2369">
        <f t="shared" si="145"/>
        <v>4785.71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5000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ROUND(E2371/D2371,2)</f>
        <v>0</v>
      </c>
      <c r="P2371">
        <f t="shared" ref="P2371:P2434" si="149">IFERROR(ROUND(E2371/L2371*100,2),0)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2050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0.03</v>
      </c>
      <c r="P2374">
        <f t="shared" si="149"/>
        <v>3000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5000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1000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0.11</v>
      </c>
      <c r="P2378">
        <f t="shared" si="149"/>
        <v>8158.25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1833.33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0.02</v>
      </c>
      <c r="P2383">
        <f t="shared" si="149"/>
        <v>22442.86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0.03</v>
      </c>
      <c r="P2384">
        <f t="shared" si="149"/>
        <v>3750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0.04</v>
      </c>
      <c r="P2385">
        <f t="shared" si="149"/>
        <v>14500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0.01</v>
      </c>
      <c r="P2386">
        <f t="shared" si="149"/>
        <v>100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0.01</v>
      </c>
      <c r="P2387">
        <f t="shared" si="149"/>
        <v>11257.14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0.01</v>
      </c>
      <c r="P2389">
        <f t="shared" si="149"/>
        <v>34200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0.01</v>
      </c>
      <c r="P2390">
        <f t="shared" si="149"/>
        <v>5787.5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3000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2500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5000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150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1000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0.01</v>
      </c>
      <c r="P2403">
        <f t="shared" si="149"/>
        <v>2233.33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5200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0.17</v>
      </c>
      <c r="P2405">
        <f t="shared" si="149"/>
        <v>1683.33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0.23</v>
      </c>
      <c r="P2407">
        <f t="shared" si="149"/>
        <v>5630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0.41</v>
      </c>
      <c r="P2408">
        <f t="shared" si="149"/>
        <v>8406.25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0.25</v>
      </c>
      <c r="P2409">
        <f t="shared" si="149"/>
        <v>16839.39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1500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0.02</v>
      </c>
      <c r="P2411">
        <f t="shared" si="149"/>
        <v>7666.67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0.01</v>
      </c>
      <c r="P2413">
        <f t="shared" si="149"/>
        <v>5033.33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0.01</v>
      </c>
      <c r="P2415">
        <f t="shared" si="149"/>
        <v>833.33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0.03</v>
      </c>
      <c r="P2416">
        <f t="shared" si="149"/>
        <v>3538.46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0.01</v>
      </c>
      <c r="P2417">
        <f t="shared" si="149"/>
        <v>5583.33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500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100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0.15</v>
      </c>
      <c r="P2422">
        <f t="shared" si="149"/>
        <v>6947.22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100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100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800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0.01</v>
      </c>
      <c r="P2426">
        <f t="shared" si="149"/>
        <v>3444.44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100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100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100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0.01</v>
      </c>
      <c r="P2431">
        <f t="shared" si="149"/>
        <v>50125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0.01</v>
      </c>
      <c r="P2432">
        <f t="shared" si="149"/>
        <v>1050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100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100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ROUND(E2435/D2435,2)</f>
        <v>0</v>
      </c>
      <c r="P2435">
        <f t="shared" ref="P2435:P2498" si="153">IFERROR(ROUND(E2435/L2435*100,2),0)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1300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30600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2250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5000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500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1.08</v>
      </c>
      <c r="P2443">
        <f t="shared" si="153"/>
        <v>7422.94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1.26</v>
      </c>
      <c r="P2444">
        <f t="shared" si="153"/>
        <v>8125.27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2.0299999999999998</v>
      </c>
      <c r="P2445">
        <f t="shared" si="153"/>
        <v>13023.47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1.0900000000000001</v>
      </c>
      <c r="P2446">
        <f t="shared" si="153"/>
        <v>5340.98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1.73</v>
      </c>
      <c r="P2447">
        <f t="shared" si="153"/>
        <v>7513.04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1.68</v>
      </c>
      <c r="P2448">
        <f t="shared" si="153"/>
        <v>7566.67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4.2699999999999996</v>
      </c>
      <c r="P2449">
        <f t="shared" si="153"/>
        <v>3169.14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1.08</v>
      </c>
      <c r="P2450">
        <f t="shared" si="153"/>
        <v>4777.78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1.08</v>
      </c>
      <c r="P2451">
        <f t="shared" si="153"/>
        <v>9000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1.02</v>
      </c>
      <c r="P2452">
        <f t="shared" si="153"/>
        <v>14931.4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1.1499999999999999</v>
      </c>
      <c r="P2453">
        <f t="shared" si="153"/>
        <v>6206.99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1.34</v>
      </c>
      <c r="P2454">
        <f t="shared" si="153"/>
        <v>5340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1.55</v>
      </c>
      <c r="P2455">
        <f t="shared" si="153"/>
        <v>6926.87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1.01</v>
      </c>
      <c r="P2456">
        <f t="shared" si="153"/>
        <v>27150.77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1.82</v>
      </c>
      <c r="P2457">
        <f t="shared" si="153"/>
        <v>3412.5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1.81</v>
      </c>
      <c r="P2458">
        <f t="shared" si="153"/>
        <v>4049.25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1.02</v>
      </c>
      <c r="P2459">
        <f t="shared" si="153"/>
        <v>18975.810000000001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1.1000000000000001</v>
      </c>
      <c r="P2460">
        <f t="shared" si="153"/>
        <v>6886.25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1.02</v>
      </c>
      <c r="P2461">
        <f t="shared" si="153"/>
        <v>10877.66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1.01</v>
      </c>
      <c r="P2462">
        <f t="shared" si="153"/>
        <v>12598.53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1.04</v>
      </c>
      <c r="P2463">
        <f t="shared" si="153"/>
        <v>9052.33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1.1100000000000001</v>
      </c>
      <c r="P2464">
        <f t="shared" si="153"/>
        <v>2888.04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1.1599999999999999</v>
      </c>
      <c r="P2465">
        <f t="shared" si="153"/>
        <v>3100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1.1100000000000001</v>
      </c>
      <c r="P2466">
        <f t="shared" si="153"/>
        <v>5167.4399999999996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1.8</v>
      </c>
      <c r="P2467">
        <f t="shared" si="153"/>
        <v>2627.08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</v>
      </c>
      <c r="P2468">
        <f t="shared" si="153"/>
        <v>4807.6899999999996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1.19</v>
      </c>
      <c r="P2469">
        <f t="shared" si="153"/>
        <v>2755.81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1.07</v>
      </c>
      <c r="P2470">
        <f t="shared" si="153"/>
        <v>3697.14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1.1399999999999999</v>
      </c>
      <c r="P2471">
        <f t="shared" si="153"/>
        <v>2902.13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1.03</v>
      </c>
      <c r="P2472">
        <f t="shared" si="153"/>
        <v>2865.67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1.28</v>
      </c>
      <c r="P2473">
        <f t="shared" si="153"/>
        <v>3764.71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1.36</v>
      </c>
      <c r="P2474">
        <f t="shared" si="153"/>
        <v>9790.4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</v>
      </c>
      <c r="P2475">
        <f t="shared" si="153"/>
        <v>4255.32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</v>
      </c>
      <c r="P2476">
        <f t="shared" si="153"/>
        <v>13158.37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1.05</v>
      </c>
      <c r="P2477">
        <f t="shared" si="153"/>
        <v>3232.1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1.05</v>
      </c>
      <c r="P2478">
        <f t="shared" si="153"/>
        <v>6110.4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1.71</v>
      </c>
      <c r="P2479">
        <f t="shared" si="153"/>
        <v>3134.15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1.28</v>
      </c>
      <c r="P2480">
        <f t="shared" si="153"/>
        <v>12911.39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1.33</v>
      </c>
      <c r="P2481">
        <f t="shared" si="153"/>
        <v>2502.06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</v>
      </c>
      <c r="P2482">
        <f t="shared" si="153"/>
        <v>25000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1.1299999999999999</v>
      </c>
      <c r="P2483">
        <f t="shared" si="153"/>
        <v>4754.1499999999996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</v>
      </c>
      <c r="P2484">
        <f t="shared" si="153"/>
        <v>4004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1.1399999999999999</v>
      </c>
      <c r="P2485">
        <f t="shared" si="153"/>
        <v>6584.21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1.19</v>
      </c>
      <c r="P2486">
        <f t="shared" si="153"/>
        <v>4640.12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1.03</v>
      </c>
      <c r="P2487">
        <f t="shared" si="153"/>
        <v>5036.59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2.66</v>
      </c>
      <c r="P2488">
        <f t="shared" si="153"/>
        <v>2656.67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</v>
      </c>
      <c r="P2489">
        <f t="shared" si="153"/>
        <v>3949.37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1.07</v>
      </c>
      <c r="P2490">
        <f t="shared" si="153"/>
        <v>4924.62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1.34</v>
      </c>
      <c r="P2491">
        <f t="shared" si="153"/>
        <v>6238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1.21</v>
      </c>
      <c r="P2492">
        <f t="shared" si="153"/>
        <v>3793.75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1.03</v>
      </c>
      <c r="P2493">
        <f t="shared" si="153"/>
        <v>5160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1.25</v>
      </c>
      <c r="P2494">
        <f t="shared" si="153"/>
        <v>2777.78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1.29</v>
      </c>
      <c r="P2495">
        <f t="shared" si="153"/>
        <v>9938.2199999999993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1.01</v>
      </c>
      <c r="P2496">
        <f t="shared" si="153"/>
        <v>3884.82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1.28</v>
      </c>
      <c r="P2497">
        <f t="shared" si="153"/>
        <v>4554.88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</v>
      </c>
      <c r="P2498">
        <f t="shared" si="153"/>
        <v>60000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ROUND(E2499/D2499,2)</f>
        <v>1.1299999999999999</v>
      </c>
      <c r="P2499">
        <f t="shared" ref="P2499:P2562" si="157">IFERROR(ROUND(E2499/L2499*100,2),0)</f>
        <v>8055.11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1.06</v>
      </c>
      <c r="P2500">
        <f t="shared" si="157"/>
        <v>5280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2.0299999999999998</v>
      </c>
      <c r="P2501">
        <f t="shared" si="157"/>
        <v>4767.6499999999996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1.1299999999999999</v>
      </c>
      <c r="P2502">
        <f t="shared" si="157"/>
        <v>2344.83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0.03</v>
      </c>
      <c r="P2503">
        <f t="shared" si="157"/>
        <v>4014.29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1720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0.01</v>
      </c>
      <c r="P2508">
        <f t="shared" si="157"/>
        <v>1500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0.01</v>
      </c>
      <c r="P2511">
        <f t="shared" si="157"/>
        <v>3571.43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3750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0.02</v>
      </c>
      <c r="P2516">
        <f t="shared" si="157"/>
        <v>5250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0.19</v>
      </c>
      <c r="P2517">
        <f t="shared" si="157"/>
        <v>7750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0.1</v>
      </c>
      <c r="P2519">
        <f t="shared" si="157"/>
        <v>5354.55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1.0900000000000001</v>
      </c>
      <c r="P2523">
        <f t="shared" si="157"/>
        <v>10368.17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</v>
      </c>
      <c r="P2524">
        <f t="shared" si="157"/>
        <v>18518.52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1.56</v>
      </c>
      <c r="P2525">
        <f t="shared" si="157"/>
        <v>5415.38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1.02</v>
      </c>
      <c r="P2526">
        <f t="shared" si="157"/>
        <v>17720.93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</v>
      </c>
      <c r="P2527">
        <f t="shared" si="157"/>
        <v>10032.5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1.1299999999999999</v>
      </c>
      <c r="P2528">
        <f t="shared" si="157"/>
        <v>13690.91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1.02</v>
      </c>
      <c r="P2529">
        <f t="shared" si="157"/>
        <v>5753.52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1.07</v>
      </c>
      <c r="P2530">
        <f t="shared" si="157"/>
        <v>5296.28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1.04</v>
      </c>
      <c r="P2531">
        <f t="shared" si="157"/>
        <v>8232.89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</v>
      </c>
      <c r="P2532">
        <f t="shared" si="157"/>
        <v>13541.67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</v>
      </c>
      <c r="P2533">
        <f t="shared" si="157"/>
        <v>7406.56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1.26</v>
      </c>
      <c r="P2534">
        <f t="shared" si="157"/>
        <v>8408.33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1.1100000000000001</v>
      </c>
      <c r="P2535">
        <f t="shared" si="157"/>
        <v>6102.94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1.05</v>
      </c>
      <c r="P2536">
        <f t="shared" si="157"/>
        <v>15000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1.04</v>
      </c>
      <c r="P2537">
        <f t="shared" si="157"/>
        <v>26608.97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1.1599999999999999</v>
      </c>
      <c r="P2538">
        <f t="shared" si="157"/>
        <v>725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1.1000000000000001</v>
      </c>
      <c r="P2539">
        <f t="shared" si="157"/>
        <v>10000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1.1299999999999999</v>
      </c>
      <c r="P2540">
        <f t="shared" si="157"/>
        <v>10996.31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</v>
      </c>
      <c r="P2541">
        <f t="shared" si="157"/>
        <v>16991.53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1.03</v>
      </c>
      <c r="P2542">
        <f t="shared" si="157"/>
        <v>9574.07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1.07</v>
      </c>
      <c r="P2543">
        <f t="shared" si="157"/>
        <v>5946.03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1.04</v>
      </c>
      <c r="P2544">
        <f t="shared" si="157"/>
        <v>5576.92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1.56</v>
      </c>
      <c r="P2545">
        <f t="shared" si="157"/>
        <v>3007.69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1.01</v>
      </c>
      <c r="P2546">
        <f t="shared" si="157"/>
        <v>8843.86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1.95</v>
      </c>
      <c r="P2547">
        <f t="shared" si="157"/>
        <v>6403.28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1.1200000000000001</v>
      </c>
      <c r="P2548">
        <f t="shared" si="157"/>
        <v>6015.38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1.2</v>
      </c>
      <c r="P2549">
        <f t="shared" si="157"/>
        <v>4919.3999999999996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1.02</v>
      </c>
      <c r="P2550">
        <f t="shared" si="157"/>
        <v>16516.22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1.03</v>
      </c>
      <c r="P2551">
        <f t="shared" si="157"/>
        <v>4362.16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1.01</v>
      </c>
      <c r="P2552">
        <f t="shared" si="157"/>
        <v>4370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1.03</v>
      </c>
      <c r="P2553">
        <f t="shared" si="157"/>
        <v>6741.96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1.07</v>
      </c>
      <c r="P2554">
        <f t="shared" si="157"/>
        <v>17750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1.56</v>
      </c>
      <c r="P2555">
        <f t="shared" si="157"/>
        <v>3888.33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1.23</v>
      </c>
      <c r="P2556">
        <f t="shared" si="157"/>
        <v>5498.51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1.07</v>
      </c>
      <c r="P2557">
        <f t="shared" si="157"/>
        <v>6134.29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1.06</v>
      </c>
      <c r="P2558">
        <f t="shared" si="157"/>
        <v>2311.7600000000002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1.18</v>
      </c>
      <c r="P2559">
        <f t="shared" si="157"/>
        <v>2961.11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1.0900000000000001</v>
      </c>
      <c r="P2560">
        <f t="shared" si="157"/>
        <v>7561.11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1.1100000000000001</v>
      </c>
      <c r="P2561">
        <f t="shared" si="157"/>
        <v>3560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</v>
      </c>
      <c r="P2562">
        <f t="shared" si="157"/>
        <v>14300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ROUND(E2563/D2563,2)</f>
        <v>0</v>
      </c>
      <c r="P2563">
        <f t="shared" ref="P2563:P2626" si="161">IFERROR(ROUND(E2563/L2563*100,2),0)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0.01</v>
      </c>
      <c r="P2564">
        <f t="shared" si="161"/>
        <v>2500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0.01</v>
      </c>
      <c r="P2567">
        <f t="shared" si="161"/>
        <v>10000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6000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0.01</v>
      </c>
      <c r="P2570">
        <f t="shared" si="161"/>
        <v>5000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0.02</v>
      </c>
      <c r="P2571">
        <f t="shared" si="161"/>
        <v>7250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0.01</v>
      </c>
      <c r="P2572">
        <f t="shared" si="161"/>
        <v>2950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6250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2308.33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0.01</v>
      </c>
      <c r="P2582">
        <f t="shared" si="161"/>
        <v>2550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0.11</v>
      </c>
      <c r="P2583">
        <f t="shared" si="161"/>
        <v>4818.18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100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0.01</v>
      </c>
      <c r="P2585">
        <f t="shared" si="161"/>
        <v>100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5000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500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0.02</v>
      </c>
      <c r="P2589">
        <f t="shared" si="161"/>
        <v>20283.330000000002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0.04</v>
      </c>
      <c r="P2590">
        <f t="shared" si="161"/>
        <v>2912.5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500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0.02</v>
      </c>
      <c r="P2593">
        <f t="shared" si="161"/>
        <v>1300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5000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100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0.12</v>
      </c>
      <c r="P2597">
        <f t="shared" si="161"/>
        <v>9605.26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0.24</v>
      </c>
      <c r="P2598">
        <f t="shared" si="161"/>
        <v>30577.78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0.06</v>
      </c>
      <c r="P2599">
        <f t="shared" si="161"/>
        <v>1214.29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0.39</v>
      </c>
      <c r="P2600">
        <f t="shared" si="161"/>
        <v>8357.14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0.01</v>
      </c>
      <c r="P2601">
        <f t="shared" si="161"/>
        <v>1800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7.0000000000000007E-2</v>
      </c>
      <c r="P2602">
        <f t="shared" si="161"/>
        <v>11553.33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6.61</v>
      </c>
      <c r="P2603">
        <f t="shared" si="161"/>
        <v>2190.0700000000002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3.26</v>
      </c>
      <c r="P2604">
        <f t="shared" si="161"/>
        <v>8002.25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1.01</v>
      </c>
      <c r="P2605">
        <f t="shared" si="161"/>
        <v>3552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1.04</v>
      </c>
      <c r="P2606">
        <f t="shared" si="161"/>
        <v>6493.33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1.07</v>
      </c>
      <c r="P2607">
        <f t="shared" si="161"/>
        <v>6096.57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1.1000000000000001</v>
      </c>
      <c r="P2608">
        <f t="shared" si="161"/>
        <v>3144.42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4.08</v>
      </c>
      <c r="P2609">
        <f t="shared" si="161"/>
        <v>8194.9699999999993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2.2400000000000002</v>
      </c>
      <c r="P2610">
        <f t="shared" si="161"/>
        <v>5892.76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3.04</v>
      </c>
      <c r="P2611">
        <f t="shared" si="161"/>
        <v>15729.35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1.41</v>
      </c>
      <c r="P2612">
        <f t="shared" si="161"/>
        <v>5575.85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27.91</v>
      </c>
      <c r="P2613">
        <f t="shared" si="161"/>
        <v>8380.2900000000009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1.72</v>
      </c>
      <c r="P2614">
        <f t="shared" si="161"/>
        <v>5842.22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1.01</v>
      </c>
      <c r="P2615">
        <f t="shared" si="161"/>
        <v>27057.14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1.02</v>
      </c>
      <c r="P2616">
        <f t="shared" si="161"/>
        <v>10710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1.7</v>
      </c>
      <c r="P2617">
        <f t="shared" si="161"/>
        <v>4718.0600000000004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1.1499999999999999</v>
      </c>
      <c r="P2618">
        <f t="shared" si="161"/>
        <v>12030.88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8.7799999999999994</v>
      </c>
      <c r="P2619">
        <f t="shared" si="161"/>
        <v>2759.75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1.05</v>
      </c>
      <c r="P2620">
        <f t="shared" si="161"/>
        <v>20529.87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1.88</v>
      </c>
      <c r="P2621">
        <f t="shared" si="161"/>
        <v>3554.72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1.44</v>
      </c>
      <c r="P2622">
        <f t="shared" si="161"/>
        <v>7463.95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1.46</v>
      </c>
      <c r="P2623">
        <f t="shared" si="161"/>
        <v>4705.8100000000004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1.31</v>
      </c>
      <c r="P2624">
        <f t="shared" si="161"/>
        <v>2659.14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1.1399999999999999</v>
      </c>
      <c r="P2625">
        <f t="shared" si="161"/>
        <v>3677.42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13.79</v>
      </c>
      <c r="P2626">
        <f t="shared" si="161"/>
        <v>3182.05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ROUND(E2627/D2627,2)</f>
        <v>9.56</v>
      </c>
      <c r="P2627">
        <f t="shared" ref="P2627:P2690" si="165">IFERROR(ROUND(E2627/L2627*100,2),0)</f>
        <v>2757.69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1.1200000000000001</v>
      </c>
      <c r="P2628">
        <f t="shared" si="165"/>
        <v>5600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6.47</v>
      </c>
      <c r="P2629">
        <f t="shared" si="165"/>
        <v>2155.56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1.1000000000000001</v>
      </c>
      <c r="P2630">
        <f t="shared" si="165"/>
        <v>4409.5200000000004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1.28</v>
      </c>
      <c r="P2631">
        <f t="shared" si="165"/>
        <v>6387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1.58</v>
      </c>
      <c r="P2632">
        <f t="shared" si="165"/>
        <v>3898.77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1.1499999999999999</v>
      </c>
      <c r="P2633">
        <f t="shared" si="165"/>
        <v>8018.55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1.37</v>
      </c>
      <c r="P2634">
        <f t="shared" si="165"/>
        <v>3490.48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3.55</v>
      </c>
      <c r="P2635">
        <f t="shared" si="165"/>
        <v>8910.0499999999993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1.06</v>
      </c>
      <c r="P2636">
        <f t="shared" si="165"/>
        <v>3944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</v>
      </c>
      <c r="P2637">
        <f t="shared" si="165"/>
        <v>13690.48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1.87</v>
      </c>
      <c r="P2638">
        <f t="shared" si="165"/>
        <v>3746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1.66</v>
      </c>
      <c r="P2639">
        <f t="shared" si="165"/>
        <v>3196.15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1.02</v>
      </c>
      <c r="P2640">
        <f t="shared" si="165"/>
        <v>2521.4299999999998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1.64</v>
      </c>
      <c r="P2641">
        <f t="shared" si="165"/>
        <v>1004.08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1.06</v>
      </c>
      <c r="P2642">
        <f t="shared" si="165"/>
        <v>4594.2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0.01</v>
      </c>
      <c r="P2643">
        <f t="shared" si="165"/>
        <v>1500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0.34</v>
      </c>
      <c r="P2645">
        <f t="shared" si="165"/>
        <v>22358.25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0.02</v>
      </c>
      <c r="P2646">
        <f t="shared" si="165"/>
        <v>3948.08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0.11</v>
      </c>
      <c r="P2647">
        <f t="shared" si="165"/>
        <v>9130.43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0.08</v>
      </c>
      <c r="P2648">
        <f t="shared" si="165"/>
        <v>7866.62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0.01</v>
      </c>
      <c r="P2649">
        <f t="shared" si="165"/>
        <v>1200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0.01</v>
      </c>
      <c r="P2650">
        <f t="shared" si="165"/>
        <v>1766.67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4133.33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0.01</v>
      </c>
      <c r="P2652">
        <f t="shared" si="165"/>
        <v>7160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0.02</v>
      </c>
      <c r="P2653">
        <f t="shared" si="165"/>
        <v>30782.35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0.01</v>
      </c>
      <c r="P2654">
        <f t="shared" si="165"/>
        <v>8045.45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0.12</v>
      </c>
      <c r="P2655">
        <f t="shared" si="165"/>
        <v>8394.2900000000009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850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0.21</v>
      </c>
      <c r="P2657">
        <f t="shared" si="165"/>
        <v>7337.21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0.11</v>
      </c>
      <c r="P2658">
        <f t="shared" si="165"/>
        <v>11286.18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0.19</v>
      </c>
      <c r="P2659">
        <f t="shared" si="165"/>
        <v>9527.76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0.03</v>
      </c>
      <c r="P2661">
        <f t="shared" si="165"/>
        <v>13330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380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1.03</v>
      </c>
      <c r="P2663">
        <f t="shared" si="165"/>
        <v>8575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1.07</v>
      </c>
      <c r="P2664">
        <f t="shared" si="165"/>
        <v>26700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1.05</v>
      </c>
      <c r="P2665">
        <f t="shared" si="165"/>
        <v>37355.800000000003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1.03</v>
      </c>
      <c r="P2666">
        <f t="shared" si="165"/>
        <v>17403.849999999999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1.23</v>
      </c>
      <c r="P2667">
        <f t="shared" si="165"/>
        <v>9369.57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1.59</v>
      </c>
      <c r="P2668">
        <f t="shared" si="165"/>
        <v>7732.77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1.1100000000000001</v>
      </c>
      <c r="P2669">
        <f t="shared" si="165"/>
        <v>9222.2199999999993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1.71</v>
      </c>
      <c r="P2670">
        <f t="shared" si="165"/>
        <v>6096.43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1.25</v>
      </c>
      <c r="P2671">
        <f t="shared" si="165"/>
        <v>9100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0.06</v>
      </c>
      <c r="P2672">
        <f t="shared" si="165"/>
        <v>4158.33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0.11</v>
      </c>
      <c r="P2673">
        <f t="shared" si="165"/>
        <v>3376.19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0.33</v>
      </c>
      <c r="P2674">
        <f t="shared" si="165"/>
        <v>7061.7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0.28000000000000003</v>
      </c>
      <c r="P2675">
        <f t="shared" si="165"/>
        <v>16715.150000000001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0.63</v>
      </c>
      <c r="P2676">
        <f t="shared" si="165"/>
        <v>12861.99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0.08</v>
      </c>
      <c r="P2677">
        <f t="shared" si="165"/>
        <v>6541.38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0.5</v>
      </c>
      <c r="P2678">
        <f t="shared" si="165"/>
        <v>11755.56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0.18</v>
      </c>
      <c r="P2679">
        <f t="shared" si="165"/>
        <v>12648.15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55000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4400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0.01</v>
      </c>
      <c r="P2682">
        <f t="shared" si="165"/>
        <v>6900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0.01</v>
      </c>
      <c r="P2683">
        <f t="shared" si="165"/>
        <v>2750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0.28000000000000003</v>
      </c>
      <c r="P2684">
        <f t="shared" si="165"/>
        <v>8490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1200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0.01</v>
      </c>
      <c r="P2686">
        <f t="shared" si="165"/>
        <v>20000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1000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528.57000000000005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ROUND(E2691/D2691,2)</f>
        <v>0</v>
      </c>
      <c r="P2691">
        <f t="shared" ref="P2691:P2754" si="169">IFERROR(ROUND(E2691/L2691*100,2),0)</f>
        <v>100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0.11</v>
      </c>
      <c r="P2692">
        <f t="shared" si="169"/>
        <v>7276.27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1750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0.01</v>
      </c>
      <c r="P2694">
        <f t="shared" si="169"/>
        <v>2500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0.01</v>
      </c>
      <c r="P2695">
        <f t="shared" si="169"/>
        <v>1333.33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100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2366.67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0.06</v>
      </c>
      <c r="P2698">
        <f t="shared" si="169"/>
        <v>8921.0499999999993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0.26</v>
      </c>
      <c r="P2699">
        <f t="shared" si="169"/>
        <v>11655.77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1300.5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0.01</v>
      </c>
      <c r="P2702">
        <f t="shared" si="169"/>
        <v>1750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0.46</v>
      </c>
      <c r="P2703">
        <f t="shared" si="169"/>
        <v>3413.04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0.34</v>
      </c>
      <c r="P2704">
        <f t="shared" si="169"/>
        <v>13234.62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1.04</v>
      </c>
      <c r="P2705">
        <f t="shared" si="169"/>
        <v>92222.22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0.06</v>
      </c>
      <c r="P2706">
        <f t="shared" si="169"/>
        <v>16357.14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0.11</v>
      </c>
      <c r="P2707">
        <f t="shared" si="169"/>
        <v>21737.5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1.1200000000000001</v>
      </c>
      <c r="P2708">
        <f t="shared" si="169"/>
        <v>14944.49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3.51</v>
      </c>
      <c r="P2709">
        <f t="shared" si="169"/>
        <v>7123.75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2.33</v>
      </c>
      <c r="P2710">
        <f t="shared" si="169"/>
        <v>4446.43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1.02</v>
      </c>
      <c r="P2711">
        <f t="shared" si="169"/>
        <v>16494.48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1.54</v>
      </c>
      <c r="P2712">
        <f t="shared" si="169"/>
        <v>8487.15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1.01</v>
      </c>
      <c r="P2713">
        <f t="shared" si="169"/>
        <v>5394.52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1.31</v>
      </c>
      <c r="P2714">
        <f t="shared" si="169"/>
        <v>5053.1499999999996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1.02</v>
      </c>
      <c r="P2715">
        <f t="shared" si="169"/>
        <v>10800.14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1.1599999999999999</v>
      </c>
      <c r="P2716">
        <f t="shared" si="169"/>
        <v>9537.3799999999992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2.65</v>
      </c>
      <c r="P2717">
        <f t="shared" si="169"/>
        <v>5763.1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1.2</v>
      </c>
      <c r="P2718">
        <f t="shared" si="169"/>
        <v>6416.05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1.2</v>
      </c>
      <c r="P2719">
        <f t="shared" si="169"/>
        <v>9238.77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1.04</v>
      </c>
      <c r="P2720">
        <f t="shared" si="169"/>
        <v>12597.97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1.0900000000000001</v>
      </c>
      <c r="P2721">
        <f t="shared" si="169"/>
        <v>9463.77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1.18</v>
      </c>
      <c r="P2722">
        <f t="shared" si="169"/>
        <v>17069.939999999999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14.62</v>
      </c>
      <c r="P2723">
        <f t="shared" si="169"/>
        <v>4076.21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2.5299999999999998</v>
      </c>
      <c r="P2724">
        <f t="shared" si="169"/>
        <v>6825.41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1.4</v>
      </c>
      <c r="P2725">
        <f t="shared" si="169"/>
        <v>9548.86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2.97</v>
      </c>
      <c r="P2726">
        <f t="shared" si="169"/>
        <v>719.03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1.45</v>
      </c>
      <c r="P2727">
        <f t="shared" si="169"/>
        <v>51165.49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1.06</v>
      </c>
      <c r="P2728">
        <f t="shared" si="169"/>
        <v>26174.5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4.93</v>
      </c>
      <c r="P2729">
        <f t="shared" si="169"/>
        <v>6976.1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2.02</v>
      </c>
      <c r="P2730">
        <f t="shared" si="169"/>
        <v>7722.96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1.04</v>
      </c>
      <c r="P2731">
        <f t="shared" si="169"/>
        <v>34056.519999999997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1.7</v>
      </c>
      <c r="P2732">
        <f t="shared" si="169"/>
        <v>6741.79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1.04</v>
      </c>
      <c r="P2733">
        <f t="shared" si="169"/>
        <v>84570.27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1.18</v>
      </c>
      <c r="P2734">
        <f t="shared" si="169"/>
        <v>9719.18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1.08</v>
      </c>
      <c r="P2735">
        <f t="shared" si="169"/>
        <v>45184.03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</v>
      </c>
      <c r="P2736">
        <f t="shared" si="169"/>
        <v>13866.87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9.7799999999999994</v>
      </c>
      <c r="P2737">
        <f t="shared" si="169"/>
        <v>2164.0100000000002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1.23</v>
      </c>
      <c r="P2738">
        <f t="shared" si="169"/>
        <v>16951.72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2.46</v>
      </c>
      <c r="P2739">
        <f t="shared" si="169"/>
        <v>16188.21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1.48</v>
      </c>
      <c r="P2740">
        <f t="shared" si="169"/>
        <v>49313.33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3.84</v>
      </c>
      <c r="P2741">
        <f t="shared" si="169"/>
        <v>2212.04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1.03</v>
      </c>
      <c r="P2742">
        <f t="shared" si="169"/>
        <v>1823.53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0.28999999999999998</v>
      </c>
      <c r="P2744">
        <f t="shared" si="169"/>
        <v>4061.11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0.05</v>
      </c>
      <c r="P2746">
        <f t="shared" si="169"/>
        <v>3795.45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0.22</v>
      </c>
      <c r="P2747">
        <f t="shared" si="169"/>
        <v>3573.47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0.27</v>
      </c>
      <c r="P2748">
        <f t="shared" si="169"/>
        <v>4215.79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0.28000000000000003</v>
      </c>
      <c r="P2749">
        <f t="shared" si="169"/>
        <v>3500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0.01</v>
      </c>
      <c r="P2750">
        <f t="shared" si="169"/>
        <v>1325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0.01</v>
      </c>
      <c r="P2751">
        <f t="shared" si="169"/>
        <v>5500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0.11</v>
      </c>
      <c r="P2754">
        <f t="shared" si="169"/>
        <v>3928.57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ROUND(E2755/D2755,2)</f>
        <v>0.19</v>
      </c>
      <c r="P2755">
        <f t="shared" ref="P2755:P2818" si="173">IFERROR(ROUND(E2755/L2755*100,2),0)</f>
        <v>4750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0.52</v>
      </c>
      <c r="P2757">
        <f t="shared" si="173"/>
        <v>1733.33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0.1</v>
      </c>
      <c r="P2758">
        <f t="shared" si="173"/>
        <v>3175.76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0.01</v>
      </c>
      <c r="P2759">
        <f t="shared" si="173"/>
        <v>500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0.12</v>
      </c>
      <c r="P2760">
        <f t="shared" si="173"/>
        <v>3900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0.11</v>
      </c>
      <c r="P2761">
        <f t="shared" si="173"/>
        <v>5250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0.01</v>
      </c>
      <c r="P2763">
        <f t="shared" si="173"/>
        <v>900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0.01</v>
      </c>
      <c r="P2764">
        <f t="shared" si="173"/>
        <v>2500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3000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0.01</v>
      </c>
      <c r="P2766">
        <f t="shared" si="173"/>
        <v>1125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0.02</v>
      </c>
      <c r="P2768">
        <f t="shared" si="173"/>
        <v>2500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0.01</v>
      </c>
      <c r="P2769">
        <f t="shared" si="173"/>
        <v>1133.33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0.14000000000000001</v>
      </c>
      <c r="P2770">
        <f t="shared" si="173"/>
        <v>2947.06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100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0.1</v>
      </c>
      <c r="P2772">
        <f t="shared" si="173"/>
        <v>6309.85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100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0.14000000000000001</v>
      </c>
      <c r="P2776">
        <f t="shared" si="173"/>
        <v>4384.62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0.03</v>
      </c>
      <c r="P2777">
        <f t="shared" si="173"/>
        <v>7500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0.08</v>
      </c>
      <c r="P2778">
        <f t="shared" si="173"/>
        <v>4597.22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1000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0.26</v>
      </c>
      <c r="P2780">
        <f t="shared" si="173"/>
        <v>9366.67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0.02</v>
      </c>
      <c r="P2781">
        <f t="shared" si="173"/>
        <v>5300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1.05</v>
      </c>
      <c r="P2783">
        <f t="shared" si="173"/>
        <v>4700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1.2</v>
      </c>
      <c r="P2784">
        <f t="shared" si="173"/>
        <v>6666.67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1.1499999999999999</v>
      </c>
      <c r="P2785">
        <f t="shared" si="173"/>
        <v>1877.05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1.19</v>
      </c>
      <c r="P2786">
        <f t="shared" si="173"/>
        <v>6611.11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1.05</v>
      </c>
      <c r="P2787">
        <f t="shared" si="173"/>
        <v>3685.92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1.18</v>
      </c>
      <c r="P2788">
        <f t="shared" si="173"/>
        <v>3981.08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1.2</v>
      </c>
      <c r="P2789">
        <f t="shared" si="173"/>
        <v>3150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1.03</v>
      </c>
      <c r="P2790">
        <f t="shared" si="173"/>
        <v>10250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1.01</v>
      </c>
      <c r="P2791">
        <f t="shared" si="173"/>
        <v>12645.83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1.05</v>
      </c>
      <c r="P2792">
        <f t="shared" si="173"/>
        <v>4787.88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1.03</v>
      </c>
      <c r="P2793">
        <f t="shared" si="173"/>
        <v>7321.43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1.08</v>
      </c>
      <c r="P2794">
        <f t="shared" si="173"/>
        <v>8966.67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1.1100000000000001</v>
      </c>
      <c r="P2795">
        <f t="shared" si="173"/>
        <v>15146.23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1.5</v>
      </c>
      <c r="P2796">
        <f t="shared" si="173"/>
        <v>2500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1.04</v>
      </c>
      <c r="P2797">
        <f t="shared" si="173"/>
        <v>3650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1.1599999999999999</v>
      </c>
      <c r="P2798">
        <f t="shared" si="173"/>
        <v>4400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1.03</v>
      </c>
      <c r="P2799">
        <f t="shared" si="173"/>
        <v>8735.76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1.01</v>
      </c>
      <c r="P2800">
        <f t="shared" si="173"/>
        <v>3647.48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1.17</v>
      </c>
      <c r="P2801">
        <f t="shared" si="173"/>
        <v>4485.95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1.33</v>
      </c>
      <c r="P2802">
        <f t="shared" si="173"/>
        <v>4290.32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1.33</v>
      </c>
      <c r="P2803">
        <f t="shared" si="173"/>
        <v>5123.08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1.02</v>
      </c>
      <c r="P2804">
        <f t="shared" si="173"/>
        <v>3394.44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1.28</v>
      </c>
      <c r="P2805">
        <f t="shared" si="173"/>
        <v>9074.4699999999993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1.1499999999999999</v>
      </c>
      <c r="P2806">
        <f t="shared" si="173"/>
        <v>5000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1.1000000000000001</v>
      </c>
      <c r="P2807">
        <f t="shared" si="173"/>
        <v>2444.44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1.1200000000000001</v>
      </c>
      <c r="P2808">
        <f t="shared" si="173"/>
        <v>4425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1.26</v>
      </c>
      <c r="P2809">
        <f t="shared" si="173"/>
        <v>6774.19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</v>
      </c>
      <c r="P2810">
        <f t="shared" si="173"/>
        <v>6537.68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1.02</v>
      </c>
      <c r="P2811">
        <f t="shared" si="173"/>
        <v>12190.48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1.08</v>
      </c>
      <c r="P2812">
        <f t="shared" si="173"/>
        <v>4745.6099999999997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</v>
      </c>
      <c r="P2813">
        <f t="shared" si="173"/>
        <v>9284.26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1.1299999999999999</v>
      </c>
      <c r="P2814">
        <f t="shared" si="173"/>
        <v>6825.3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1.28</v>
      </c>
      <c r="P2815">
        <f t="shared" si="173"/>
        <v>3720.96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1.08</v>
      </c>
      <c r="P2816">
        <f t="shared" si="173"/>
        <v>2525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2.42</v>
      </c>
      <c r="P2817">
        <f t="shared" si="173"/>
        <v>4321.43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1.42</v>
      </c>
      <c r="P2818">
        <f t="shared" si="173"/>
        <v>2513.02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ROUND(E2819/D2819,2)</f>
        <v>1.3</v>
      </c>
      <c r="P2819">
        <f t="shared" ref="P2819:P2882" si="177">IFERROR(ROUND(E2819/L2819*100,2),0)</f>
        <v>2363.64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1.06</v>
      </c>
      <c r="P2820">
        <f t="shared" si="177"/>
        <v>10395.1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1.05</v>
      </c>
      <c r="P2821">
        <f t="shared" si="177"/>
        <v>5038.46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1.36</v>
      </c>
      <c r="P2822">
        <f t="shared" si="177"/>
        <v>1360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</v>
      </c>
      <c r="P2823">
        <f t="shared" si="177"/>
        <v>2857.14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</v>
      </c>
      <c r="P2824">
        <f t="shared" si="177"/>
        <v>6382.98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1.24</v>
      </c>
      <c r="P2825">
        <f t="shared" si="177"/>
        <v>885.71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1.17</v>
      </c>
      <c r="P2826">
        <f t="shared" si="177"/>
        <v>5066.67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1.03</v>
      </c>
      <c r="P2827">
        <f t="shared" si="177"/>
        <v>6078.43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1.08</v>
      </c>
      <c r="P2828">
        <f t="shared" si="177"/>
        <v>11342.11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1.2</v>
      </c>
      <c r="P2829">
        <f t="shared" si="177"/>
        <v>10456.52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</v>
      </c>
      <c r="P2830">
        <f t="shared" si="177"/>
        <v>9830.93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1.07</v>
      </c>
      <c r="P2831">
        <f t="shared" si="177"/>
        <v>3503.95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</v>
      </c>
      <c r="P2832">
        <f t="shared" si="177"/>
        <v>27272.73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1.1100000000000001</v>
      </c>
      <c r="P2833">
        <f t="shared" si="177"/>
        <v>6384.62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1.1499999999999999</v>
      </c>
      <c r="P2834">
        <f t="shared" si="177"/>
        <v>3018.94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1.08</v>
      </c>
      <c r="P2835">
        <f t="shared" si="177"/>
        <v>8351.43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1.7</v>
      </c>
      <c r="P2836">
        <f t="shared" si="177"/>
        <v>6476.19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1.87</v>
      </c>
      <c r="P2837">
        <f t="shared" si="177"/>
        <v>2011.82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1.08</v>
      </c>
      <c r="P2838">
        <f t="shared" si="177"/>
        <v>4409.09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</v>
      </c>
      <c r="P2839">
        <f t="shared" si="177"/>
        <v>4047.62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1.2</v>
      </c>
      <c r="P2840">
        <f t="shared" si="177"/>
        <v>4453.7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1.1100000000000001</v>
      </c>
      <c r="P2841">
        <f t="shared" si="177"/>
        <v>12580.65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1.04</v>
      </c>
      <c r="P2842">
        <f t="shared" si="177"/>
        <v>1969.7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0.01</v>
      </c>
      <c r="P2843">
        <f t="shared" si="177"/>
        <v>1000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0.05</v>
      </c>
      <c r="P2846">
        <f t="shared" si="177"/>
        <v>3000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0.32</v>
      </c>
      <c r="P2847">
        <f t="shared" si="177"/>
        <v>6066.67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2333.33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0.01</v>
      </c>
      <c r="P2851">
        <f t="shared" si="177"/>
        <v>500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0.04</v>
      </c>
      <c r="P2852">
        <f t="shared" si="177"/>
        <v>2392.31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0.02</v>
      </c>
      <c r="P2854">
        <f t="shared" si="177"/>
        <v>1583.33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0.42</v>
      </c>
      <c r="P2856">
        <f t="shared" si="177"/>
        <v>2978.57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0.5</v>
      </c>
      <c r="P2857">
        <f t="shared" si="177"/>
        <v>6000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0.05</v>
      </c>
      <c r="P2858">
        <f t="shared" si="177"/>
        <v>2433.33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0.2</v>
      </c>
      <c r="P2859">
        <f t="shared" si="177"/>
        <v>50000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0.02</v>
      </c>
      <c r="P2861">
        <f t="shared" si="177"/>
        <v>3500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7.0000000000000007E-2</v>
      </c>
      <c r="P2862">
        <f t="shared" si="177"/>
        <v>2955.56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0.32</v>
      </c>
      <c r="P2863">
        <f t="shared" si="177"/>
        <v>2666.67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1833.33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2000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0.02</v>
      </c>
      <c r="P2866">
        <f t="shared" si="177"/>
        <v>1333.33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0.01</v>
      </c>
      <c r="P2868">
        <f t="shared" si="177"/>
        <v>2250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0.2</v>
      </c>
      <c r="P2869">
        <f t="shared" si="177"/>
        <v>5040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0.42</v>
      </c>
      <c r="P2870">
        <f t="shared" si="177"/>
        <v>10502.93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0.01</v>
      </c>
      <c r="P2871">
        <f t="shared" si="177"/>
        <v>3540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0.15</v>
      </c>
      <c r="P2872">
        <f t="shared" si="177"/>
        <v>8333.33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0.05</v>
      </c>
      <c r="P2873">
        <f t="shared" si="177"/>
        <v>3592.31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0.38</v>
      </c>
      <c r="P2875">
        <f t="shared" si="177"/>
        <v>11912.5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0.05</v>
      </c>
      <c r="P2876">
        <f t="shared" si="177"/>
        <v>9033.33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233.33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0.11</v>
      </c>
      <c r="P2879">
        <f t="shared" si="177"/>
        <v>10833.33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0.02</v>
      </c>
      <c r="P2880">
        <f t="shared" si="177"/>
        <v>1575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2900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0.23</v>
      </c>
      <c r="P2882">
        <f t="shared" si="177"/>
        <v>9655.17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ROUND(E2883/D2883,2)</f>
        <v>0</v>
      </c>
      <c r="P2883">
        <f t="shared" ref="P2883:P2946" si="181">IFERROR(ROUND(E2883/L2883*100,2),0)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0.34</v>
      </c>
      <c r="P2884">
        <f t="shared" si="181"/>
        <v>6300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0.19</v>
      </c>
      <c r="P2885">
        <f t="shared" si="181"/>
        <v>38160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0.33</v>
      </c>
      <c r="P2887">
        <f t="shared" si="181"/>
        <v>2600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0.05</v>
      </c>
      <c r="P2888">
        <f t="shared" si="181"/>
        <v>1000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500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0.38</v>
      </c>
      <c r="P2891">
        <f t="shared" si="181"/>
        <v>8157.14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0.01</v>
      </c>
      <c r="P2892">
        <f t="shared" si="181"/>
        <v>700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0.03</v>
      </c>
      <c r="P2893">
        <f t="shared" si="181"/>
        <v>2730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0.09</v>
      </c>
      <c r="P2894">
        <f t="shared" si="181"/>
        <v>2941.18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0.01</v>
      </c>
      <c r="P2895">
        <f t="shared" si="181"/>
        <v>1250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0.05</v>
      </c>
      <c r="P2897">
        <f t="shared" si="181"/>
        <v>575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0.21</v>
      </c>
      <c r="P2898">
        <f t="shared" si="181"/>
        <v>5208.33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0.05</v>
      </c>
      <c r="P2899">
        <f t="shared" si="181"/>
        <v>18333.330000000002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0.04</v>
      </c>
      <c r="P2900">
        <f t="shared" si="181"/>
        <v>2633.33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0.62</v>
      </c>
      <c r="P2902">
        <f t="shared" si="181"/>
        <v>48642.86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0.01</v>
      </c>
      <c r="P2903">
        <f t="shared" si="181"/>
        <v>300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2500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0.01</v>
      </c>
      <c r="P2905">
        <f t="shared" si="181"/>
        <v>975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0.05</v>
      </c>
      <c r="P2906">
        <f t="shared" si="181"/>
        <v>1875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0.18</v>
      </c>
      <c r="P2907">
        <f t="shared" si="181"/>
        <v>3658.82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0.09</v>
      </c>
      <c r="P2908">
        <f t="shared" si="181"/>
        <v>8071.43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100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0.03</v>
      </c>
      <c r="P2910">
        <f t="shared" si="181"/>
        <v>5280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2000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100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0.37</v>
      </c>
      <c r="P2913">
        <f t="shared" si="181"/>
        <v>4692.8599999999997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0.14000000000000001</v>
      </c>
      <c r="P2914">
        <f t="shared" si="181"/>
        <v>7807.69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100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100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0.61</v>
      </c>
      <c r="P2917">
        <f t="shared" si="181"/>
        <v>20366.669999999998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0.08</v>
      </c>
      <c r="P2918">
        <f t="shared" si="181"/>
        <v>2071.4299999999998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0.22</v>
      </c>
      <c r="P2919">
        <f t="shared" si="181"/>
        <v>4855.5600000000004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0.27</v>
      </c>
      <c r="P2920">
        <f t="shared" si="181"/>
        <v>6810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0.09</v>
      </c>
      <c r="P2921">
        <f t="shared" si="181"/>
        <v>850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0.27</v>
      </c>
      <c r="P2922">
        <f t="shared" si="181"/>
        <v>5161.54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1.29</v>
      </c>
      <c r="P2923">
        <f t="shared" si="181"/>
        <v>4300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</v>
      </c>
      <c r="P2924">
        <f t="shared" si="181"/>
        <v>8333.33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</v>
      </c>
      <c r="P2925">
        <f t="shared" si="181"/>
        <v>3000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1.03</v>
      </c>
      <c r="P2926">
        <f t="shared" si="181"/>
        <v>17551.02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1.02</v>
      </c>
      <c r="P2927">
        <f t="shared" si="181"/>
        <v>23166.18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1.25</v>
      </c>
      <c r="P2928">
        <f t="shared" si="181"/>
        <v>7500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1.31</v>
      </c>
      <c r="P2929">
        <f t="shared" si="181"/>
        <v>11214.29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</v>
      </c>
      <c r="P2930">
        <f t="shared" si="181"/>
        <v>4166.67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1.02</v>
      </c>
      <c r="P2931">
        <f t="shared" si="181"/>
        <v>25517.34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1.01</v>
      </c>
      <c r="P2932">
        <f t="shared" si="181"/>
        <v>16277.42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1.06</v>
      </c>
      <c r="P2933">
        <f t="shared" si="181"/>
        <v>8833.33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1.05</v>
      </c>
      <c r="P2934">
        <f t="shared" si="181"/>
        <v>8573.68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1.03</v>
      </c>
      <c r="P2935">
        <f t="shared" si="181"/>
        <v>4757.41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1.08</v>
      </c>
      <c r="P2936">
        <f t="shared" si="181"/>
        <v>7297.3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1.01</v>
      </c>
      <c r="P2937">
        <f t="shared" si="181"/>
        <v>9053.85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1.28</v>
      </c>
      <c r="P2938">
        <f t="shared" si="181"/>
        <v>3764.71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1.33</v>
      </c>
      <c r="P2939">
        <f t="shared" si="181"/>
        <v>3636.36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1.01</v>
      </c>
      <c r="P2940">
        <f t="shared" si="181"/>
        <v>12671.88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1.03</v>
      </c>
      <c r="P2941">
        <f t="shared" si="181"/>
        <v>32920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1.07</v>
      </c>
      <c r="P2942">
        <f t="shared" si="181"/>
        <v>8124.24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100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0.2</v>
      </c>
      <c r="P2944">
        <f t="shared" si="181"/>
        <v>20222.77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0.01</v>
      </c>
      <c r="P2946">
        <f t="shared" si="181"/>
        <v>10000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ROUND(E2947/D2947,2)</f>
        <v>0</v>
      </c>
      <c r="P2947">
        <f t="shared" ref="P2947:P3010" si="185">IFERROR(ROUND(E2947/L2947*100,2),0)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100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0.04</v>
      </c>
      <c r="P2949">
        <f t="shared" si="185"/>
        <v>8246.15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266.67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0.03</v>
      </c>
      <c r="P2951">
        <f t="shared" si="185"/>
        <v>1250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0.02</v>
      </c>
      <c r="P2953">
        <f t="shared" si="185"/>
        <v>1889.66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0.08</v>
      </c>
      <c r="P2954">
        <f t="shared" si="185"/>
        <v>20062.5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20166.669999999998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0.6</v>
      </c>
      <c r="P2957">
        <f t="shared" si="185"/>
        <v>6500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0.17</v>
      </c>
      <c r="P2958">
        <f t="shared" si="185"/>
        <v>6610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0.02</v>
      </c>
      <c r="P2959">
        <f t="shared" si="185"/>
        <v>9333.33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1.1000000000000001</v>
      </c>
      <c r="P2963">
        <f t="shared" si="185"/>
        <v>5075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1.22</v>
      </c>
      <c r="P2964">
        <f t="shared" si="185"/>
        <v>6090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1.07</v>
      </c>
      <c r="P2965">
        <f t="shared" si="185"/>
        <v>10903.06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1.01</v>
      </c>
      <c r="P2966">
        <f t="shared" si="185"/>
        <v>2569.23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1.0900000000000001</v>
      </c>
      <c r="P2967">
        <f t="shared" si="185"/>
        <v>4192.3100000000004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1.1399999999999999</v>
      </c>
      <c r="P2968">
        <f t="shared" si="185"/>
        <v>8877.34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1.1399999999999999</v>
      </c>
      <c r="P2969">
        <f t="shared" si="185"/>
        <v>8022.54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1.06</v>
      </c>
      <c r="P2970">
        <f t="shared" si="185"/>
        <v>7893.62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1.63</v>
      </c>
      <c r="P2971">
        <f t="shared" si="185"/>
        <v>9558.82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1.06</v>
      </c>
      <c r="P2972">
        <f t="shared" si="185"/>
        <v>6989.01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</v>
      </c>
      <c r="P2973">
        <f t="shared" si="185"/>
        <v>7453.49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1.05</v>
      </c>
      <c r="P2974">
        <f t="shared" si="185"/>
        <v>12394.12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1.75</v>
      </c>
      <c r="P2975">
        <f t="shared" si="185"/>
        <v>26484.85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1.02</v>
      </c>
      <c r="P2976">
        <f t="shared" si="185"/>
        <v>5862.07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</v>
      </c>
      <c r="P2977">
        <f t="shared" si="185"/>
        <v>7088.5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1.71</v>
      </c>
      <c r="P2978">
        <f t="shared" si="185"/>
        <v>857.14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1.1399999999999999</v>
      </c>
      <c r="P2979">
        <f t="shared" si="185"/>
        <v>11356.67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1.29</v>
      </c>
      <c r="P2980">
        <f t="shared" si="185"/>
        <v>6068.75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1.01</v>
      </c>
      <c r="P2981">
        <f t="shared" si="185"/>
        <v>11021.74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1.0900000000000001</v>
      </c>
      <c r="P2982">
        <f t="shared" si="185"/>
        <v>13645.83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1.29</v>
      </c>
      <c r="P2983">
        <f t="shared" si="185"/>
        <v>5316.49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1.02</v>
      </c>
      <c r="P2984">
        <f t="shared" si="185"/>
        <v>8649.15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1.47</v>
      </c>
      <c r="P2985">
        <f t="shared" si="185"/>
        <v>15523.83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</v>
      </c>
      <c r="P2986">
        <f t="shared" si="185"/>
        <v>11508.26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1.22</v>
      </c>
      <c r="P2987">
        <f t="shared" si="185"/>
        <v>10959.46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1.06</v>
      </c>
      <c r="P2988">
        <f t="shared" si="185"/>
        <v>4521.43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1.1000000000000001</v>
      </c>
      <c r="P2989">
        <f t="shared" si="185"/>
        <v>10415.17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</v>
      </c>
      <c r="P2990">
        <f t="shared" si="185"/>
        <v>3571.43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1.77</v>
      </c>
      <c r="P2991">
        <f t="shared" si="185"/>
        <v>9699.73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</v>
      </c>
      <c r="P2992">
        <f t="shared" si="185"/>
        <v>37037.040000000001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1.03</v>
      </c>
      <c r="P2993">
        <f t="shared" si="185"/>
        <v>9440.86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1.05</v>
      </c>
      <c r="P2994">
        <f t="shared" si="185"/>
        <v>4898.4399999999996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</v>
      </c>
      <c r="P2995">
        <f t="shared" si="185"/>
        <v>4559.09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4.58</v>
      </c>
      <c r="P2996">
        <f t="shared" si="185"/>
        <v>2327.5300000000002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1.05</v>
      </c>
      <c r="P2997">
        <f t="shared" si="185"/>
        <v>6322.89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1.72</v>
      </c>
      <c r="P2998">
        <f t="shared" si="185"/>
        <v>15352.04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1.04</v>
      </c>
      <c r="P2999">
        <f t="shared" si="185"/>
        <v>9020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1.03</v>
      </c>
      <c r="P3000">
        <f t="shared" si="185"/>
        <v>11897.11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1.19</v>
      </c>
      <c r="P3001">
        <f t="shared" si="185"/>
        <v>8025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</v>
      </c>
      <c r="P3002">
        <f t="shared" si="185"/>
        <v>6250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3.19</v>
      </c>
      <c r="P3003">
        <f t="shared" si="185"/>
        <v>13137.72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1.0900000000000001</v>
      </c>
      <c r="P3004">
        <f t="shared" si="185"/>
        <v>7303.3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1.01</v>
      </c>
      <c r="P3005">
        <f t="shared" si="185"/>
        <v>17852.939999999999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1.1299999999999999</v>
      </c>
      <c r="P3006">
        <f t="shared" si="185"/>
        <v>16290.97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1.2</v>
      </c>
      <c r="P3007">
        <f t="shared" si="185"/>
        <v>10824.24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1.08</v>
      </c>
      <c r="P3008">
        <f t="shared" si="185"/>
        <v>8886.6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1.8</v>
      </c>
      <c r="P3009">
        <f t="shared" si="185"/>
        <v>5400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1.01</v>
      </c>
      <c r="P3010">
        <f t="shared" si="185"/>
        <v>11673.08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ROUND(E3011/D3011,2)</f>
        <v>1.2</v>
      </c>
      <c r="P3011">
        <f t="shared" ref="P3011:P3074" si="189">IFERROR(ROUND(E3011/L3011*100,2),0)</f>
        <v>23389.84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1.58</v>
      </c>
      <c r="P3012">
        <f t="shared" si="189"/>
        <v>15800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1.24</v>
      </c>
      <c r="P3013">
        <f t="shared" si="189"/>
        <v>1484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1.17</v>
      </c>
      <c r="P3014">
        <f t="shared" si="189"/>
        <v>8518.18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1.57</v>
      </c>
      <c r="P3015">
        <f t="shared" si="189"/>
        <v>14669.16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1.1299999999999999</v>
      </c>
      <c r="P3016">
        <f t="shared" si="189"/>
        <v>5076.4799999999996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1.03</v>
      </c>
      <c r="P3017">
        <f t="shared" si="189"/>
        <v>8770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1.03</v>
      </c>
      <c r="P3018">
        <f t="shared" si="189"/>
        <v>24227.78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1.06</v>
      </c>
      <c r="P3019">
        <f t="shared" si="189"/>
        <v>14644.65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1.01</v>
      </c>
      <c r="P3020">
        <f t="shared" si="189"/>
        <v>10317.07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1.21</v>
      </c>
      <c r="P3021">
        <f t="shared" si="189"/>
        <v>8046.46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1.01</v>
      </c>
      <c r="P3022">
        <f t="shared" si="189"/>
        <v>23466.67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1.1599999999999999</v>
      </c>
      <c r="P3023">
        <f t="shared" si="189"/>
        <v>5068.93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1.01</v>
      </c>
      <c r="P3024">
        <f t="shared" si="189"/>
        <v>16270.97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1.03</v>
      </c>
      <c r="P3025">
        <f t="shared" si="189"/>
        <v>12016.67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2.46</v>
      </c>
      <c r="P3026">
        <f t="shared" si="189"/>
        <v>6769.78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3.02</v>
      </c>
      <c r="P3027">
        <f t="shared" si="189"/>
        <v>5210.34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1.43</v>
      </c>
      <c r="P3028">
        <f t="shared" si="189"/>
        <v>5160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1.31</v>
      </c>
      <c r="P3029">
        <f t="shared" si="189"/>
        <v>16430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1.68</v>
      </c>
      <c r="P3030">
        <f t="shared" si="189"/>
        <v>8485.86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1.1000000000000001</v>
      </c>
      <c r="P3031">
        <f t="shared" si="189"/>
        <v>9454.89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1.07</v>
      </c>
      <c r="P3032">
        <f t="shared" si="189"/>
        <v>4553.66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</v>
      </c>
      <c r="P3033">
        <f t="shared" si="189"/>
        <v>5172.41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1.27</v>
      </c>
      <c r="P3034">
        <f t="shared" si="189"/>
        <v>5088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1.47</v>
      </c>
      <c r="P3035">
        <f t="shared" si="189"/>
        <v>19113.04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1.1299999999999999</v>
      </c>
      <c r="P3036">
        <f t="shared" si="189"/>
        <v>8931.43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1.0900000000000001</v>
      </c>
      <c r="P3037">
        <f t="shared" si="189"/>
        <v>8858.86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1.27</v>
      </c>
      <c r="P3038">
        <f t="shared" si="189"/>
        <v>9630.09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2.13</v>
      </c>
      <c r="P3039">
        <f t="shared" si="189"/>
        <v>3331.25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1.01</v>
      </c>
      <c r="P3040">
        <f t="shared" si="189"/>
        <v>3722.22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1.0900000000000001</v>
      </c>
      <c r="P3041">
        <f t="shared" si="189"/>
        <v>9213.0400000000009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1.08</v>
      </c>
      <c r="P3042">
        <f t="shared" si="189"/>
        <v>7678.57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1.1000000000000001</v>
      </c>
      <c r="P3043">
        <f t="shared" si="189"/>
        <v>9652.6299999999992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1.28</v>
      </c>
      <c r="P3044">
        <f t="shared" si="189"/>
        <v>5189.1899999999996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1.1000000000000001</v>
      </c>
      <c r="P3045">
        <f t="shared" si="189"/>
        <v>12891.41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1.0900000000000001</v>
      </c>
      <c r="P3046">
        <f t="shared" si="189"/>
        <v>8410.9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1.33</v>
      </c>
      <c r="P3047">
        <f t="shared" si="189"/>
        <v>8294.16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1.91</v>
      </c>
      <c r="P3048">
        <f t="shared" si="189"/>
        <v>25994.83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1.49</v>
      </c>
      <c r="P3049">
        <f t="shared" si="189"/>
        <v>3725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1.66</v>
      </c>
      <c r="P3050">
        <f t="shared" si="189"/>
        <v>17702.13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1.07</v>
      </c>
      <c r="P3051">
        <f t="shared" si="189"/>
        <v>7407.41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1.06</v>
      </c>
      <c r="P3052">
        <f t="shared" si="189"/>
        <v>7066.67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0.24</v>
      </c>
      <c r="P3053">
        <f t="shared" si="189"/>
        <v>2362.86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3750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1333.33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100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100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0.03</v>
      </c>
      <c r="P3061">
        <f t="shared" si="189"/>
        <v>4100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5583.33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0.67</v>
      </c>
      <c r="P3064">
        <f t="shared" si="189"/>
        <v>9976.1200000000008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0.2</v>
      </c>
      <c r="P3065">
        <f t="shared" si="189"/>
        <v>2552.17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0.11</v>
      </c>
      <c r="P3066">
        <f t="shared" si="189"/>
        <v>11765.28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500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0.12</v>
      </c>
      <c r="P3068">
        <f t="shared" si="189"/>
        <v>279666.67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0.03</v>
      </c>
      <c r="P3069">
        <f t="shared" si="189"/>
        <v>20000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8750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0.14000000000000001</v>
      </c>
      <c r="P3071">
        <f t="shared" si="189"/>
        <v>2014.29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0.03</v>
      </c>
      <c r="P3072">
        <f t="shared" si="189"/>
        <v>2087.5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0.6</v>
      </c>
      <c r="P3073">
        <f t="shared" si="189"/>
        <v>6130.77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100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ROUND(E3075/D3075,2)</f>
        <v>0</v>
      </c>
      <c r="P3075">
        <f t="shared" ref="P3075:P3138" si="193">IFERROR(ROUND(E3075/L3075*100,2),0)</f>
        <v>9214.2900000000009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733.33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0.09</v>
      </c>
      <c r="P3077">
        <f t="shared" si="193"/>
        <v>6480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0.15</v>
      </c>
      <c r="P3078">
        <f t="shared" si="193"/>
        <v>3012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5250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2366.67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0.01</v>
      </c>
      <c r="P3081">
        <f t="shared" si="193"/>
        <v>41577.78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5371.43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42060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1866.67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0.12</v>
      </c>
      <c r="P3086">
        <f t="shared" si="193"/>
        <v>7833.33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0.02</v>
      </c>
      <c r="P3087">
        <f t="shared" si="193"/>
        <v>6777.78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1666.67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0.01</v>
      </c>
      <c r="P3089">
        <f t="shared" si="193"/>
        <v>6250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4200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0.23</v>
      </c>
      <c r="P3091">
        <f t="shared" si="193"/>
        <v>13008.89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0.05</v>
      </c>
      <c r="P3092">
        <f t="shared" si="193"/>
        <v>127022.22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0.16</v>
      </c>
      <c r="P3093">
        <f t="shared" si="193"/>
        <v>8844.44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0.01</v>
      </c>
      <c r="P3094">
        <f t="shared" si="193"/>
        <v>5634.24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0.23</v>
      </c>
      <c r="P3095">
        <f t="shared" si="193"/>
        <v>5352.94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2500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5000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0.04</v>
      </c>
      <c r="P3098">
        <f t="shared" si="193"/>
        <v>5678.57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0.17</v>
      </c>
      <c r="P3099">
        <f t="shared" si="193"/>
        <v>4083.33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0.04</v>
      </c>
      <c r="P3100">
        <f t="shared" si="193"/>
        <v>6511.11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0.14000000000000001</v>
      </c>
      <c r="P3101">
        <f t="shared" si="193"/>
        <v>5560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0.15</v>
      </c>
      <c r="P3102">
        <f t="shared" si="193"/>
        <v>14053.85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0.12</v>
      </c>
      <c r="P3103">
        <f t="shared" si="193"/>
        <v>2500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0.39</v>
      </c>
      <c r="P3104">
        <f t="shared" si="193"/>
        <v>6953.33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550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0.3</v>
      </c>
      <c r="P3106">
        <f t="shared" si="193"/>
        <v>23700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0.42</v>
      </c>
      <c r="P3107">
        <f t="shared" si="193"/>
        <v>7987.1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0.04</v>
      </c>
      <c r="P3108">
        <f t="shared" si="193"/>
        <v>1025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0.2</v>
      </c>
      <c r="P3109">
        <f t="shared" si="193"/>
        <v>27258.62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1300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0.25</v>
      </c>
      <c r="P3111">
        <f t="shared" si="193"/>
        <v>5818.42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1000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0.27</v>
      </c>
      <c r="P3113">
        <f t="shared" si="193"/>
        <v>7010.53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0.05</v>
      </c>
      <c r="P3114">
        <f t="shared" si="193"/>
        <v>5788.89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0.04</v>
      </c>
      <c r="P3115">
        <f t="shared" si="193"/>
        <v>12527.03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0.03</v>
      </c>
      <c r="P3117">
        <f t="shared" si="193"/>
        <v>30000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0.56999999999999995</v>
      </c>
      <c r="P3118">
        <f t="shared" si="193"/>
        <v>4300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100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77500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500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1280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0.01</v>
      </c>
      <c r="P3123">
        <f t="shared" si="193"/>
        <v>1000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0.57999999999999996</v>
      </c>
      <c r="P3124">
        <f t="shared" si="193"/>
        <v>5800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0.68</v>
      </c>
      <c r="P3125">
        <f t="shared" si="193"/>
        <v>24480.46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650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0.04</v>
      </c>
      <c r="P3128">
        <f t="shared" si="193"/>
        <v>6117.65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1.0900000000000001</v>
      </c>
      <c r="P3130">
        <f t="shared" si="193"/>
        <v>13923.93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0.01</v>
      </c>
      <c r="P3131">
        <f t="shared" si="193"/>
        <v>1000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0.04</v>
      </c>
      <c r="P3132">
        <f t="shared" si="193"/>
        <v>9375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0.16</v>
      </c>
      <c r="P3133">
        <f t="shared" si="193"/>
        <v>5375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1000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1.08</v>
      </c>
      <c r="P3135">
        <f t="shared" si="193"/>
        <v>3375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0.23</v>
      </c>
      <c r="P3136">
        <f t="shared" si="193"/>
        <v>1875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0.21</v>
      </c>
      <c r="P3137">
        <f t="shared" si="193"/>
        <v>2314.29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1.28</v>
      </c>
      <c r="P3138">
        <f t="shared" si="193"/>
        <v>2904.55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ROUND(E3139/D3139,2)</f>
        <v>0.03</v>
      </c>
      <c r="P3139">
        <f t="shared" ref="P3139:P3202" si="197">IFERROR(ROUND(E3139/L3139*100,2),0)</f>
        <v>5000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0.05</v>
      </c>
      <c r="P3141">
        <f t="shared" si="197"/>
        <v>45000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0.01</v>
      </c>
      <c r="P3142">
        <f t="shared" si="197"/>
        <v>2400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0.52</v>
      </c>
      <c r="P3143">
        <f t="shared" si="197"/>
        <v>3225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0.02</v>
      </c>
      <c r="P3144">
        <f t="shared" si="197"/>
        <v>1500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0.75</v>
      </c>
      <c r="P3146">
        <f t="shared" si="197"/>
        <v>25133.33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0.11</v>
      </c>
      <c r="P3148">
        <f t="shared" si="197"/>
        <v>43750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1.18</v>
      </c>
      <c r="P3149">
        <f t="shared" si="197"/>
        <v>11035.21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1.31</v>
      </c>
      <c r="P3150">
        <f t="shared" si="197"/>
        <v>4142.1099999999997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1.04</v>
      </c>
      <c r="P3151">
        <f t="shared" si="197"/>
        <v>5200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1.01</v>
      </c>
      <c r="P3152">
        <f t="shared" si="197"/>
        <v>3399.04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</v>
      </c>
      <c r="P3153">
        <f t="shared" si="197"/>
        <v>10335.290000000001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1.06</v>
      </c>
      <c r="P3154">
        <f t="shared" si="197"/>
        <v>3479.1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3.36</v>
      </c>
      <c r="P3155">
        <f t="shared" si="197"/>
        <v>4177.3900000000003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1.1299999999999999</v>
      </c>
      <c r="P3156">
        <f t="shared" si="197"/>
        <v>6426.83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1.89</v>
      </c>
      <c r="P3157">
        <f t="shared" si="197"/>
        <v>3120.94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1.02</v>
      </c>
      <c r="P3158">
        <f t="shared" si="197"/>
        <v>6292.13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1.01</v>
      </c>
      <c r="P3159">
        <f t="shared" si="197"/>
        <v>9853.66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1.1399999999999999</v>
      </c>
      <c r="P3160">
        <f t="shared" si="197"/>
        <v>8260.8700000000008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1.33</v>
      </c>
      <c r="P3161">
        <f t="shared" si="197"/>
        <v>3850.42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1.02</v>
      </c>
      <c r="P3162">
        <f t="shared" si="197"/>
        <v>8015.79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1.05</v>
      </c>
      <c r="P3163">
        <f t="shared" si="197"/>
        <v>2840.54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1.27</v>
      </c>
      <c r="P3164">
        <f t="shared" si="197"/>
        <v>8073.02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1.1100000000000001</v>
      </c>
      <c r="P3165">
        <f t="shared" si="197"/>
        <v>20069.439999999999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1.07</v>
      </c>
      <c r="P3166">
        <f t="shared" si="197"/>
        <v>3759.15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1.63</v>
      </c>
      <c r="P3167">
        <f t="shared" si="197"/>
        <v>5809.52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1.6</v>
      </c>
      <c r="P3168">
        <f t="shared" si="197"/>
        <v>6030.09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1.1599999999999999</v>
      </c>
      <c r="P3169">
        <f t="shared" si="197"/>
        <v>6336.36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1.24</v>
      </c>
      <c r="P3170">
        <f t="shared" si="197"/>
        <v>5090.16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1.03</v>
      </c>
      <c r="P3171">
        <f t="shared" si="197"/>
        <v>10050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1.1200000000000001</v>
      </c>
      <c r="P3172">
        <f t="shared" si="197"/>
        <v>3161.97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1.0900000000000001</v>
      </c>
      <c r="P3173">
        <f t="shared" si="197"/>
        <v>6510.26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1.1499999999999999</v>
      </c>
      <c r="P3174">
        <f t="shared" si="197"/>
        <v>7931.03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1.03</v>
      </c>
      <c r="P3175">
        <f t="shared" si="197"/>
        <v>13918.92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1.01</v>
      </c>
      <c r="P3176">
        <f t="shared" si="197"/>
        <v>13191.3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1.1000000000000001</v>
      </c>
      <c r="P3177">
        <f t="shared" si="197"/>
        <v>9130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1.1499999999999999</v>
      </c>
      <c r="P3178">
        <f t="shared" si="197"/>
        <v>3967.27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1.17</v>
      </c>
      <c r="P3179">
        <f t="shared" si="197"/>
        <v>5754.9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1.72</v>
      </c>
      <c r="P3180">
        <f t="shared" si="197"/>
        <v>3302.56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1.1399999999999999</v>
      </c>
      <c r="P3181">
        <f t="shared" si="197"/>
        <v>7733.58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1.2</v>
      </c>
      <c r="P3182">
        <f t="shared" si="197"/>
        <v>3193.33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1.0900000000000001</v>
      </c>
      <c r="P3183">
        <f t="shared" si="197"/>
        <v>3633.33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1.01</v>
      </c>
      <c r="P3184">
        <f t="shared" si="197"/>
        <v>4676.82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1.0900000000000001</v>
      </c>
      <c r="P3185">
        <f t="shared" si="197"/>
        <v>4007.35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1.07</v>
      </c>
      <c r="P3186">
        <f t="shared" si="197"/>
        <v>10021.74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</v>
      </c>
      <c r="P3187">
        <f t="shared" si="197"/>
        <v>4166.67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1.02</v>
      </c>
      <c r="P3188">
        <f t="shared" si="197"/>
        <v>4671.43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1.1599999999999999</v>
      </c>
      <c r="P3189">
        <f t="shared" si="197"/>
        <v>7149.18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0.65</v>
      </c>
      <c r="P3190">
        <f t="shared" si="197"/>
        <v>1444.44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0.12</v>
      </c>
      <c r="P3191">
        <f t="shared" si="197"/>
        <v>35684.21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0.04</v>
      </c>
      <c r="P3193">
        <f t="shared" si="197"/>
        <v>3775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0.01</v>
      </c>
      <c r="P3194">
        <f t="shared" si="197"/>
        <v>1275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0.12</v>
      </c>
      <c r="P3195">
        <f t="shared" si="197"/>
        <v>2445.83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0.59</v>
      </c>
      <c r="P3197">
        <f t="shared" si="197"/>
        <v>5307.69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0.11</v>
      </c>
      <c r="P3199">
        <f t="shared" si="197"/>
        <v>28625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3666.67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0.52</v>
      </c>
      <c r="P3201">
        <f t="shared" si="197"/>
        <v>4920.75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100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ROUND(E3203/D3203,2)</f>
        <v>0.01</v>
      </c>
      <c r="P3203">
        <f t="shared" ref="P3203:P3266" si="201">IFERROR(ROUND(E3203/L3203*100,2),0)</f>
        <v>1250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0.55000000000000004</v>
      </c>
      <c r="P3204">
        <f t="shared" si="201"/>
        <v>10904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0.25</v>
      </c>
      <c r="P3205">
        <f t="shared" si="201"/>
        <v>4166.67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0.03</v>
      </c>
      <c r="P3207">
        <f t="shared" si="201"/>
        <v>2275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0.46</v>
      </c>
      <c r="P3209">
        <f t="shared" si="201"/>
        <v>7083.33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1.04</v>
      </c>
      <c r="P3210">
        <f t="shared" si="201"/>
        <v>6310.98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1.19</v>
      </c>
      <c r="P3211">
        <f t="shared" si="201"/>
        <v>5015.8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1.26</v>
      </c>
      <c r="P3212">
        <f t="shared" si="201"/>
        <v>6288.33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1.2</v>
      </c>
      <c r="P3213">
        <f t="shared" si="201"/>
        <v>8553.11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1.26</v>
      </c>
      <c r="P3214">
        <f t="shared" si="201"/>
        <v>5372.34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</v>
      </c>
      <c r="P3215">
        <f t="shared" si="201"/>
        <v>12780.85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1.02</v>
      </c>
      <c r="P3216">
        <f t="shared" si="201"/>
        <v>10657.39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</v>
      </c>
      <c r="P3217">
        <f t="shared" si="201"/>
        <v>26211.19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</v>
      </c>
      <c r="P3218">
        <f t="shared" si="201"/>
        <v>5717.14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1.1599999999999999</v>
      </c>
      <c r="P3219">
        <f t="shared" si="201"/>
        <v>5020.1899999999996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1.02</v>
      </c>
      <c r="P3220">
        <f t="shared" si="201"/>
        <v>6658.7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</v>
      </c>
      <c r="P3221">
        <f t="shared" si="201"/>
        <v>16825.21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1.01</v>
      </c>
      <c r="P3222">
        <f t="shared" si="201"/>
        <v>25637.29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1.03</v>
      </c>
      <c r="P3223">
        <f t="shared" si="201"/>
        <v>3661.06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1.25</v>
      </c>
      <c r="P3224">
        <f t="shared" si="201"/>
        <v>3714.29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1.1000000000000001</v>
      </c>
      <c r="P3225">
        <f t="shared" si="201"/>
        <v>4587.84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1.02</v>
      </c>
      <c r="P3226">
        <f t="shared" si="201"/>
        <v>14171.3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1.02</v>
      </c>
      <c r="P3227">
        <f t="shared" si="201"/>
        <v>5248.72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1.04</v>
      </c>
      <c r="P3228">
        <f t="shared" si="201"/>
        <v>5952.38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1.25</v>
      </c>
      <c r="P3229">
        <f t="shared" si="201"/>
        <v>5000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1.02</v>
      </c>
      <c r="P3230">
        <f t="shared" si="201"/>
        <v>19362.16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1.08</v>
      </c>
      <c r="P3231">
        <f t="shared" si="201"/>
        <v>10679.7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1.1000000000000001</v>
      </c>
      <c r="P3232">
        <f t="shared" si="201"/>
        <v>7721.62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1.61</v>
      </c>
      <c r="P3233">
        <f t="shared" si="201"/>
        <v>5750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1.31</v>
      </c>
      <c r="P3234">
        <f t="shared" si="201"/>
        <v>5046.1499999999996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1.19</v>
      </c>
      <c r="P3235">
        <f t="shared" si="201"/>
        <v>9737.7000000000007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</v>
      </c>
      <c r="P3236">
        <f t="shared" si="201"/>
        <v>3491.92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1.03</v>
      </c>
      <c r="P3237">
        <f t="shared" si="201"/>
        <v>8553.0400000000009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1.01</v>
      </c>
      <c r="P3238">
        <f t="shared" si="201"/>
        <v>18290.91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1.01</v>
      </c>
      <c r="P3239">
        <f t="shared" si="201"/>
        <v>13113.62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1.1200000000000001</v>
      </c>
      <c r="P3240">
        <f t="shared" si="201"/>
        <v>3981.01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1.06</v>
      </c>
      <c r="P3241">
        <f t="shared" si="201"/>
        <v>5970.17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1.01</v>
      </c>
      <c r="P3242">
        <f t="shared" si="201"/>
        <v>8873.5300000000007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1.1499999999999999</v>
      </c>
      <c r="P3243">
        <f t="shared" si="201"/>
        <v>5868.86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1.27</v>
      </c>
      <c r="P3244">
        <f t="shared" si="201"/>
        <v>6956.51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1.03</v>
      </c>
      <c r="P3245">
        <f t="shared" si="201"/>
        <v>11587.32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1.03</v>
      </c>
      <c r="P3246">
        <f t="shared" si="201"/>
        <v>2386.96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1.04</v>
      </c>
      <c r="P3247">
        <f t="shared" si="201"/>
        <v>8112.59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1.1100000000000001</v>
      </c>
      <c r="P3248">
        <f t="shared" si="201"/>
        <v>5762.69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1.06</v>
      </c>
      <c r="P3249">
        <f t="shared" si="201"/>
        <v>4642.9799999999996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1.01</v>
      </c>
      <c r="P3250">
        <f t="shared" si="201"/>
        <v>6047.5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1.05</v>
      </c>
      <c r="P3251">
        <f t="shared" si="201"/>
        <v>6557.95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1.02</v>
      </c>
      <c r="P3252">
        <f t="shared" si="201"/>
        <v>11919.25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1.1100000000000001</v>
      </c>
      <c r="P3253">
        <f t="shared" si="201"/>
        <v>8305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1.28</v>
      </c>
      <c r="P3254">
        <f t="shared" si="201"/>
        <v>5752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1.02</v>
      </c>
      <c r="P3255">
        <f t="shared" si="201"/>
        <v>17708.7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1.01</v>
      </c>
      <c r="P3256">
        <f t="shared" si="201"/>
        <v>7077.15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1.75</v>
      </c>
      <c r="P3257">
        <f t="shared" si="201"/>
        <v>2916.67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1.28</v>
      </c>
      <c r="P3258">
        <f t="shared" si="201"/>
        <v>7276.14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1.06</v>
      </c>
      <c r="P3259">
        <f t="shared" si="201"/>
        <v>5185.34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1.05</v>
      </c>
      <c r="P3260">
        <f t="shared" si="201"/>
        <v>9820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1.06</v>
      </c>
      <c r="P3261">
        <f t="shared" si="201"/>
        <v>25173.81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1.0900000000000001</v>
      </c>
      <c r="P3262">
        <f t="shared" si="201"/>
        <v>7482.19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</v>
      </c>
      <c r="P3263">
        <f t="shared" si="201"/>
        <v>6765.31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1.03</v>
      </c>
      <c r="P3264">
        <f t="shared" si="201"/>
        <v>9381.34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1.1200000000000001</v>
      </c>
      <c r="P3265">
        <f t="shared" si="201"/>
        <v>4123.76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1.03</v>
      </c>
      <c r="P3266">
        <f t="shared" si="201"/>
        <v>5255.1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ROUND(E3267/D3267,2)</f>
        <v>1.64</v>
      </c>
      <c r="P3267">
        <f t="shared" ref="P3267:P3330" si="205">IFERROR(ROUND(E3267/L3267*100,2),0)</f>
        <v>7028.57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1.31</v>
      </c>
      <c r="P3268">
        <f t="shared" si="205"/>
        <v>4832.5200000000004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1.02</v>
      </c>
      <c r="P3269">
        <f t="shared" si="205"/>
        <v>5317.71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1.28</v>
      </c>
      <c r="P3270">
        <f t="shared" si="205"/>
        <v>6095.24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1.02</v>
      </c>
      <c r="P3271">
        <f t="shared" si="205"/>
        <v>11600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1.02</v>
      </c>
      <c r="P3272">
        <f t="shared" si="205"/>
        <v>6100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1.3</v>
      </c>
      <c r="P3273">
        <f t="shared" si="205"/>
        <v>3823.53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1.54</v>
      </c>
      <c r="P3274">
        <f t="shared" si="205"/>
        <v>10650.34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1.07</v>
      </c>
      <c r="P3275">
        <f t="shared" si="205"/>
        <v>20457.14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1.01</v>
      </c>
      <c r="P3276">
        <f t="shared" si="205"/>
        <v>5491.26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</v>
      </c>
      <c r="P3277">
        <f t="shared" si="205"/>
        <v>15041.67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1.17</v>
      </c>
      <c r="P3278">
        <f t="shared" si="205"/>
        <v>5258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1.0900000000000001</v>
      </c>
      <c r="P3279">
        <f t="shared" si="205"/>
        <v>5430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1.03</v>
      </c>
      <c r="P3280">
        <f t="shared" si="205"/>
        <v>7602.94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1.1399999999999999</v>
      </c>
      <c r="P3281">
        <f t="shared" si="205"/>
        <v>10520.63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1.03</v>
      </c>
      <c r="P3282">
        <f t="shared" si="205"/>
        <v>6866.67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1.22</v>
      </c>
      <c r="P3283">
        <f t="shared" si="205"/>
        <v>12936.17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1.03</v>
      </c>
      <c r="P3284">
        <f t="shared" si="205"/>
        <v>13426.37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1.05</v>
      </c>
      <c r="P3285">
        <f t="shared" si="205"/>
        <v>1782.98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1.02</v>
      </c>
      <c r="P3286">
        <f t="shared" si="205"/>
        <v>20320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1.1200000000000001</v>
      </c>
      <c r="P3287">
        <f t="shared" si="205"/>
        <v>6918.52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1.02</v>
      </c>
      <c r="P3288">
        <f t="shared" si="205"/>
        <v>12512.3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</v>
      </c>
      <c r="P3289">
        <f t="shared" si="205"/>
        <v>7352.94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</v>
      </c>
      <c r="P3290">
        <f t="shared" si="205"/>
        <v>4843.71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1.33</v>
      </c>
      <c r="P3291">
        <f t="shared" si="205"/>
        <v>2660.84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1.21</v>
      </c>
      <c r="P3292">
        <f t="shared" si="205"/>
        <v>3366.67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1.1399999999999999</v>
      </c>
      <c r="P3293">
        <f t="shared" si="205"/>
        <v>4071.43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2.86</v>
      </c>
      <c r="P3294">
        <f t="shared" si="205"/>
        <v>1926.67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1.7</v>
      </c>
      <c r="P3295">
        <f t="shared" si="205"/>
        <v>8428.57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1.18</v>
      </c>
      <c r="P3296">
        <f t="shared" si="205"/>
        <v>2958.33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1.03</v>
      </c>
      <c r="P3297">
        <f t="shared" si="205"/>
        <v>2666.7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1.44</v>
      </c>
      <c r="P3298">
        <f t="shared" si="205"/>
        <v>4597.87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</v>
      </c>
      <c r="P3299">
        <f t="shared" si="205"/>
        <v>12509.09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1.02</v>
      </c>
      <c r="P3300">
        <f t="shared" si="205"/>
        <v>14129.17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1.1599999999999999</v>
      </c>
      <c r="P3301">
        <f t="shared" si="205"/>
        <v>5533.33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1.36</v>
      </c>
      <c r="P3302">
        <f t="shared" si="205"/>
        <v>4642.05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1.33</v>
      </c>
      <c r="P3303">
        <f t="shared" si="205"/>
        <v>5720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1.03</v>
      </c>
      <c r="P3304">
        <f t="shared" si="205"/>
        <v>17370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1.1599999999999999</v>
      </c>
      <c r="P3305">
        <f t="shared" si="205"/>
        <v>5960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1.05</v>
      </c>
      <c r="P3306">
        <f t="shared" si="205"/>
        <v>8958.57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1.02</v>
      </c>
      <c r="P3307">
        <f t="shared" si="205"/>
        <v>20405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1.75</v>
      </c>
      <c r="P3308">
        <f t="shared" si="205"/>
        <v>4870.37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1.07</v>
      </c>
      <c r="P3309">
        <f t="shared" si="205"/>
        <v>5334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1.22</v>
      </c>
      <c r="P3310">
        <f t="shared" si="205"/>
        <v>7508.77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1.59</v>
      </c>
      <c r="P3311">
        <f t="shared" si="205"/>
        <v>1800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</v>
      </c>
      <c r="P3312">
        <f t="shared" si="205"/>
        <v>20983.87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1.1000000000000001</v>
      </c>
      <c r="P3313">
        <f t="shared" si="205"/>
        <v>6102.22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</v>
      </c>
      <c r="P3314">
        <f t="shared" si="205"/>
        <v>6100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1.1599999999999999</v>
      </c>
      <c r="P3315">
        <f t="shared" si="205"/>
        <v>8003.45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2.11</v>
      </c>
      <c r="P3316">
        <f t="shared" si="205"/>
        <v>2906.9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1.1000000000000001</v>
      </c>
      <c r="P3317">
        <f t="shared" si="205"/>
        <v>4943.82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</v>
      </c>
      <c r="P3318">
        <f t="shared" si="205"/>
        <v>9397.74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1.06</v>
      </c>
      <c r="P3319">
        <f t="shared" si="205"/>
        <v>6194.44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1.26</v>
      </c>
      <c r="P3320">
        <f t="shared" si="205"/>
        <v>7850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1.08</v>
      </c>
      <c r="P3321">
        <f t="shared" si="205"/>
        <v>3375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1.01</v>
      </c>
      <c r="P3322">
        <f t="shared" si="205"/>
        <v>6644.74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1.07</v>
      </c>
      <c r="P3323">
        <f t="shared" si="205"/>
        <v>3580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1.02</v>
      </c>
      <c r="P3324">
        <f t="shared" si="205"/>
        <v>14565.22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1.26</v>
      </c>
      <c r="P3325">
        <f t="shared" si="205"/>
        <v>2569.39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1.02</v>
      </c>
      <c r="P3326">
        <f t="shared" si="205"/>
        <v>15250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1.1299999999999999</v>
      </c>
      <c r="P3327">
        <f t="shared" si="205"/>
        <v>3000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1.01</v>
      </c>
      <c r="P3328">
        <f t="shared" si="205"/>
        <v>14228.07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1.01</v>
      </c>
      <c r="P3329">
        <f t="shared" si="205"/>
        <v>2454.5500000000002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1.46</v>
      </c>
      <c r="P3330">
        <f t="shared" si="205"/>
        <v>29277.78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ROUND(E3331/D3331,2)</f>
        <v>1.17</v>
      </c>
      <c r="P3331">
        <f t="shared" ref="P3331:P3394" si="209">IFERROR(ROUND(E3331/L3331*100,2),0)</f>
        <v>4492.3100000000004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1.06</v>
      </c>
      <c r="P3332">
        <f t="shared" si="209"/>
        <v>2310.14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1.05</v>
      </c>
      <c r="P3333">
        <f t="shared" si="209"/>
        <v>8040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</v>
      </c>
      <c r="P3334">
        <f t="shared" si="209"/>
        <v>7228.92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1.05</v>
      </c>
      <c r="P3335">
        <f t="shared" si="209"/>
        <v>3297.3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1.39</v>
      </c>
      <c r="P3336">
        <f t="shared" si="209"/>
        <v>11665.22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</v>
      </c>
      <c r="P3337">
        <f t="shared" si="209"/>
        <v>7961.9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</v>
      </c>
      <c r="P3338">
        <f t="shared" si="209"/>
        <v>2777.78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1.1000000000000001</v>
      </c>
      <c r="P3339">
        <f t="shared" si="209"/>
        <v>8102.94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1.02</v>
      </c>
      <c r="P3340">
        <f t="shared" si="209"/>
        <v>13684.82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1.04</v>
      </c>
      <c r="P3341">
        <f t="shared" si="209"/>
        <v>17761.7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1.38</v>
      </c>
      <c r="P3342">
        <f t="shared" si="209"/>
        <v>10907.89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</v>
      </c>
      <c r="P3343">
        <f t="shared" si="209"/>
        <v>11964.29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1.02</v>
      </c>
      <c r="P3344">
        <f t="shared" si="209"/>
        <v>7820.51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1.71</v>
      </c>
      <c r="P3345">
        <f t="shared" si="209"/>
        <v>5217.3900000000003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1.01</v>
      </c>
      <c r="P3346">
        <f t="shared" si="209"/>
        <v>11412.5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1.3</v>
      </c>
      <c r="P3347">
        <f t="shared" si="209"/>
        <v>5000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1.1000000000000001</v>
      </c>
      <c r="P3348">
        <f t="shared" si="209"/>
        <v>9166.67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1.19</v>
      </c>
      <c r="P3349">
        <f t="shared" si="209"/>
        <v>10859.09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</v>
      </c>
      <c r="P3350">
        <f t="shared" si="209"/>
        <v>6982.28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1.53</v>
      </c>
      <c r="P3351">
        <f t="shared" si="209"/>
        <v>10957.14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1.04</v>
      </c>
      <c r="P3352">
        <f t="shared" si="209"/>
        <v>7166.67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1.01</v>
      </c>
      <c r="P3353">
        <f t="shared" si="209"/>
        <v>9361.11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1.08</v>
      </c>
      <c r="P3354">
        <f t="shared" si="209"/>
        <v>7680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3.15</v>
      </c>
      <c r="P3355">
        <f t="shared" si="209"/>
        <v>3579.55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1.02</v>
      </c>
      <c r="P3356">
        <f t="shared" si="209"/>
        <v>5560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1.26</v>
      </c>
      <c r="P3357">
        <f t="shared" si="209"/>
        <v>14733.33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1.01</v>
      </c>
      <c r="P3358">
        <f t="shared" si="209"/>
        <v>5633.33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1.01</v>
      </c>
      <c r="P3359">
        <f t="shared" si="209"/>
        <v>9619.0499999999993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1.03</v>
      </c>
      <c r="P3360">
        <f t="shared" si="209"/>
        <v>6357.41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1.06</v>
      </c>
      <c r="P3361">
        <f t="shared" si="209"/>
        <v>18478.259999999998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1.01</v>
      </c>
      <c r="P3362">
        <f t="shared" si="209"/>
        <v>12672.22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1.1299999999999999</v>
      </c>
      <c r="P3363">
        <f t="shared" si="209"/>
        <v>8342.65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2.1800000000000002</v>
      </c>
      <c r="P3364">
        <f t="shared" si="209"/>
        <v>5450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1.01</v>
      </c>
      <c r="P3365">
        <f t="shared" si="209"/>
        <v>30230.77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1.06</v>
      </c>
      <c r="P3366">
        <f t="shared" si="209"/>
        <v>4413.8900000000003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1.04</v>
      </c>
      <c r="P3367">
        <f t="shared" si="209"/>
        <v>86666.67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2.21</v>
      </c>
      <c r="P3368">
        <f t="shared" si="209"/>
        <v>6138.89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1.19</v>
      </c>
      <c r="P3369">
        <f t="shared" si="209"/>
        <v>2966.67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1.05</v>
      </c>
      <c r="P3370">
        <f t="shared" si="209"/>
        <v>4547.83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1.04</v>
      </c>
      <c r="P3371">
        <f t="shared" si="209"/>
        <v>9620.3700000000008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1.18</v>
      </c>
      <c r="P3372">
        <f t="shared" si="209"/>
        <v>6792.31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1.39</v>
      </c>
      <c r="P3373">
        <f t="shared" si="209"/>
        <v>3077.78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1.04</v>
      </c>
      <c r="P3374">
        <f t="shared" si="209"/>
        <v>3833.33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</v>
      </c>
      <c r="P3375">
        <f t="shared" si="209"/>
        <v>6683.33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1.07</v>
      </c>
      <c r="P3376">
        <f t="shared" si="209"/>
        <v>7173.08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</v>
      </c>
      <c r="P3377">
        <f t="shared" si="209"/>
        <v>17647.060000000001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</v>
      </c>
      <c r="P3378">
        <f t="shared" si="209"/>
        <v>42110.53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1.01</v>
      </c>
      <c r="P3379">
        <f t="shared" si="209"/>
        <v>10498.7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1.08</v>
      </c>
      <c r="P3380">
        <f t="shared" si="209"/>
        <v>2819.05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1.04</v>
      </c>
      <c r="P3381">
        <f t="shared" si="209"/>
        <v>5455.26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1.04</v>
      </c>
      <c r="P3382">
        <f t="shared" si="209"/>
        <v>11189.29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1.02</v>
      </c>
      <c r="P3383">
        <f t="shared" si="209"/>
        <v>8520.83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1.01</v>
      </c>
      <c r="P3384">
        <f t="shared" si="209"/>
        <v>7665.22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1.1200000000000001</v>
      </c>
      <c r="P3385">
        <f t="shared" si="209"/>
        <v>6516.67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</v>
      </c>
      <c r="P3386">
        <f t="shared" si="209"/>
        <v>9376.0300000000007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</v>
      </c>
      <c r="P3387">
        <f t="shared" si="209"/>
        <v>13333.33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1.05</v>
      </c>
      <c r="P3388">
        <f t="shared" si="209"/>
        <v>5121.95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1.17</v>
      </c>
      <c r="P3389">
        <f t="shared" si="209"/>
        <v>10017.14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1.04</v>
      </c>
      <c r="P3390">
        <f t="shared" si="209"/>
        <v>3460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1.1499999999999999</v>
      </c>
      <c r="P3391">
        <f t="shared" si="209"/>
        <v>18467.740000000002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1.02</v>
      </c>
      <c r="P3392">
        <f t="shared" si="209"/>
        <v>6981.82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2.23</v>
      </c>
      <c r="P3393">
        <f t="shared" si="209"/>
        <v>6194.44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</v>
      </c>
      <c r="P3394">
        <f t="shared" si="209"/>
        <v>4166.67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ROUND(E3395/D3395,2)</f>
        <v>1.06</v>
      </c>
      <c r="P3395">
        <f t="shared" ref="P3395:P3458" si="213">IFERROR(ROUND(E3395/L3395*100,2),0)</f>
        <v>3606.82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1.42</v>
      </c>
      <c r="P3396">
        <f t="shared" si="213"/>
        <v>2900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1.84</v>
      </c>
      <c r="P3397">
        <f t="shared" si="213"/>
        <v>2421.0500000000002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1.04</v>
      </c>
      <c r="P3398">
        <f t="shared" si="213"/>
        <v>5589.29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1.1200000000000001</v>
      </c>
      <c r="P3399">
        <f t="shared" si="213"/>
        <v>1166.67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1.1100000000000001</v>
      </c>
      <c r="P3400">
        <f t="shared" si="213"/>
        <v>6835.38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1.04</v>
      </c>
      <c r="P3401">
        <f t="shared" si="213"/>
        <v>2706.52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</v>
      </c>
      <c r="P3402">
        <f t="shared" si="213"/>
        <v>11812.94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1.02</v>
      </c>
      <c r="P3403">
        <f t="shared" si="213"/>
        <v>4475.76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1.1000000000000001</v>
      </c>
      <c r="P3404">
        <f t="shared" si="213"/>
        <v>9978.7900000000009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</v>
      </c>
      <c r="P3405">
        <f t="shared" si="213"/>
        <v>11764.71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1.22</v>
      </c>
      <c r="P3406">
        <f t="shared" si="213"/>
        <v>20333.330000000002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1.38</v>
      </c>
      <c r="P3407">
        <f t="shared" si="213"/>
        <v>2832.35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</v>
      </c>
      <c r="P3408">
        <f t="shared" si="213"/>
        <v>11023.08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1.07</v>
      </c>
      <c r="P3409">
        <f t="shared" si="213"/>
        <v>3197.01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2.11</v>
      </c>
      <c r="P3410">
        <f t="shared" si="213"/>
        <v>5861.11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1.24</v>
      </c>
      <c r="P3411">
        <f t="shared" si="213"/>
        <v>2942.86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1.0900000000000001</v>
      </c>
      <c r="P3412">
        <f t="shared" si="213"/>
        <v>8137.5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1.04</v>
      </c>
      <c r="P3413">
        <f t="shared" si="213"/>
        <v>19916.669999999998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</v>
      </c>
      <c r="P3414">
        <f t="shared" si="213"/>
        <v>11538.46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1.3</v>
      </c>
      <c r="P3415">
        <f t="shared" si="213"/>
        <v>4642.8599999999997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1.04</v>
      </c>
      <c r="P3416">
        <f t="shared" si="213"/>
        <v>7056.82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</v>
      </c>
      <c r="P3417">
        <f t="shared" si="213"/>
        <v>2222.2199999999998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1.2</v>
      </c>
      <c r="P3418">
        <f t="shared" si="213"/>
        <v>15946.67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</v>
      </c>
      <c r="P3419">
        <f t="shared" si="213"/>
        <v>3777.8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1.01</v>
      </c>
      <c r="P3420">
        <f t="shared" si="213"/>
        <v>7205.36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1.07</v>
      </c>
      <c r="P3421">
        <f t="shared" si="213"/>
        <v>6369.57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1.38</v>
      </c>
      <c r="P3422">
        <f t="shared" si="213"/>
        <v>2841.18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1.01</v>
      </c>
      <c r="P3423">
        <f t="shared" si="213"/>
        <v>10321.43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1.0900000000000001</v>
      </c>
      <c r="P3424">
        <f t="shared" si="213"/>
        <v>7115.22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1.4</v>
      </c>
      <c r="P3425">
        <f t="shared" si="213"/>
        <v>3500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1.04</v>
      </c>
      <c r="P3426">
        <f t="shared" si="213"/>
        <v>8177.63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1.03</v>
      </c>
      <c r="P3427">
        <f t="shared" si="213"/>
        <v>29702.98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1.08</v>
      </c>
      <c r="P3428">
        <f t="shared" si="213"/>
        <v>4660.92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</v>
      </c>
      <c r="P3429">
        <f t="shared" si="213"/>
        <v>5172.41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1.03</v>
      </c>
      <c r="P3430">
        <f t="shared" si="213"/>
        <v>4029.41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1.3</v>
      </c>
      <c r="P3431">
        <f t="shared" si="213"/>
        <v>1625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1.0900000000000001</v>
      </c>
      <c r="P3432">
        <f t="shared" si="213"/>
        <v>3015.26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</v>
      </c>
      <c r="P3433">
        <f t="shared" si="213"/>
        <v>9523.81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1.1000000000000001</v>
      </c>
      <c r="P3434">
        <f t="shared" si="213"/>
        <v>5221.43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</v>
      </c>
      <c r="P3435">
        <f t="shared" si="213"/>
        <v>13415.49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1.06</v>
      </c>
      <c r="P3436">
        <f t="shared" si="213"/>
        <v>6282.74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1.1200000000000001</v>
      </c>
      <c r="P3437">
        <f t="shared" si="213"/>
        <v>5894.74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1.06</v>
      </c>
      <c r="P3438">
        <f t="shared" si="213"/>
        <v>14310.81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1.01</v>
      </c>
      <c r="P3439">
        <f t="shared" si="213"/>
        <v>8416.67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1.04</v>
      </c>
      <c r="P3440">
        <f t="shared" si="213"/>
        <v>18607.14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1.35</v>
      </c>
      <c r="P3441">
        <f t="shared" si="213"/>
        <v>8978.56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1.05</v>
      </c>
      <c r="P3442">
        <f t="shared" si="213"/>
        <v>6415.76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1.03</v>
      </c>
      <c r="P3443">
        <f t="shared" si="213"/>
        <v>5965.12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</v>
      </c>
      <c r="P3444">
        <f t="shared" si="213"/>
        <v>3125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1.86</v>
      </c>
      <c r="P3445">
        <f t="shared" si="213"/>
        <v>4122.22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2.89</v>
      </c>
      <c r="P3446">
        <f t="shared" si="213"/>
        <v>4335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</v>
      </c>
      <c r="P3447">
        <f t="shared" si="213"/>
        <v>6451.61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1.08</v>
      </c>
      <c r="P3448">
        <f t="shared" si="213"/>
        <v>4328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1.08</v>
      </c>
      <c r="P3449">
        <f t="shared" si="213"/>
        <v>7700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1.1000000000000001</v>
      </c>
      <c r="P3450">
        <f t="shared" si="213"/>
        <v>5122.22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1.71</v>
      </c>
      <c r="P3451">
        <f t="shared" si="213"/>
        <v>6825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1.52</v>
      </c>
      <c r="P3452">
        <f t="shared" si="213"/>
        <v>1948.72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1.01</v>
      </c>
      <c r="P3453">
        <f t="shared" si="213"/>
        <v>4112.5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1.53</v>
      </c>
      <c r="P3454">
        <f t="shared" si="213"/>
        <v>4140.54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1.28</v>
      </c>
      <c r="P3455">
        <f t="shared" si="213"/>
        <v>2750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1.01</v>
      </c>
      <c r="P3456">
        <f t="shared" si="213"/>
        <v>3357.14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1.01</v>
      </c>
      <c r="P3457">
        <f t="shared" si="213"/>
        <v>14586.96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1.91</v>
      </c>
      <c r="P3458">
        <f t="shared" si="213"/>
        <v>35868.75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ROUND(E3459/D3459,2)</f>
        <v>1.4</v>
      </c>
      <c r="P3459">
        <f t="shared" ref="P3459:P3522" si="217">IFERROR(ROUND(E3459/L3459*100,2),0)</f>
        <v>5098.18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1.24</v>
      </c>
      <c r="P3460">
        <f t="shared" si="217"/>
        <v>4503.7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1.26</v>
      </c>
      <c r="P3461">
        <f t="shared" si="217"/>
        <v>1752.78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1.9</v>
      </c>
      <c r="P3462">
        <f t="shared" si="217"/>
        <v>5000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1.39</v>
      </c>
      <c r="P3463">
        <f t="shared" si="217"/>
        <v>5791.67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2.02</v>
      </c>
      <c r="P3464">
        <f t="shared" si="217"/>
        <v>2970.59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1.03</v>
      </c>
      <c r="P3465">
        <f t="shared" si="217"/>
        <v>9068.42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1.02</v>
      </c>
      <c r="P3466">
        <f t="shared" si="217"/>
        <v>5501.27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1.03</v>
      </c>
      <c r="P3467">
        <f t="shared" si="217"/>
        <v>5722.22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1.27</v>
      </c>
      <c r="P3468">
        <f t="shared" si="217"/>
        <v>7295.08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1.01</v>
      </c>
      <c r="P3469">
        <f t="shared" si="217"/>
        <v>6446.81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1.22</v>
      </c>
      <c r="P3470">
        <f t="shared" si="217"/>
        <v>71635.289999999994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1.1299999999999999</v>
      </c>
      <c r="P3471">
        <f t="shared" si="217"/>
        <v>5039.68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1.5</v>
      </c>
      <c r="P3472">
        <f t="shared" si="217"/>
        <v>4166.67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2.15</v>
      </c>
      <c r="P3473">
        <f t="shared" si="217"/>
        <v>3576.67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1.02</v>
      </c>
      <c r="P3474">
        <f t="shared" si="217"/>
        <v>8873.91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</v>
      </c>
      <c r="P3475">
        <f t="shared" si="217"/>
        <v>14848.48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1.01</v>
      </c>
      <c r="P3476">
        <f t="shared" si="217"/>
        <v>5179.49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1.1299999999999999</v>
      </c>
      <c r="P3477">
        <f t="shared" si="217"/>
        <v>2000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1.04</v>
      </c>
      <c r="P3478">
        <f t="shared" si="217"/>
        <v>5200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1.1499999999999999</v>
      </c>
      <c r="P3479">
        <f t="shared" si="217"/>
        <v>5323.08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1.1299999999999999</v>
      </c>
      <c r="P3480">
        <f t="shared" si="217"/>
        <v>3959.65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1.28</v>
      </c>
      <c r="P3481">
        <f t="shared" si="217"/>
        <v>3425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1.43</v>
      </c>
      <c r="P3482">
        <f t="shared" si="217"/>
        <v>16461.54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1.19</v>
      </c>
      <c r="P3483">
        <f t="shared" si="217"/>
        <v>12505.26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1.38</v>
      </c>
      <c r="P3484">
        <f t="shared" si="217"/>
        <v>5187.5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1.6</v>
      </c>
      <c r="P3485">
        <f t="shared" si="217"/>
        <v>4028.57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1.1399999999999999</v>
      </c>
      <c r="P3486">
        <f t="shared" si="217"/>
        <v>6490.91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1.01</v>
      </c>
      <c r="P3487">
        <f t="shared" si="217"/>
        <v>5533.33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1.55</v>
      </c>
      <c r="P3488">
        <f t="shared" si="217"/>
        <v>8314.2900000000009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1.28</v>
      </c>
      <c r="P3489">
        <f t="shared" si="217"/>
        <v>3871.21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1.21</v>
      </c>
      <c r="P3490">
        <f t="shared" si="217"/>
        <v>12537.93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1.1299999999999999</v>
      </c>
      <c r="P3491">
        <f t="shared" si="217"/>
        <v>7826.39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1.28</v>
      </c>
      <c r="P3492">
        <f t="shared" si="217"/>
        <v>4722.22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1.58</v>
      </c>
      <c r="P3493">
        <f t="shared" si="217"/>
        <v>7910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1.05</v>
      </c>
      <c r="P3494">
        <f t="shared" si="217"/>
        <v>11429.2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</v>
      </c>
      <c r="P3495">
        <f t="shared" si="217"/>
        <v>5172.41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</v>
      </c>
      <c r="P3496">
        <f t="shared" si="217"/>
        <v>3076.92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1.07</v>
      </c>
      <c r="P3497">
        <f t="shared" si="217"/>
        <v>7420.83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1.24</v>
      </c>
      <c r="P3498">
        <f t="shared" si="217"/>
        <v>4784.62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1.0900000000000001</v>
      </c>
      <c r="P3499">
        <f t="shared" si="217"/>
        <v>3440.82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1.02</v>
      </c>
      <c r="P3500">
        <f t="shared" si="217"/>
        <v>4023.81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1.06</v>
      </c>
      <c r="P3501">
        <f t="shared" si="217"/>
        <v>6028.57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1.06</v>
      </c>
      <c r="P3502">
        <f t="shared" si="217"/>
        <v>2530.9499999999998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1.01</v>
      </c>
      <c r="P3503">
        <f t="shared" si="217"/>
        <v>3595.24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1.05</v>
      </c>
      <c r="P3504">
        <f t="shared" si="217"/>
        <v>13600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1.08</v>
      </c>
      <c r="P3505">
        <f t="shared" si="217"/>
        <v>7076.32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</v>
      </c>
      <c r="P3506">
        <f t="shared" si="217"/>
        <v>12500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1.04</v>
      </c>
      <c r="P3507">
        <f t="shared" si="217"/>
        <v>6651.28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1.02</v>
      </c>
      <c r="P3508">
        <f t="shared" si="217"/>
        <v>10500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1.04</v>
      </c>
      <c r="P3509">
        <f t="shared" si="217"/>
        <v>14500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1.8</v>
      </c>
      <c r="P3510">
        <f t="shared" si="217"/>
        <v>1200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1.06</v>
      </c>
      <c r="P3511">
        <f t="shared" si="217"/>
        <v>9666.67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1.01</v>
      </c>
      <c r="P3512">
        <f t="shared" si="217"/>
        <v>6033.33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1.01</v>
      </c>
      <c r="P3513">
        <f t="shared" si="217"/>
        <v>7989.47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</v>
      </c>
      <c r="P3514">
        <f t="shared" si="217"/>
        <v>5882.35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1.18</v>
      </c>
      <c r="P3515">
        <f t="shared" si="217"/>
        <v>7534.09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1.1000000000000001</v>
      </c>
      <c r="P3516">
        <f t="shared" si="217"/>
        <v>5500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1.03</v>
      </c>
      <c r="P3517">
        <f t="shared" si="217"/>
        <v>6695.65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</v>
      </c>
      <c r="P3518">
        <f t="shared" si="217"/>
        <v>22727.27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</v>
      </c>
      <c r="P3519">
        <f t="shared" si="217"/>
        <v>30769.23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1.1000000000000001</v>
      </c>
      <c r="P3520">
        <f t="shared" si="217"/>
        <v>5002.09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1.01</v>
      </c>
      <c r="P3521">
        <f t="shared" si="217"/>
        <v>7239.29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1.01</v>
      </c>
      <c r="P3522">
        <f t="shared" si="217"/>
        <v>9595.24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ROUND(E3523/D3523,2)</f>
        <v>1.69</v>
      </c>
      <c r="P3523">
        <f t="shared" ref="P3523:P3586" si="221">IFERROR(ROUND(E3523/L3523*100,2),0)</f>
        <v>4561.54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</v>
      </c>
      <c r="P3524">
        <f t="shared" si="221"/>
        <v>4102.9399999999996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1.1399999999999999</v>
      </c>
      <c r="P3525">
        <f t="shared" si="221"/>
        <v>5682.5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1.02</v>
      </c>
      <c r="P3526">
        <f t="shared" si="221"/>
        <v>13724.32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1.06</v>
      </c>
      <c r="P3527">
        <f t="shared" si="221"/>
        <v>7571.43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1.02</v>
      </c>
      <c r="P3528">
        <f t="shared" si="221"/>
        <v>9900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1.17</v>
      </c>
      <c r="P3529">
        <f t="shared" si="221"/>
        <v>8156.98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1.01</v>
      </c>
      <c r="P3530">
        <f t="shared" si="221"/>
        <v>4510.8100000000004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1.32</v>
      </c>
      <c r="P3531">
        <f t="shared" si="221"/>
        <v>3666.67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</v>
      </c>
      <c r="P3532">
        <f t="shared" si="221"/>
        <v>12500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1.28</v>
      </c>
      <c r="P3533">
        <f t="shared" si="221"/>
        <v>4923.08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1.19</v>
      </c>
      <c r="P3534">
        <f t="shared" si="221"/>
        <v>4229.63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1.26</v>
      </c>
      <c r="P3535">
        <f t="shared" si="221"/>
        <v>7887.5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1.56</v>
      </c>
      <c r="P3536">
        <f t="shared" si="221"/>
        <v>3828.43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1.03</v>
      </c>
      <c r="P3537">
        <f t="shared" si="221"/>
        <v>4484.78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1.53</v>
      </c>
      <c r="P3538">
        <f t="shared" si="221"/>
        <v>1352.94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1.8</v>
      </c>
      <c r="P3539">
        <f t="shared" si="221"/>
        <v>4350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1.28</v>
      </c>
      <c r="P3540">
        <f t="shared" si="221"/>
        <v>3095.18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1.2</v>
      </c>
      <c r="P3541">
        <f t="shared" si="221"/>
        <v>5523.08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1.23</v>
      </c>
      <c r="P3542">
        <f t="shared" si="221"/>
        <v>4612.5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1.05</v>
      </c>
      <c r="P3543">
        <f t="shared" si="221"/>
        <v>3937.5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1.02</v>
      </c>
      <c r="P3544">
        <f t="shared" si="221"/>
        <v>6615.29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1.05</v>
      </c>
      <c r="P3545">
        <f t="shared" si="221"/>
        <v>5413.79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</v>
      </c>
      <c r="P3546">
        <f t="shared" si="221"/>
        <v>10416.67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</v>
      </c>
      <c r="P3547">
        <f t="shared" si="221"/>
        <v>3137.5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1.02</v>
      </c>
      <c r="P3548">
        <f t="shared" si="221"/>
        <v>5921.05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1.1399999999999999</v>
      </c>
      <c r="P3549">
        <f t="shared" si="221"/>
        <v>11917.63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1.02</v>
      </c>
      <c r="P3550">
        <f t="shared" si="221"/>
        <v>16461.54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1.02</v>
      </c>
      <c r="P3551">
        <f t="shared" si="221"/>
        <v>2428.5700000000002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1.05</v>
      </c>
      <c r="P3552">
        <f t="shared" si="221"/>
        <v>4093.75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1.02</v>
      </c>
      <c r="P3553">
        <f t="shared" si="221"/>
        <v>6110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</v>
      </c>
      <c r="P3554">
        <f t="shared" si="221"/>
        <v>3865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1.06</v>
      </c>
      <c r="P3555">
        <f t="shared" si="221"/>
        <v>5620.19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1.1299999999999999</v>
      </c>
      <c r="P3556">
        <f t="shared" si="221"/>
        <v>10700.21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</v>
      </c>
      <c r="P3557">
        <f t="shared" si="221"/>
        <v>17142.86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</v>
      </c>
      <c r="P3558">
        <f t="shared" si="221"/>
        <v>11050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</v>
      </c>
      <c r="P3559">
        <f t="shared" si="221"/>
        <v>17927.599999999999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1.44</v>
      </c>
      <c r="P3560">
        <f t="shared" si="221"/>
        <v>2290.91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1.04</v>
      </c>
      <c r="P3561">
        <f t="shared" si="221"/>
        <v>4312.5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1.08</v>
      </c>
      <c r="P3562">
        <f t="shared" si="221"/>
        <v>4689.1899999999996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1.02</v>
      </c>
      <c r="P3563">
        <f t="shared" si="221"/>
        <v>4740.74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1.49</v>
      </c>
      <c r="P3564">
        <f t="shared" si="221"/>
        <v>1512.9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1.05</v>
      </c>
      <c r="P3565">
        <f t="shared" si="221"/>
        <v>2109.8000000000002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1.01</v>
      </c>
      <c r="P3566">
        <f t="shared" si="221"/>
        <v>5911.76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1.31</v>
      </c>
      <c r="P3567">
        <f t="shared" si="221"/>
        <v>9791.67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1.05</v>
      </c>
      <c r="P3568">
        <f t="shared" si="221"/>
        <v>5513.16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1.0900000000000001</v>
      </c>
      <c r="P3569">
        <f t="shared" si="221"/>
        <v>2653.66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1.1100000000000001</v>
      </c>
      <c r="P3570">
        <f t="shared" si="221"/>
        <v>5842.11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</v>
      </c>
      <c r="P3571">
        <f t="shared" si="221"/>
        <v>12253.66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1.1399999999999999</v>
      </c>
      <c r="P3572">
        <f t="shared" si="221"/>
        <v>8796.15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1.22</v>
      </c>
      <c r="P3573">
        <f t="shared" si="221"/>
        <v>7324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</v>
      </c>
      <c r="P3574">
        <f t="shared" si="221"/>
        <v>5555.56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1.03</v>
      </c>
      <c r="P3575">
        <f t="shared" si="221"/>
        <v>3953.85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1.06</v>
      </c>
      <c r="P3576">
        <f t="shared" si="221"/>
        <v>13677.78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1.01</v>
      </c>
      <c r="P3577">
        <f t="shared" si="221"/>
        <v>9934.31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</v>
      </c>
      <c r="P3578">
        <f t="shared" si="221"/>
        <v>2000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1.3</v>
      </c>
      <c r="P3579">
        <f t="shared" si="221"/>
        <v>2888.89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</v>
      </c>
      <c r="P3580">
        <f t="shared" si="221"/>
        <v>4054.59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</v>
      </c>
      <c r="P3581">
        <f t="shared" si="221"/>
        <v>3571.43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1.1399999999999999</v>
      </c>
      <c r="P3582">
        <f t="shared" si="221"/>
        <v>3796.3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</v>
      </c>
      <c r="P3583">
        <f t="shared" si="221"/>
        <v>3333.33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2.87</v>
      </c>
      <c r="P3584">
        <f t="shared" si="221"/>
        <v>5857.14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1.0900000000000001</v>
      </c>
      <c r="P3585">
        <f t="shared" si="221"/>
        <v>13562.5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1.1599999999999999</v>
      </c>
      <c r="P3586">
        <f t="shared" si="221"/>
        <v>3093.75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ROUND(E3587/D3587,2)</f>
        <v>1.19</v>
      </c>
      <c r="P3587">
        <f t="shared" ref="P3587:P3650" si="225">IFERROR(ROUND(E3587/L3587*100,2),0)</f>
        <v>17608.7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1.0900000000000001</v>
      </c>
      <c r="P3588">
        <f t="shared" si="225"/>
        <v>15198.15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1.27</v>
      </c>
      <c r="P3589">
        <f t="shared" si="225"/>
        <v>2260.71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1.01</v>
      </c>
      <c r="P3590">
        <f t="shared" si="225"/>
        <v>1827.27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1.28</v>
      </c>
      <c r="P3591">
        <f t="shared" si="225"/>
        <v>8225.81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</v>
      </c>
      <c r="P3592">
        <f t="shared" si="225"/>
        <v>6853.42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1.75</v>
      </c>
      <c r="P3593">
        <f t="shared" si="225"/>
        <v>6805.56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1.27</v>
      </c>
      <c r="P3594">
        <f t="shared" si="225"/>
        <v>7271.43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1.1100000000000001</v>
      </c>
      <c r="P3595">
        <f t="shared" si="225"/>
        <v>7718.6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1.26</v>
      </c>
      <c r="P3596">
        <f t="shared" si="225"/>
        <v>5597.22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1.19</v>
      </c>
      <c r="P3597">
        <f t="shared" si="225"/>
        <v>4969.3500000000004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1.08</v>
      </c>
      <c r="P3598">
        <f t="shared" si="225"/>
        <v>7900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1.03</v>
      </c>
      <c r="P3599">
        <f t="shared" si="225"/>
        <v>7772.73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1.1000000000000001</v>
      </c>
      <c r="P3600">
        <f t="shared" si="225"/>
        <v>4077.78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2.02</v>
      </c>
      <c r="P3601">
        <f t="shared" si="225"/>
        <v>5941.18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1.3</v>
      </c>
      <c r="P3602">
        <f t="shared" si="225"/>
        <v>325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1.04</v>
      </c>
      <c r="P3603">
        <f t="shared" si="225"/>
        <v>3937.74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</v>
      </c>
      <c r="P3604">
        <f t="shared" si="225"/>
        <v>8167.35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1.71</v>
      </c>
      <c r="P3605">
        <f t="shared" si="225"/>
        <v>4491.2299999999996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1.1299999999999999</v>
      </c>
      <c r="P3606">
        <f t="shared" si="225"/>
        <v>4905.8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1.84</v>
      </c>
      <c r="P3607">
        <f t="shared" si="225"/>
        <v>3066.67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1.3</v>
      </c>
      <c r="P3608">
        <f t="shared" si="225"/>
        <v>6106.25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1.05</v>
      </c>
      <c r="P3609">
        <f t="shared" si="225"/>
        <v>2900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</v>
      </c>
      <c r="P3610">
        <f t="shared" si="225"/>
        <v>2962.96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1.53</v>
      </c>
      <c r="P3611">
        <f t="shared" si="225"/>
        <v>14309.52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1.62</v>
      </c>
      <c r="P3612">
        <f t="shared" si="225"/>
        <v>5235.4799999999996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1.36</v>
      </c>
      <c r="P3613">
        <f t="shared" si="225"/>
        <v>6666.67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1.44</v>
      </c>
      <c r="P3614">
        <f t="shared" si="225"/>
        <v>12666.67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</v>
      </c>
      <c r="P3615">
        <f t="shared" si="225"/>
        <v>6250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1.01</v>
      </c>
      <c r="P3616">
        <f t="shared" si="225"/>
        <v>3549.3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1.07</v>
      </c>
      <c r="P3617">
        <f t="shared" si="225"/>
        <v>3708.33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1.25</v>
      </c>
      <c r="P3618">
        <f t="shared" si="225"/>
        <v>6933.33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1.19</v>
      </c>
      <c r="P3619">
        <f t="shared" si="225"/>
        <v>1725.49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1.01</v>
      </c>
      <c r="P3620">
        <f t="shared" si="225"/>
        <v>3607.14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1.1299999999999999</v>
      </c>
      <c r="P3621">
        <f t="shared" si="225"/>
        <v>6647.06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1.05</v>
      </c>
      <c r="P3622">
        <f t="shared" si="225"/>
        <v>5606.6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1.1000000000000001</v>
      </c>
      <c r="P3623">
        <f t="shared" si="225"/>
        <v>4702.8599999999997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</v>
      </c>
      <c r="P3624">
        <f t="shared" si="225"/>
        <v>4766.62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1.2</v>
      </c>
      <c r="P3625">
        <f t="shared" si="225"/>
        <v>8823.5300000000007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1.05</v>
      </c>
      <c r="P3626">
        <f t="shared" si="225"/>
        <v>8071.79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1.03</v>
      </c>
      <c r="P3627">
        <f t="shared" si="225"/>
        <v>3948.72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1.02</v>
      </c>
      <c r="P3628">
        <f t="shared" si="225"/>
        <v>8485.42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</v>
      </c>
      <c r="P3629">
        <f t="shared" si="225"/>
        <v>6896.55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100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100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0.51</v>
      </c>
      <c r="P3633">
        <f t="shared" si="225"/>
        <v>14788.14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0.2</v>
      </c>
      <c r="P3634">
        <f t="shared" si="225"/>
        <v>10000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0.35</v>
      </c>
      <c r="P3635">
        <f t="shared" si="225"/>
        <v>5683.87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0.04</v>
      </c>
      <c r="P3636">
        <f t="shared" si="225"/>
        <v>17694.439999999999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0.36</v>
      </c>
      <c r="P3637">
        <f t="shared" si="225"/>
        <v>12760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0.31</v>
      </c>
      <c r="P3639">
        <f t="shared" si="225"/>
        <v>6614.29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7.0000000000000007E-2</v>
      </c>
      <c r="P3640">
        <f t="shared" si="225"/>
        <v>10800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100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0.06</v>
      </c>
      <c r="P3642">
        <f t="shared" si="225"/>
        <v>1833.33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0.02</v>
      </c>
      <c r="P3644">
        <f t="shared" si="225"/>
        <v>750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0.16</v>
      </c>
      <c r="P3646">
        <f t="shared" si="225"/>
        <v>6841.67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100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0.05</v>
      </c>
      <c r="P3648">
        <f t="shared" si="225"/>
        <v>6012.5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0.06</v>
      </c>
      <c r="P3649">
        <f t="shared" si="225"/>
        <v>1500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</v>
      </c>
      <c r="P3650">
        <f t="shared" si="225"/>
        <v>55004.11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ROUND(E3651/D3651,2)</f>
        <v>1.04</v>
      </c>
      <c r="P3651">
        <f t="shared" ref="P3651:P3714" si="229">IFERROR(ROUND(E3651/L3651*100,2),0)</f>
        <v>9750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</v>
      </c>
      <c r="P3652">
        <f t="shared" si="229"/>
        <v>2941.18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1.04</v>
      </c>
      <c r="P3653">
        <f t="shared" si="229"/>
        <v>5777.78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2.5099999999999998</v>
      </c>
      <c r="P3654">
        <f t="shared" si="229"/>
        <v>4423.53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1.01</v>
      </c>
      <c r="P3655">
        <f t="shared" si="229"/>
        <v>6090.91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1.74</v>
      </c>
      <c r="P3656">
        <f t="shared" si="229"/>
        <v>6884.21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1.1599999999999999</v>
      </c>
      <c r="P3657">
        <f t="shared" si="229"/>
        <v>7358.23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1.06</v>
      </c>
      <c r="P3658">
        <f t="shared" si="229"/>
        <v>11502.17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1.1100000000000001</v>
      </c>
      <c r="P3659">
        <f t="shared" si="229"/>
        <v>11075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1.01</v>
      </c>
      <c r="P3660">
        <f t="shared" si="229"/>
        <v>7550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1.02</v>
      </c>
      <c r="P3661">
        <f t="shared" si="229"/>
        <v>23546.15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</v>
      </c>
      <c r="P3662">
        <f t="shared" si="229"/>
        <v>1136.3599999999999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1.1100000000000001</v>
      </c>
      <c r="P3663">
        <f t="shared" si="229"/>
        <v>9250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1.01</v>
      </c>
      <c r="P3664">
        <f t="shared" si="229"/>
        <v>20285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1.04</v>
      </c>
      <c r="P3665">
        <f t="shared" si="229"/>
        <v>2600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1.0900000000000001</v>
      </c>
      <c r="P3666">
        <f t="shared" si="229"/>
        <v>4605.26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1.1499999999999999</v>
      </c>
      <c r="P3667">
        <f t="shared" si="229"/>
        <v>5100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</v>
      </c>
      <c r="P3668">
        <f t="shared" si="229"/>
        <v>3157.89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1.03</v>
      </c>
      <c r="P3669">
        <f t="shared" si="229"/>
        <v>5336.4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1.04</v>
      </c>
      <c r="P3670">
        <f t="shared" si="229"/>
        <v>3696.43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1.38</v>
      </c>
      <c r="P3671">
        <f t="shared" si="229"/>
        <v>8129.41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1.1000000000000001</v>
      </c>
      <c r="P3672">
        <f t="shared" si="229"/>
        <v>2008.33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1.01</v>
      </c>
      <c r="P3673">
        <f t="shared" si="229"/>
        <v>8825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1.02</v>
      </c>
      <c r="P3674">
        <f t="shared" si="229"/>
        <v>5343.86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1.1399999999999999</v>
      </c>
      <c r="P3675">
        <f t="shared" si="229"/>
        <v>3986.84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</v>
      </c>
      <c r="P3676">
        <f t="shared" si="229"/>
        <v>14516.13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1.4</v>
      </c>
      <c r="P3677">
        <f t="shared" si="229"/>
        <v>2333.33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1.29</v>
      </c>
      <c r="P3678">
        <f t="shared" si="229"/>
        <v>6437.5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1.03</v>
      </c>
      <c r="P3679">
        <f t="shared" si="229"/>
        <v>6205.28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1.03</v>
      </c>
      <c r="P3680">
        <f t="shared" si="229"/>
        <v>6612.9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1.1000000000000001</v>
      </c>
      <c r="P3681">
        <f t="shared" si="229"/>
        <v>7340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1.1299999999999999</v>
      </c>
      <c r="P3682">
        <f t="shared" si="229"/>
        <v>9950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1.1200000000000001</v>
      </c>
      <c r="P3683">
        <f t="shared" si="229"/>
        <v>6216.67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1.39</v>
      </c>
      <c r="P3684">
        <f t="shared" si="229"/>
        <v>6232.84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1.1100000000000001</v>
      </c>
      <c r="P3685">
        <f t="shared" si="229"/>
        <v>5878.79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1.39</v>
      </c>
      <c r="P3686">
        <f t="shared" si="229"/>
        <v>4534.78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1.06</v>
      </c>
      <c r="P3687">
        <f t="shared" si="229"/>
        <v>4194.4399999999996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1.01</v>
      </c>
      <c r="P3688">
        <f t="shared" si="229"/>
        <v>5916.67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</v>
      </c>
      <c r="P3689">
        <f t="shared" si="229"/>
        <v>20049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1.0900000000000001</v>
      </c>
      <c r="P3690">
        <f t="shared" si="229"/>
        <v>8397.44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1.18</v>
      </c>
      <c r="P3691">
        <f t="shared" si="229"/>
        <v>5725.81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1.2</v>
      </c>
      <c r="P3692">
        <f t="shared" si="229"/>
        <v>5806.45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1.28</v>
      </c>
      <c r="P3693">
        <f t="shared" si="229"/>
        <v>18680.29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1.26</v>
      </c>
      <c r="P3694">
        <f t="shared" si="229"/>
        <v>7411.76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1.29</v>
      </c>
      <c r="P3695">
        <f t="shared" si="229"/>
        <v>3071.43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1.07</v>
      </c>
      <c r="P3696">
        <f t="shared" si="229"/>
        <v>6266.67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</v>
      </c>
      <c r="P3697">
        <f t="shared" si="229"/>
        <v>12136.36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1.55</v>
      </c>
      <c r="P3698">
        <f t="shared" si="229"/>
        <v>3974.36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1.08</v>
      </c>
      <c r="P3699">
        <f t="shared" si="229"/>
        <v>7200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1.1100000000000001</v>
      </c>
      <c r="P3700">
        <f t="shared" si="229"/>
        <v>4063.24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1.01</v>
      </c>
      <c r="P3701">
        <f t="shared" si="229"/>
        <v>6300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1.21</v>
      </c>
      <c r="P3702">
        <f t="shared" si="229"/>
        <v>3366.67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</v>
      </c>
      <c r="P3703">
        <f t="shared" si="229"/>
        <v>3858.97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1.0900000000000001</v>
      </c>
      <c r="P3704">
        <f t="shared" si="229"/>
        <v>15595.24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1.23</v>
      </c>
      <c r="P3705">
        <f t="shared" si="229"/>
        <v>4320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1.36</v>
      </c>
      <c r="P3706">
        <f t="shared" si="229"/>
        <v>1514.85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1.03</v>
      </c>
      <c r="P3707">
        <f t="shared" si="229"/>
        <v>8357.14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1.21</v>
      </c>
      <c r="P3708">
        <f t="shared" si="229"/>
        <v>14000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1.86</v>
      </c>
      <c r="P3709">
        <f t="shared" si="229"/>
        <v>8086.96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</v>
      </c>
      <c r="P3710">
        <f t="shared" si="229"/>
        <v>5384.62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1.08</v>
      </c>
      <c r="P3711">
        <f t="shared" si="229"/>
        <v>3092.86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1.41</v>
      </c>
      <c r="P3712">
        <f t="shared" si="229"/>
        <v>6796.3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1.1399999999999999</v>
      </c>
      <c r="P3713">
        <f t="shared" si="229"/>
        <v>2714.29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1.54</v>
      </c>
      <c r="P3714">
        <f t="shared" si="229"/>
        <v>11086.54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ROUND(E3715/D3715,2)</f>
        <v>1.02</v>
      </c>
      <c r="P3715">
        <f t="shared" ref="P3715:P3778" si="233">IFERROR(ROUND(E3715/L3715*100,2),0)</f>
        <v>10684.21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1.02</v>
      </c>
      <c r="P3716">
        <f t="shared" si="233"/>
        <v>10551.55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1.03</v>
      </c>
      <c r="P3717">
        <f t="shared" si="233"/>
        <v>13296.3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1.56</v>
      </c>
      <c r="P3718">
        <f t="shared" si="233"/>
        <v>5191.67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1.01</v>
      </c>
      <c r="P3719">
        <f t="shared" si="233"/>
        <v>31000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2.39</v>
      </c>
      <c r="P3720">
        <f t="shared" si="233"/>
        <v>2602.17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2.1</v>
      </c>
      <c r="P3721">
        <f t="shared" si="233"/>
        <v>10500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1.05</v>
      </c>
      <c r="P3722">
        <f t="shared" si="233"/>
        <v>8622.5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1.01</v>
      </c>
      <c r="P3723">
        <f t="shared" si="233"/>
        <v>11454.55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1.1100000000000001</v>
      </c>
      <c r="P3724">
        <f t="shared" si="233"/>
        <v>4765.71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1.02</v>
      </c>
      <c r="P3725">
        <f t="shared" si="233"/>
        <v>7288.89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1.03</v>
      </c>
      <c r="P3726">
        <f t="shared" si="233"/>
        <v>4954.55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1.27</v>
      </c>
      <c r="P3727">
        <f t="shared" si="233"/>
        <v>2540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3.39</v>
      </c>
      <c r="P3728">
        <f t="shared" si="233"/>
        <v>6258.7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1.01</v>
      </c>
      <c r="P3729">
        <f t="shared" si="233"/>
        <v>6106.06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0.09</v>
      </c>
      <c r="P3730">
        <f t="shared" si="233"/>
        <v>6006.45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7.0000000000000007E-2</v>
      </c>
      <c r="P3731">
        <f t="shared" si="233"/>
        <v>7240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0.1</v>
      </c>
      <c r="P3732">
        <f t="shared" si="233"/>
        <v>10000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0.11</v>
      </c>
      <c r="P3733">
        <f t="shared" si="233"/>
        <v>5166.67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0.15</v>
      </c>
      <c r="P3734">
        <f t="shared" si="233"/>
        <v>3275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0.28000000000000003</v>
      </c>
      <c r="P3736">
        <f t="shared" si="233"/>
        <v>6100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0.13</v>
      </c>
      <c r="P3737">
        <f t="shared" si="233"/>
        <v>1000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0.01</v>
      </c>
      <c r="P3738">
        <f t="shared" si="233"/>
        <v>1000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0.21</v>
      </c>
      <c r="P3739">
        <f t="shared" si="233"/>
        <v>3750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0.18</v>
      </c>
      <c r="P3740">
        <f t="shared" si="233"/>
        <v>4500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0.2</v>
      </c>
      <c r="P3741">
        <f t="shared" si="233"/>
        <v>10062.5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0.18</v>
      </c>
      <c r="P3742">
        <f t="shared" si="233"/>
        <v>2557.14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0.02</v>
      </c>
      <c r="P3744">
        <f t="shared" si="233"/>
        <v>2500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0.1</v>
      </c>
      <c r="P3747">
        <f t="shared" si="233"/>
        <v>1000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0.02</v>
      </c>
      <c r="P3748">
        <f t="shared" si="233"/>
        <v>20200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0.01</v>
      </c>
      <c r="P3749">
        <f t="shared" si="233"/>
        <v>2500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1.04</v>
      </c>
      <c r="P3750">
        <f t="shared" si="233"/>
        <v>9953.85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1.05</v>
      </c>
      <c r="P3751">
        <f t="shared" si="233"/>
        <v>7500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</v>
      </c>
      <c r="P3752">
        <f t="shared" si="233"/>
        <v>21525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1.33</v>
      </c>
      <c r="P3753">
        <f t="shared" si="233"/>
        <v>12054.55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1.1299999999999999</v>
      </c>
      <c r="P3754">
        <f t="shared" si="233"/>
        <v>3766.67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1.03</v>
      </c>
      <c r="P3755">
        <f t="shared" si="233"/>
        <v>17223.330000000002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1.2</v>
      </c>
      <c r="P3756">
        <f t="shared" si="233"/>
        <v>11111.11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1.3</v>
      </c>
      <c r="P3757">
        <f t="shared" si="233"/>
        <v>2546.4299999999998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1.01</v>
      </c>
      <c r="P3758">
        <f t="shared" si="233"/>
        <v>26764.71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1.0900000000000001</v>
      </c>
      <c r="P3759">
        <f t="shared" si="233"/>
        <v>7596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1.02</v>
      </c>
      <c r="P3760">
        <f t="shared" si="233"/>
        <v>5903.85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1.1000000000000001</v>
      </c>
      <c r="P3761">
        <f t="shared" si="233"/>
        <v>5011.1000000000004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1.01</v>
      </c>
      <c r="P3762">
        <f t="shared" si="233"/>
        <v>5550.3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</v>
      </c>
      <c r="P3763">
        <f t="shared" si="233"/>
        <v>16666.669999999998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1.06</v>
      </c>
      <c r="P3764">
        <f t="shared" si="233"/>
        <v>4742.8599999999997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</v>
      </c>
      <c r="P3765">
        <f t="shared" si="233"/>
        <v>6493.51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</v>
      </c>
      <c r="P3766">
        <f t="shared" si="233"/>
        <v>5555.56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1.1299999999999999</v>
      </c>
      <c r="P3767">
        <f t="shared" si="233"/>
        <v>7422.43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1.03</v>
      </c>
      <c r="P3768">
        <f t="shared" si="233"/>
        <v>10692.72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1.17</v>
      </c>
      <c r="P3769">
        <f t="shared" si="233"/>
        <v>4169.6400000000003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1.08</v>
      </c>
      <c r="P3770">
        <f t="shared" si="233"/>
        <v>7424.33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</v>
      </c>
      <c r="P3771">
        <f t="shared" si="233"/>
        <v>7333.33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</v>
      </c>
      <c r="P3772">
        <f t="shared" si="233"/>
        <v>10000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1.46</v>
      </c>
      <c r="P3773">
        <f t="shared" si="233"/>
        <v>3842.11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1.1000000000000001</v>
      </c>
      <c r="P3774">
        <f t="shared" si="233"/>
        <v>16696.97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1.08</v>
      </c>
      <c r="P3775">
        <f t="shared" si="233"/>
        <v>9491.23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</v>
      </c>
      <c r="P3776">
        <f t="shared" si="233"/>
        <v>10000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</v>
      </c>
      <c r="P3777">
        <f t="shared" si="233"/>
        <v>14321.43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1.07</v>
      </c>
      <c r="P3778">
        <f t="shared" si="233"/>
        <v>9081.91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ROUND(E3779/D3779,2)</f>
        <v>1.43</v>
      </c>
      <c r="P3779">
        <f t="shared" ref="P3779:P3842" si="237">IFERROR(ROUND(E3779/L3779*100,2),0)</f>
        <v>4854.24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1.05</v>
      </c>
      <c r="P3780">
        <f t="shared" si="237"/>
        <v>7002.78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1.04</v>
      </c>
      <c r="P3781">
        <f t="shared" si="237"/>
        <v>13562.61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1.2</v>
      </c>
      <c r="P3782">
        <f t="shared" si="237"/>
        <v>10000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1.1000000000000001</v>
      </c>
      <c r="P3783">
        <f t="shared" si="237"/>
        <v>9490.3799999999992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1.02</v>
      </c>
      <c r="P3784">
        <f t="shared" si="237"/>
        <v>7537.04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1.29</v>
      </c>
      <c r="P3785">
        <f t="shared" si="237"/>
        <v>6445.83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1.1499999999999999</v>
      </c>
      <c r="P3786">
        <f t="shared" si="237"/>
        <v>11500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1.51</v>
      </c>
      <c r="P3787">
        <f t="shared" si="237"/>
        <v>10050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1.1100000000000001</v>
      </c>
      <c r="P3788">
        <f t="shared" si="237"/>
        <v>9377.4599999999991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</v>
      </c>
      <c r="P3789">
        <f t="shared" si="237"/>
        <v>3510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0.01</v>
      </c>
      <c r="P3790">
        <f t="shared" si="237"/>
        <v>50000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0.03</v>
      </c>
      <c r="P3791">
        <f t="shared" si="237"/>
        <v>2900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1750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0.6</v>
      </c>
      <c r="P3795">
        <f t="shared" si="237"/>
        <v>17400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0.01</v>
      </c>
      <c r="P3796">
        <f t="shared" si="237"/>
        <v>5000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0.02</v>
      </c>
      <c r="P3797">
        <f t="shared" si="237"/>
        <v>500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100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0.9</v>
      </c>
      <c r="P3799">
        <f t="shared" si="237"/>
        <v>14540.54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0.01</v>
      </c>
      <c r="P3800">
        <f t="shared" si="237"/>
        <v>20500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0.04</v>
      </c>
      <c r="P3801">
        <f t="shared" si="237"/>
        <v>10050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0.04</v>
      </c>
      <c r="P3802">
        <f t="shared" si="237"/>
        <v>5506.25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0.09</v>
      </c>
      <c r="P3803">
        <f t="shared" si="237"/>
        <v>4733.33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0.2</v>
      </c>
      <c r="P3805">
        <f t="shared" si="237"/>
        <v>5895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150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500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0.3</v>
      </c>
      <c r="P3809">
        <f t="shared" si="237"/>
        <v>5055.5600000000004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</v>
      </c>
      <c r="P3810">
        <f t="shared" si="237"/>
        <v>4166.67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1.01</v>
      </c>
      <c r="P3811">
        <f t="shared" si="237"/>
        <v>5328.95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1.22</v>
      </c>
      <c r="P3812">
        <f t="shared" si="237"/>
        <v>7023.08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3.3</v>
      </c>
      <c r="P3813">
        <f t="shared" si="237"/>
        <v>4342.1099999999997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1.1000000000000001</v>
      </c>
      <c r="P3814">
        <f t="shared" si="237"/>
        <v>19918.18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1.01</v>
      </c>
      <c r="P3815">
        <f t="shared" si="237"/>
        <v>7851.81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1.4</v>
      </c>
      <c r="P3816">
        <f t="shared" si="237"/>
        <v>6182.35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</v>
      </c>
      <c r="P3817">
        <f t="shared" si="237"/>
        <v>5000.05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1.19</v>
      </c>
      <c r="P3818">
        <f t="shared" si="237"/>
        <v>4833.97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1.07</v>
      </c>
      <c r="P3819">
        <f t="shared" si="237"/>
        <v>10725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2.2799999999999998</v>
      </c>
      <c r="P3820">
        <f t="shared" si="237"/>
        <v>5700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1.06</v>
      </c>
      <c r="P3821">
        <f t="shared" si="237"/>
        <v>4092.31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1.43</v>
      </c>
      <c r="P3822">
        <f t="shared" si="237"/>
        <v>2150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1.05</v>
      </c>
      <c r="P3823">
        <f t="shared" si="237"/>
        <v>7954.35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1.1000000000000001</v>
      </c>
      <c r="P3824">
        <f t="shared" si="237"/>
        <v>7238.16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1.06</v>
      </c>
      <c r="P3825">
        <f t="shared" si="237"/>
        <v>6463.41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1.08</v>
      </c>
      <c r="P3826">
        <f t="shared" si="237"/>
        <v>3857.14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1.05</v>
      </c>
      <c r="P3827">
        <f t="shared" si="237"/>
        <v>10757.14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1.19</v>
      </c>
      <c r="P3828">
        <f t="shared" si="237"/>
        <v>2750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1.53</v>
      </c>
      <c r="P3829">
        <f t="shared" si="237"/>
        <v>7046.15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</v>
      </c>
      <c r="P3830">
        <f t="shared" si="237"/>
        <v>17857.14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</v>
      </c>
      <c r="P3831">
        <f t="shared" si="237"/>
        <v>6262.5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2.25</v>
      </c>
      <c r="P3832">
        <f t="shared" si="237"/>
        <v>7500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1.06</v>
      </c>
      <c r="P3833">
        <f t="shared" si="237"/>
        <v>5890.11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1.05</v>
      </c>
      <c r="P3834">
        <f t="shared" si="237"/>
        <v>13955.56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1.17</v>
      </c>
      <c r="P3835">
        <f t="shared" si="237"/>
        <v>7000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1.0900000000000001</v>
      </c>
      <c r="P3836">
        <f t="shared" si="237"/>
        <v>5738.6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1.6</v>
      </c>
      <c r="P3837">
        <f t="shared" si="237"/>
        <v>4000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1.1299999999999999</v>
      </c>
      <c r="P3838">
        <f t="shared" si="237"/>
        <v>6428.57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1.02</v>
      </c>
      <c r="P3839">
        <f t="shared" si="237"/>
        <v>12011.76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1.01</v>
      </c>
      <c r="P3840">
        <f t="shared" si="237"/>
        <v>100824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1.01</v>
      </c>
      <c r="P3841">
        <f t="shared" si="237"/>
        <v>6328.13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</v>
      </c>
      <c r="P3842">
        <f t="shared" si="237"/>
        <v>2166.67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ROUND(E3843/D3843,2)</f>
        <v>0.09</v>
      </c>
      <c r="P3843">
        <f t="shared" ref="P3843:P3906" si="241">IFERROR(ROUND(E3843/L3843*100,2),0)</f>
        <v>2564.71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0.22</v>
      </c>
      <c r="P3844">
        <f t="shared" si="241"/>
        <v>4769.57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0.21</v>
      </c>
      <c r="P3845">
        <f t="shared" si="241"/>
        <v>5605.26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0.41</v>
      </c>
      <c r="P3846">
        <f t="shared" si="241"/>
        <v>8132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0.02</v>
      </c>
      <c r="P3847">
        <f t="shared" si="241"/>
        <v>7016.67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0.03</v>
      </c>
      <c r="P3848">
        <f t="shared" si="241"/>
        <v>2362.5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0.16</v>
      </c>
      <c r="P3849">
        <f t="shared" si="241"/>
        <v>18855.560000000001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0.16</v>
      </c>
      <c r="P3850">
        <f t="shared" si="241"/>
        <v>4951.16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7.0000000000000007E-2</v>
      </c>
      <c r="P3851">
        <f t="shared" si="241"/>
        <v>7546.43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0.04</v>
      </c>
      <c r="P3852">
        <f t="shared" si="241"/>
        <v>950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0.34</v>
      </c>
      <c r="P3853">
        <f t="shared" si="241"/>
        <v>3550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1000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1300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0.16</v>
      </c>
      <c r="P3856">
        <f t="shared" si="241"/>
        <v>8940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0.03</v>
      </c>
      <c r="P3857">
        <f t="shared" si="241"/>
        <v>2500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100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0.05</v>
      </c>
      <c r="P3859">
        <f t="shared" si="241"/>
        <v>6500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0.02</v>
      </c>
      <c r="P3860">
        <f t="shared" si="241"/>
        <v>1000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100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0.18</v>
      </c>
      <c r="P3862">
        <f t="shared" si="241"/>
        <v>8153.85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0.05</v>
      </c>
      <c r="P3863">
        <f t="shared" si="241"/>
        <v>10000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100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0.01</v>
      </c>
      <c r="P3866">
        <f t="shared" si="241"/>
        <v>2000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0.27</v>
      </c>
      <c r="P3867">
        <f t="shared" si="241"/>
        <v>4642.8599999999997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0.01</v>
      </c>
      <c r="P3868">
        <f t="shared" si="241"/>
        <v>550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0.13</v>
      </c>
      <c r="P3869">
        <f t="shared" si="241"/>
        <v>5020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1000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0.03</v>
      </c>
      <c r="P3871">
        <f t="shared" si="241"/>
        <v>3013.33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0.15</v>
      </c>
      <c r="P3872">
        <f t="shared" si="241"/>
        <v>15000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0.03</v>
      </c>
      <c r="P3873">
        <f t="shared" si="241"/>
        <v>1333.33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0.53</v>
      </c>
      <c r="P3878">
        <f t="shared" si="241"/>
        <v>4476.09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0.05</v>
      </c>
      <c r="P3879">
        <f t="shared" si="241"/>
        <v>8864.2900000000009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1000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0.13</v>
      </c>
      <c r="P3882">
        <f t="shared" si="241"/>
        <v>5764.71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0.05</v>
      </c>
      <c r="P3883">
        <f t="shared" si="241"/>
        <v>2500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0.02</v>
      </c>
      <c r="P3889">
        <f t="shared" si="241"/>
        <v>1750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0.27</v>
      </c>
      <c r="P3890">
        <f t="shared" si="241"/>
        <v>3871.43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0.01</v>
      </c>
      <c r="P3891">
        <f t="shared" si="241"/>
        <v>1311.11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0.17</v>
      </c>
      <c r="P3892">
        <f t="shared" si="241"/>
        <v>31550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0.33</v>
      </c>
      <c r="P3893">
        <f t="shared" si="241"/>
        <v>3714.29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0.22</v>
      </c>
      <c r="P3895">
        <f t="shared" si="241"/>
        <v>12827.38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0.03</v>
      </c>
      <c r="P3896">
        <f t="shared" si="241"/>
        <v>4727.2700000000004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0.05</v>
      </c>
      <c r="P3897">
        <f t="shared" si="241"/>
        <v>5000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0.11</v>
      </c>
      <c r="P3898">
        <f t="shared" si="241"/>
        <v>4250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0.18</v>
      </c>
      <c r="P3899">
        <f t="shared" si="241"/>
        <v>4400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0.33</v>
      </c>
      <c r="P3900">
        <f t="shared" si="241"/>
        <v>5087.5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0.01</v>
      </c>
      <c r="P3901">
        <f t="shared" si="241"/>
        <v>6250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0.05</v>
      </c>
      <c r="P3902">
        <f t="shared" si="241"/>
        <v>2700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0.01</v>
      </c>
      <c r="P3903">
        <f t="shared" si="241"/>
        <v>2500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0.49</v>
      </c>
      <c r="P3904">
        <f t="shared" si="241"/>
        <v>4725.8100000000004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150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ROUND(E3907/D3907,2)</f>
        <v>0.12</v>
      </c>
      <c r="P3907">
        <f t="shared" ref="P3907:P3970" si="245">IFERROR(ROUND(E3907/L3907*100,2),0)</f>
        <v>2471.4299999999998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0.67</v>
      </c>
      <c r="P3908">
        <f t="shared" si="245"/>
        <v>6312.5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0.15</v>
      </c>
      <c r="P3909">
        <f t="shared" si="245"/>
        <v>3825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0.09</v>
      </c>
      <c r="P3910">
        <f t="shared" si="245"/>
        <v>1625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0.03</v>
      </c>
      <c r="P3912">
        <f t="shared" si="245"/>
        <v>6166.67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0.37</v>
      </c>
      <c r="P3913">
        <f t="shared" si="245"/>
        <v>8313.89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100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0.1</v>
      </c>
      <c r="P3915">
        <f t="shared" si="245"/>
        <v>14285.71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0.36</v>
      </c>
      <c r="P3916">
        <f t="shared" si="245"/>
        <v>3366.67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500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1000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4000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0.02</v>
      </c>
      <c r="P3921">
        <f t="shared" si="245"/>
        <v>3000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0.05</v>
      </c>
      <c r="P3922">
        <f t="shared" si="245"/>
        <v>4500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0.08</v>
      </c>
      <c r="P3924">
        <f t="shared" si="245"/>
        <v>1016.67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0.12</v>
      </c>
      <c r="P3925">
        <f t="shared" si="245"/>
        <v>8141.18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0.15</v>
      </c>
      <c r="P3926">
        <f t="shared" si="245"/>
        <v>5725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0.1</v>
      </c>
      <c r="P3927">
        <f t="shared" si="245"/>
        <v>500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1500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0.01</v>
      </c>
      <c r="P3929">
        <f t="shared" si="245"/>
        <v>1250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0.13</v>
      </c>
      <c r="P3930">
        <f t="shared" si="245"/>
        <v>9300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0.02</v>
      </c>
      <c r="P3931">
        <f t="shared" si="245"/>
        <v>3235.71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100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0.16</v>
      </c>
      <c r="P3935">
        <f t="shared" si="245"/>
        <v>9183.33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0.11</v>
      </c>
      <c r="P3936">
        <f t="shared" si="245"/>
        <v>4583.33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0.44</v>
      </c>
      <c r="P3937">
        <f t="shared" si="245"/>
        <v>5717.39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0.86</v>
      </c>
      <c r="P3939">
        <f t="shared" si="245"/>
        <v>24850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0.12</v>
      </c>
      <c r="P3940">
        <f t="shared" si="245"/>
        <v>7940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500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550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0.01</v>
      </c>
      <c r="P3943">
        <f t="shared" si="245"/>
        <v>2500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0.36</v>
      </c>
      <c r="P3945">
        <f t="shared" si="245"/>
        <v>13707.69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500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0.03</v>
      </c>
      <c r="P3948">
        <f t="shared" si="245"/>
        <v>3900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0.03</v>
      </c>
      <c r="P3949">
        <f t="shared" si="245"/>
        <v>5050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0.16</v>
      </c>
      <c r="P3951">
        <f t="shared" si="245"/>
        <v>4928.13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0.01</v>
      </c>
      <c r="P3952">
        <f t="shared" si="245"/>
        <v>2500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100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2500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0.24</v>
      </c>
      <c r="P3957">
        <f t="shared" si="245"/>
        <v>5312.5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700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0.32</v>
      </c>
      <c r="P3960">
        <f t="shared" si="245"/>
        <v>4006.25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0.24</v>
      </c>
      <c r="P3961">
        <f t="shared" si="245"/>
        <v>2433.33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0.02</v>
      </c>
      <c r="P3962">
        <f t="shared" si="245"/>
        <v>1125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1050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0.03</v>
      </c>
      <c r="P3964">
        <f t="shared" si="245"/>
        <v>1500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0.06</v>
      </c>
      <c r="P3966">
        <f t="shared" si="245"/>
        <v>4200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0.14000000000000001</v>
      </c>
      <c r="P3967">
        <f t="shared" si="245"/>
        <v>7125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0.01</v>
      </c>
      <c r="P3968">
        <f t="shared" si="245"/>
        <v>2250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0.24</v>
      </c>
      <c r="P3969">
        <f t="shared" si="245"/>
        <v>4100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0.11</v>
      </c>
      <c r="P3970">
        <f t="shared" si="245"/>
        <v>4790.91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ROUND(E3971/D3971,2)</f>
        <v>7.0000000000000007E-2</v>
      </c>
      <c r="P3971">
        <f t="shared" ref="P3971:P4034" si="249">IFERROR(ROUND(E3971/L3971*100,2),0)</f>
        <v>3516.67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550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0.01</v>
      </c>
      <c r="P3973">
        <f t="shared" si="249"/>
        <v>2266.67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0.21</v>
      </c>
      <c r="P3974">
        <f t="shared" si="249"/>
        <v>2637.5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0.78</v>
      </c>
      <c r="P3975">
        <f t="shared" si="249"/>
        <v>10554.05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0.32</v>
      </c>
      <c r="P3976">
        <f t="shared" si="249"/>
        <v>2909.09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0.48</v>
      </c>
      <c r="P3978">
        <f t="shared" si="249"/>
        <v>6200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0.01</v>
      </c>
      <c r="P3979">
        <f t="shared" si="249"/>
        <v>21750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0.11</v>
      </c>
      <c r="P3980">
        <f t="shared" si="249"/>
        <v>2675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0.02</v>
      </c>
      <c r="P3981">
        <f t="shared" si="249"/>
        <v>1833.33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0.18</v>
      </c>
      <c r="P3982">
        <f t="shared" si="249"/>
        <v>6428.57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0.04</v>
      </c>
      <c r="P3983">
        <f t="shared" si="249"/>
        <v>17500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0.2</v>
      </c>
      <c r="P3984">
        <f t="shared" si="249"/>
        <v>3400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0.35</v>
      </c>
      <c r="P3985">
        <f t="shared" si="249"/>
        <v>8428.26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0.06</v>
      </c>
      <c r="P3986">
        <f t="shared" si="249"/>
        <v>950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0.32</v>
      </c>
      <c r="P3987">
        <f t="shared" si="249"/>
        <v>3373.68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0.1</v>
      </c>
      <c r="P3988">
        <f t="shared" si="249"/>
        <v>3753.85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0.38</v>
      </c>
      <c r="P3989">
        <f t="shared" si="249"/>
        <v>1161.54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0.02</v>
      </c>
      <c r="P3990">
        <f t="shared" si="249"/>
        <v>800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0.04</v>
      </c>
      <c r="P3992">
        <f t="shared" si="249"/>
        <v>2300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0.2</v>
      </c>
      <c r="P3993">
        <f t="shared" si="249"/>
        <v>10000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0.05</v>
      </c>
      <c r="P3994">
        <f t="shared" si="249"/>
        <v>6011.11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300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500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0.35</v>
      </c>
      <c r="P3997">
        <f t="shared" si="249"/>
        <v>1750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0.17</v>
      </c>
      <c r="P3998">
        <f t="shared" si="249"/>
        <v>2923.53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0.56999999999999995</v>
      </c>
      <c r="P4000">
        <f t="shared" si="249"/>
        <v>5958.33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0.17</v>
      </c>
      <c r="P4001">
        <f t="shared" si="249"/>
        <v>8257.14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1000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0.38</v>
      </c>
      <c r="P4003">
        <f t="shared" si="249"/>
        <v>3235.71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0.02</v>
      </c>
      <c r="P4004">
        <f t="shared" si="249"/>
        <v>575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0.1</v>
      </c>
      <c r="P4005">
        <f t="shared" si="249"/>
        <v>10050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100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0.01</v>
      </c>
      <c r="P4007">
        <f t="shared" si="249"/>
        <v>2000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200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500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0.06</v>
      </c>
      <c r="P4010">
        <f t="shared" si="249"/>
        <v>1500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0.04</v>
      </c>
      <c r="P4011">
        <f t="shared" si="249"/>
        <v>2500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0.24</v>
      </c>
      <c r="P4012">
        <f t="shared" si="249"/>
        <v>4584.21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0.08</v>
      </c>
      <c r="P4013">
        <f t="shared" si="249"/>
        <v>475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0.01</v>
      </c>
      <c r="P4015">
        <f t="shared" si="249"/>
        <v>1300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100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0.14000000000000001</v>
      </c>
      <c r="P4018">
        <f t="shared" si="249"/>
        <v>1000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0.01</v>
      </c>
      <c r="P4019">
        <f t="shared" si="249"/>
        <v>5250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0.09</v>
      </c>
      <c r="P4020">
        <f t="shared" si="249"/>
        <v>3250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0.01</v>
      </c>
      <c r="P4021">
        <f t="shared" si="249"/>
        <v>725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0.17</v>
      </c>
      <c r="P4022">
        <f t="shared" si="249"/>
        <v>3333.33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0.01</v>
      </c>
      <c r="P4023">
        <f t="shared" si="249"/>
        <v>6250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0.7</v>
      </c>
      <c r="P4024">
        <f t="shared" si="249"/>
        <v>6355.84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0.01</v>
      </c>
      <c r="P4026">
        <f t="shared" si="249"/>
        <v>1000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0.05</v>
      </c>
      <c r="P4027">
        <f t="shared" si="249"/>
        <v>6250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7.0000000000000007E-2</v>
      </c>
      <c r="P4029">
        <f t="shared" si="249"/>
        <v>3071.43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0.28000000000000003</v>
      </c>
      <c r="P4030">
        <f t="shared" si="249"/>
        <v>5100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0.16</v>
      </c>
      <c r="P4032">
        <f t="shared" si="249"/>
        <v>6666.67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7.0000000000000007E-2</v>
      </c>
      <c r="P4034">
        <f t="shared" si="249"/>
        <v>5900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ROUND(E4035/D4035,2)</f>
        <v>0.26</v>
      </c>
      <c r="P4035">
        <f t="shared" ref="P4035:P4098" si="253">IFERROR(ROUND(E4035/L4035*100,2),0)</f>
        <v>6534.03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0.01</v>
      </c>
      <c r="P4036">
        <f t="shared" si="253"/>
        <v>10000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0.37</v>
      </c>
      <c r="P4037">
        <f t="shared" si="253"/>
        <v>14740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0.47</v>
      </c>
      <c r="P4038">
        <f t="shared" si="253"/>
        <v>16605.88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0.11</v>
      </c>
      <c r="P4039">
        <f t="shared" si="253"/>
        <v>4000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0.12</v>
      </c>
      <c r="P4040">
        <f t="shared" si="253"/>
        <v>7525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0.6</v>
      </c>
      <c r="P4041">
        <f t="shared" si="253"/>
        <v>6000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0.31</v>
      </c>
      <c r="P4042">
        <f t="shared" si="253"/>
        <v>125000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1050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700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0.38</v>
      </c>
      <c r="P4046">
        <f t="shared" si="253"/>
        <v>5625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100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0.08</v>
      </c>
      <c r="P4048">
        <f t="shared" si="253"/>
        <v>3833.33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0.02</v>
      </c>
      <c r="P4049">
        <f t="shared" si="253"/>
        <v>2750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0.18</v>
      </c>
      <c r="P4050">
        <f t="shared" si="253"/>
        <v>3297.8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1600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100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0.38</v>
      </c>
      <c r="P4054">
        <f t="shared" si="253"/>
        <v>8661.5400000000009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0.22</v>
      </c>
      <c r="P4055">
        <f t="shared" si="253"/>
        <v>5500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0.18</v>
      </c>
      <c r="P4057">
        <f t="shared" si="253"/>
        <v>4195.24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0.53</v>
      </c>
      <c r="P4058">
        <f t="shared" si="253"/>
        <v>8833.33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0.22</v>
      </c>
      <c r="P4059">
        <f t="shared" si="253"/>
        <v>12916.67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0.03</v>
      </c>
      <c r="P4060">
        <f t="shared" si="253"/>
        <v>2375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0.03</v>
      </c>
      <c r="P4061">
        <f t="shared" si="253"/>
        <v>3571.43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0.03</v>
      </c>
      <c r="P4062">
        <f t="shared" si="253"/>
        <v>5700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0.02</v>
      </c>
      <c r="P4064">
        <f t="shared" si="253"/>
        <v>16333.33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0.01</v>
      </c>
      <c r="P4065">
        <f t="shared" si="253"/>
        <v>1500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0.19</v>
      </c>
      <c r="P4066">
        <f t="shared" si="253"/>
        <v>6416.67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0.01</v>
      </c>
      <c r="P4067">
        <f t="shared" si="253"/>
        <v>675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2500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0.61</v>
      </c>
      <c r="P4069">
        <f t="shared" si="253"/>
        <v>17911.759999999998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0.01</v>
      </c>
      <c r="P4070">
        <f t="shared" si="253"/>
        <v>3495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0.34</v>
      </c>
      <c r="P4071">
        <f t="shared" si="253"/>
        <v>3307.69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0.17</v>
      </c>
      <c r="P4072">
        <f t="shared" si="253"/>
        <v>2750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200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0.01</v>
      </c>
      <c r="P4075">
        <f t="shared" si="253"/>
        <v>1850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0.27</v>
      </c>
      <c r="P4076">
        <f t="shared" si="253"/>
        <v>3500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0.28999999999999998</v>
      </c>
      <c r="P4077">
        <f t="shared" si="253"/>
        <v>4430.7700000000004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0.09</v>
      </c>
      <c r="P4079">
        <f t="shared" si="253"/>
        <v>22250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500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0.16</v>
      </c>
      <c r="P4083">
        <f t="shared" si="253"/>
        <v>2916.67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0.02</v>
      </c>
      <c r="P4084">
        <f t="shared" si="253"/>
        <v>150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0.22</v>
      </c>
      <c r="P4085">
        <f t="shared" si="253"/>
        <v>12650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1000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1000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0.05</v>
      </c>
      <c r="P4088">
        <f t="shared" si="253"/>
        <v>940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0.11</v>
      </c>
      <c r="P4090">
        <f t="shared" si="253"/>
        <v>7200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0.05</v>
      </c>
      <c r="P4091">
        <f t="shared" si="253"/>
        <v>3000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0.03</v>
      </c>
      <c r="P4092">
        <f t="shared" si="253"/>
        <v>1066.67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0.13</v>
      </c>
      <c r="P4093">
        <f t="shared" si="253"/>
        <v>2550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2000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0.02</v>
      </c>
      <c r="P4095">
        <f t="shared" si="253"/>
        <v>1500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0.37</v>
      </c>
      <c r="P4096">
        <f t="shared" si="253"/>
        <v>9125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0.03</v>
      </c>
      <c r="P4097">
        <f t="shared" si="253"/>
        <v>80000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0.11</v>
      </c>
      <c r="P4098">
        <f t="shared" si="253"/>
        <v>8000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ROUND(E4099/D4099,2)</f>
        <v>0</v>
      </c>
      <c r="P4099">
        <f t="shared" ref="P4099:P4115" si="257">IFERROR(ROUND(E4099/L4099*100,2),0)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0.01</v>
      </c>
      <c r="P4101">
        <f t="shared" si="257"/>
        <v>5000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0.27</v>
      </c>
      <c r="P4104">
        <f t="shared" si="257"/>
        <v>2283.33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0.1</v>
      </c>
      <c r="P4105">
        <f t="shared" si="257"/>
        <v>1666.67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0.21</v>
      </c>
      <c r="P4106">
        <f t="shared" si="257"/>
        <v>4578.57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7.0000000000000007E-2</v>
      </c>
      <c r="P4107">
        <f t="shared" si="257"/>
        <v>38333.33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0.71</v>
      </c>
      <c r="P4108">
        <f t="shared" si="257"/>
        <v>10696.97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0.02</v>
      </c>
      <c r="P4109">
        <f t="shared" si="257"/>
        <v>1025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0.02</v>
      </c>
      <c r="P4110">
        <f t="shared" si="257"/>
        <v>5900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0.28999999999999998</v>
      </c>
      <c r="P4112">
        <f t="shared" si="257"/>
        <v>1433.33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0.03</v>
      </c>
      <c r="P4113">
        <f t="shared" si="257"/>
        <v>1566.67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100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100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5FA2B5F-33B7-4A9A-A171-4C1BE7B99238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A1:A4116"/>
  </sortState>
  <conditionalFormatting sqref="F1:F1048576">
    <cfRule type="cellIs" dxfId="24" priority="2" operator="equal">
      <formula>"successful"</formula>
    </cfRule>
    <cfRule type="cellIs" dxfId="23" priority="3" operator="equal">
      <formula>"failed"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E7CC-94EE-44E3-B49E-4BBD6A9AB30B}">
  <dimension ref="A1"/>
  <sheetViews>
    <sheetView tabSelected="1" topLeftCell="A4" workbookViewId="0">
      <selection activeCell="P13" sqref="P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Category Statistics</vt:lpstr>
      <vt:lpstr>Sheet1</vt:lpstr>
      <vt:lpstr>Subcategory Statistics</vt:lpstr>
      <vt:lpstr>Outcomes Based on Launch Date</vt:lpstr>
      <vt:lpstr>Kickstart Dashboaed</vt:lpstr>
      <vt:lpstr>Edinburgh Research</vt:lpstr>
      <vt:lpstr>Mean_Median</vt:lpstr>
      <vt:lpstr>Successful US Kickstarts</vt:lpstr>
      <vt:lpstr>Failed US Kickstarts</vt:lpstr>
      <vt:lpstr>Failed UK Animations</vt:lpstr>
      <vt:lpstr>Successful UK Classical Music</vt:lpstr>
      <vt:lpstr>Desciptive Statistics</vt:lpstr>
      <vt:lpstr>Kickstart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Edgar</cp:lastModifiedBy>
  <dcterms:created xsi:type="dcterms:W3CDTF">2017-04-20T15:17:24Z</dcterms:created>
  <dcterms:modified xsi:type="dcterms:W3CDTF">2020-12-14T18:56:01Z</dcterms:modified>
</cp:coreProperties>
</file>