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ic\Downloads\"/>
    </mc:Choice>
  </mc:AlternateContent>
  <bookViews>
    <workbookView xWindow="0" yWindow="0" windowWidth="24585" windowHeight="8160" tabRatio="732" activeTab="2"/>
  </bookViews>
  <sheets>
    <sheet name="DIE WIREBOND PIN LOCATIONS" sheetId="10" r:id="rId1"/>
    <sheet name="DieLocationPlot" sheetId="11" r:id="rId2"/>
    <sheet name="SymbolNetlist" sheetId="12" r:id="rId3"/>
  </sheets>
  <calcPr calcId="152511"/>
</workbook>
</file>

<file path=xl/calcChain.xml><?xml version="1.0" encoding="utf-8"?>
<calcChain xmlns="http://schemas.openxmlformats.org/spreadsheetml/2006/main">
  <c r="A4" i="12" l="1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D127" i="10"/>
  <c r="C127" i="10"/>
  <c r="D126" i="10"/>
  <c r="C126" i="10"/>
  <c r="D125" i="10"/>
  <c r="C125" i="10"/>
  <c r="D124" i="10"/>
  <c r="C124" i="10"/>
  <c r="D123" i="10"/>
  <c r="C123" i="10"/>
  <c r="D122" i="10"/>
  <c r="C122" i="10"/>
  <c r="D121" i="10"/>
  <c r="C121" i="10"/>
  <c r="D120" i="10"/>
  <c r="C120" i="10"/>
  <c r="D119" i="10"/>
  <c r="C119" i="10"/>
  <c r="D118" i="10"/>
  <c r="C118" i="10"/>
  <c r="D117" i="10"/>
  <c r="C117" i="10"/>
  <c r="D116" i="10"/>
  <c r="C116" i="10"/>
  <c r="D115" i="10"/>
  <c r="C115" i="10"/>
  <c r="D114" i="10"/>
  <c r="C114" i="10"/>
  <c r="D113" i="10"/>
  <c r="C113" i="10"/>
  <c r="D112" i="10"/>
  <c r="C112" i="10"/>
  <c r="D111" i="10"/>
  <c r="C111" i="10"/>
  <c r="D110" i="10"/>
  <c r="C110" i="10"/>
  <c r="D109" i="10"/>
  <c r="C109" i="10"/>
  <c r="D108" i="10"/>
  <c r="C108" i="10"/>
  <c r="D107" i="10"/>
  <c r="C107" i="10"/>
  <c r="D106" i="10"/>
  <c r="C106" i="10"/>
  <c r="D105" i="10"/>
  <c r="C105" i="10"/>
  <c r="D104" i="10"/>
  <c r="C104" i="10"/>
  <c r="D103" i="10"/>
  <c r="C103" i="10"/>
  <c r="D102" i="10"/>
  <c r="C102" i="10"/>
  <c r="R126" i="10"/>
  <c r="R125" i="10"/>
  <c r="R124" i="10"/>
  <c r="R123" i="10"/>
  <c r="R122" i="10"/>
  <c r="R121" i="10"/>
  <c r="R120" i="10"/>
  <c r="R119" i="10"/>
  <c r="R118" i="10"/>
  <c r="R117" i="10"/>
  <c r="R116" i="10"/>
  <c r="R115" i="10"/>
  <c r="R114" i="10"/>
  <c r="R113" i="10"/>
  <c r="R112" i="10"/>
  <c r="R111" i="10"/>
  <c r="R110" i="10"/>
  <c r="R109" i="10"/>
  <c r="R108" i="10"/>
  <c r="R107" i="10"/>
  <c r="R106" i="10"/>
  <c r="R105" i="10"/>
  <c r="R104" i="10"/>
  <c r="R103" i="10"/>
  <c r="R102" i="10"/>
  <c r="R127" i="10"/>
  <c r="Q126" i="10"/>
  <c r="Q125" i="10"/>
  <c r="Q124" i="10"/>
  <c r="Q123" i="10"/>
  <c r="Q122" i="10"/>
  <c r="Q121" i="10"/>
  <c r="Q120" i="10"/>
  <c r="Q119" i="10"/>
  <c r="Q118" i="10"/>
  <c r="Q117" i="10"/>
  <c r="Q116" i="10"/>
  <c r="Q115" i="10"/>
  <c r="Q114" i="10"/>
  <c r="Q113" i="10"/>
  <c r="Q112" i="10"/>
  <c r="Q111" i="10"/>
  <c r="Q110" i="10"/>
  <c r="Q109" i="10"/>
  <c r="Q108" i="10"/>
  <c r="Q107" i="10"/>
  <c r="Q106" i="10"/>
  <c r="Q105" i="10"/>
  <c r="Q104" i="10"/>
  <c r="Q103" i="10"/>
  <c r="Q102" i="10"/>
  <c r="O125" i="10"/>
  <c r="O124" i="10"/>
  <c r="O123" i="10"/>
  <c r="O122" i="10"/>
  <c r="O121" i="10"/>
  <c r="O120" i="10"/>
  <c r="O119" i="10"/>
  <c r="O118" i="10"/>
  <c r="O117" i="10"/>
  <c r="O116" i="10"/>
  <c r="O115" i="10"/>
  <c r="O114" i="10"/>
  <c r="O113" i="10"/>
  <c r="O112" i="10"/>
  <c r="O111" i="10"/>
  <c r="O110" i="10"/>
  <c r="O109" i="10"/>
  <c r="O108" i="10"/>
  <c r="O107" i="10"/>
  <c r="O106" i="10"/>
  <c r="O105" i="10"/>
  <c r="O104" i="10"/>
  <c r="O103" i="10"/>
  <c r="O102" i="10"/>
  <c r="O126" i="10"/>
  <c r="Q127" i="10"/>
  <c r="D96" i="10"/>
  <c r="C96" i="10"/>
  <c r="D95" i="10"/>
  <c r="C95" i="10"/>
  <c r="D94" i="10"/>
  <c r="C94" i="10"/>
  <c r="D93" i="10"/>
  <c r="C93" i="10"/>
  <c r="D92" i="10"/>
  <c r="C92" i="10"/>
  <c r="D91" i="10"/>
  <c r="C91" i="10"/>
  <c r="D90" i="10"/>
  <c r="C90" i="10"/>
  <c r="D89" i="10"/>
  <c r="C89" i="10"/>
  <c r="D88" i="10"/>
  <c r="C88" i="10"/>
  <c r="D87" i="10"/>
  <c r="C87" i="10"/>
  <c r="D86" i="10"/>
  <c r="C86" i="10"/>
  <c r="D85" i="10"/>
  <c r="C85" i="10"/>
  <c r="D84" i="10"/>
  <c r="C84" i="10"/>
  <c r="D83" i="10"/>
  <c r="C83" i="10"/>
  <c r="D82" i="10"/>
  <c r="C82" i="10"/>
  <c r="D81" i="10"/>
  <c r="C81" i="10"/>
  <c r="D80" i="10"/>
  <c r="C80" i="10"/>
  <c r="D79" i="10"/>
  <c r="C79" i="10"/>
  <c r="D78" i="10"/>
  <c r="C78" i="10"/>
  <c r="D77" i="10"/>
  <c r="C77" i="10"/>
  <c r="D76" i="10"/>
  <c r="C76" i="10"/>
  <c r="D75" i="10"/>
  <c r="C75" i="10"/>
  <c r="D74" i="10"/>
  <c r="C74" i="10"/>
  <c r="D73" i="10"/>
  <c r="C73" i="10"/>
  <c r="D72" i="10"/>
  <c r="C72" i="10"/>
  <c r="D71" i="10"/>
  <c r="C71" i="10"/>
  <c r="D70" i="10"/>
  <c r="C70" i="10"/>
  <c r="R96" i="10"/>
  <c r="R95" i="10"/>
  <c r="R94" i="10"/>
  <c r="R93" i="10"/>
  <c r="R92" i="10"/>
  <c r="R91" i="10"/>
  <c r="R90" i="10"/>
  <c r="R89" i="10"/>
  <c r="R88" i="10"/>
  <c r="R87" i="10"/>
  <c r="R86" i="10"/>
  <c r="R85" i="10"/>
  <c r="R84" i="10"/>
  <c r="R83" i="10"/>
  <c r="R82" i="10"/>
  <c r="R81" i="10"/>
  <c r="R80" i="10"/>
  <c r="R79" i="10"/>
  <c r="R78" i="10"/>
  <c r="R77" i="10"/>
  <c r="R76" i="10"/>
  <c r="R75" i="10"/>
  <c r="R74" i="10"/>
  <c r="R73" i="10"/>
  <c r="R72" i="10"/>
  <c r="R71" i="10"/>
  <c r="P96" i="10"/>
  <c r="P95" i="10"/>
  <c r="P94" i="10"/>
  <c r="P93" i="10"/>
  <c r="P92" i="10"/>
  <c r="P91" i="10"/>
  <c r="P90" i="10"/>
  <c r="P89" i="10"/>
  <c r="P88" i="10"/>
  <c r="P87" i="10"/>
  <c r="P86" i="10"/>
  <c r="P85" i="10"/>
  <c r="P84" i="10"/>
  <c r="P83" i="10"/>
  <c r="P82" i="10"/>
  <c r="P81" i="10"/>
  <c r="P80" i="10"/>
  <c r="P79" i="10"/>
  <c r="P78" i="10"/>
  <c r="P77" i="10"/>
  <c r="P76" i="10"/>
  <c r="P75" i="10"/>
  <c r="P74" i="10"/>
  <c r="P73" i="10"/>
  <c r="P72" i="10"/>
  <c r="P71" i="10"/>
  <c r="R70" i="10"/>
  <c r="Q96" i="10"/>
  <c r="Q95" i="10"/>
  <c r="Q94" i="10"/>
  <c r="Q93" i="10"/>
  <c r="Q92" i="10"/>
  <c r="Q91" i="10"/>
  <c r="Q90" i="10"/>
  <c r="Q89" i="10"/>
  <c r="Q88" i="10"/>
  <c r="Q87" i="10"/>
  <c r="Q86" i="10"/>
  <c r="Q85" i="10"/>
  <c r="Q84" i="10"/>
  <c r="Q83" i="10"/>
  <c r="Q82" i="10"/>
  <c r="Q81" i="10"/>
  <c r="Q80" i="10"/>
  <c r="Q79" i="10"/>
  <c r="Q78" i="10"/>
  <c r="Q77" i="10"/>
  <c r="Q76" i="10"/>
  <c r="Q75" i="10"/>
  <c r="Q74" i="10"/>
  <c r="Q73" i="10"/>
  <c r="Q72" i="10"/>
  <c r="Q71" i="10"/>
  <c r="Q70" i="10"/>
  <c r="D63" i="10"/>
  <c r="C63" i="10"/>
  <c r="D62" i="10"/>
  <c r="C62" i="10"/>
  <c r="D61" i="10"/>
  <c r="C61" i="10"/>
  <c r="D60" i="10"/>
  <c r="C60" i="10"/>
  <c r="D59" i="10"/>
  <c r="C59" i="10"/>
  <c r="D58" i="10"/>
  <c r="C58" i="10"/>
  <c r="D57" i="10"/>
  <c r="C57" i="10"/>
  <c r="D56" i="10"/>
  <c r="C56" i="10"/>
  <c r="D55" i="10"/>
  <c r="C55" i="10"/>
  <c r="D54" i="10"/>
  <c r="C54" i="10"/>
  <c r="D53" i="10"/>
  <c r="C53" i="10"/>
  <c r="D52" i="10"/>
  <c r="C52" i="10"/>
  <c r="D51" i="10"/>
  <c r="C51" i="10"/>
  <c r="D50" i="10"/>
  <c r="C50" i="10"/>
  <c r="D49" i="10"/>
  <c r="C49" i="10"/>
  <c r="D48" i="10"/>
  <c r="C48" i="10"/>
  <c r="D47" i="10"/>
  <c r="C47" i="10"/>
  <c r="D46" i="10"/>
  <c r="C46" i="10"/>
  <c r="D45" i="10"/>
  <c r="C45" i="10"/>
  <c r="D44" i="10"/>
  <c r="C44" i="10"/>
  <c r="D43" i="10"/>
  <c r="C43" i="10"/>
  <c r="D42" i="10"/>
  <c r="C42" i="10"/>
  <c r="D41" i="10"/>
  <c r="C41" i="10"/>
  <c r="D40" i="10"/>
  <c r="C40" i="10"/>
  <c r="D39" i="10"/>
  <c r="C39" i="10"/>
  <c r="D38" i="10"/>
  <c r="C38" i="10"/>
  <c r="R63" i="10"/>
  <c r="R62" i="10"/>
  <c r="R61" i="10"/>
  <c r="R60" i="10"/>
  <c r="R59" i="10"/>
  <c r="R58" i="10"/>
  <c r="R57" i="10"/>
  <c r="R56" i="10"/>
  <c r="R55" i="10"/>
  <c r="R54" i="10"/>
  <c r="R53" i="10"/>
  <c r="R52" i="10"/>
  <c r="R51" i="10"/>
  <c r="R50" i="10"/>
  <c r="R49" i="10"/>
  <c r="R48" i="10"/>
  <c r="R47" i="10"/>
  <c r="R46" i="10"/>
  <c r="R45" i="10"/>
  <c r="R44" i="10"/>
  <c r="R43" i="10"/>
  <c r="R42" i="10"/>
  <c r="R41" i="10"/>
  <c r="R40" i="10"/>
  <c r="R39" i="10"/>
  <c r="R38" i="10"/>
  <c r="Q63" i="10"/>
  <c r="Q62" i="10"/>
  <c r="Q61" i="10"/>
  <c r="Q60" i="10"/>
  <c r="Q59" i="10"/>
  <c r="Q58" i="10"/>
  <c r="Q57" i="10"/>
  <c r="Q56" i="10"/>
  <c r="Q55" i="10"/>
  <c r="Q54" i="10"/>
  <c r="Q53" i="10"/>
  <c r="Q52" i="10"/>
  <c r="Q51" i="10"/>
  <c r="Q50" i="10"/>
  <c r="Q49" i="10"/>
  <c r="Q48" i="10"/>
  <c r="Q47" i="10"/>
  <c r="Q46" i="10"/>
  <c r="Q45" i="10"/>
  <c r="Q44" i="10"/>
  <c r="Q43" i="10"/>
  <c r="Q42" i="10"/>
  <c r="Q41" i="10"/>
  <c r="Q40" i="10"/>
  <c r="Q39" i="10"/>
  <c r="Q38" i="10"/>
  <c r="O63" i="10"/>
  <c r="O62" i="10"/>
  <c r="O61" i="10"/>
  <c r="O60" i="10"/>
  <c r="O59" i="10"/>
  <c r="O58" i="10"/>
  <c r="O57" i="10"/>
  <c r="O56" i="10"/>
  <c r="O55" i="10"/>
  <c r="O54" i="10"/>
  <c r="O53" i="10"/>
  <c r="O52" i="10"/>
  <c r="O51" i="10"/>
  <c r="O50" i="10"/>
  <c r="O49" i="10"/>
  <c r="O48" i="10"/>
  <c r="O47" i="10"/>
  <c r="O46" i="10"/>
  <c r="O45" i="10"/>
  <c r="O44" i="10"/>
  <c r="O43" i="10"/>
  <c r="O42" i="10"/>
  <c r="O41" i="10"/>
  <c r="O40" i="10"/>
  <c r="O39" i="10"/>
  <c r="M42" i="10"/>
  <c r="M41" i="10"/>
  <c r="C30" i="10"/>
  <c r="C26" i="10"/>
  <c r="C20" i="10"/>
  <c r="C10" i="10"/>
  <c r="R4" i="10"/>
  <c r="D4" i="10"/>
  <c r="Q4" i="10"/>
  <c r="C4" i="10"/>
  <c r="P4" i="10"/>
  <c r="R5" i="10"/>
  <c r="D5" i="10"/>
  <c r="Q5" i="10"/>
  <c r="C5" i="10"/>
  <c r="P5" i="10"/>
  <c r="Q9" i="10"/>
  <c r="C9" i="10"/>
  <c r="P9" i="10"/>
  <c r="R9" i="10"/>
  <c r="D9" i="10"/>
  <c r="R8" i="10"/>
  <c r="D8" i="10"/>
  <c r="Q8" i="10"/>
  <c r="C8" i="10"/>
  <c r="P8" i="10"/>
  <c r="R7" i="10"/>
  <c r="D7" i="10"/>
  <c r="Q7" i="10"/>
  <c r="C7" i="10"/>
  <c r="P7" i="10"/>
  <c r="R12" i="10"/>
  <c r="D12" i="10"/>
  <c r="Q12" i="10"/>
  <c r="C12" i="10"/>
  <c r="P12" i="10"/>
  <c r="Q11" i="10"/>
  <c r="C11" i="10"/>
  <c r="P11" i="10"/>
  <c r="R11" i="10"/>
  <c r="D11" i="10"/>
  <c r="Q10" i="10"/>
  <c r="P10" i="10"/>
  <c r="R10" i="10"/>
  <c r="D10" i="10"/>
  <c r="Q15" i="10"/>
  <c r="C15" i="10"/>
  <c r="P15" i="10"/>
  <c r="R15" i="10"/>
  <c r="D15" i="10"/>
  <c r="Q14" i="10"/>
  <c r="C14" i="10"/>
  <c r="P14" i="10"/>
  <c r="R14" i="10"/>
  <c r="D14" i="10"/>
  <c r="R13" i="10"/>
  <c r="D13" i="10"/>
  <c r="Q13" i="10"/>
  <c r="C13" i="10"/>
  <c r="P13" i="10"/>
  <c r="R18" i="10"/>
  <c r="D18" i="10"/>
  <c r="Q18" i="10"/>
  <c r="C18" i="10"/>
  <c r="P18" i="10"/>
  <c r="Q17" i="10"/>
  <c r="C17" i="10"/>
  <c r="P17" i="10"/>
  <c r="R17" i="10"/>
  <c r="D17" i="10"/>
  <c r="Q16" i="10"/>
  <c r="C16" i="10"/>
  <c r="P16" i="10"/>
  <c r="R16" i="10"/>
  <c r="D16" i="10"/>
  <c r="Q21" i="10"/>
  <c r="C21" i="10"/>
  <c r="P21" i="10"/>
  <c r="R21" i="10"/>
  <c r="D21" i="10"/>
  <c r="R20" i="10"/>
  <c r="D20" i="10"/>
  <c r="Q20" i="10"/>
  <c r="P20" i="10"/>
  <c r="Q19" i="10"/>
  <c r="C19" i="10"/>
  <c r="P19" i="10"/>
  <c r="R19" i="10"/>
  <c r="D19" i="10"/>
  <c r="R22" i="10"/>
  <c r="D22" i="10"/>
  <c r="Q22" i="10"/>
  <c r="C22" i="10"/>
  <c r="P22" i="10"/>
  <c r="R23" i="10"/>
  <c r="D23" i="10"/>
  <c r="Q23" i="10"/>
  <c r="C23" i="10"/>
  <c r="P23" i="10"/>
  <c r="Q24" i="10"/>
  <c r="C24" i="10"/>
  <c r="P24" i="10"/>
  <c r="R24" i="10"/>
  <c r="D24" i="10"/>
  <c r="R25" i="10"/>
  <c r="D25" i="10"/>
  <c r="Q25" i="10"/>
  <c r="C25" i="10"/>
  <c r="P25" i="10"/>
  <c r="R26" i="10"/>
  <c r="D26" i="10"/>
  <c r="Q26" i="10"/>
  <c r="P26" i="10"/>
  <c r="R27" i="10"/>
  <c r="D27" i="10"/>
  <c r="Q27" i="10"/>
  <c r="C27" i="10"/>
  <c r="P27" i="10"/>
  <c r="N27" i="10"/>
  <c r="R28" i="10"/>
  <c r="D28" i="10"/>
  <c r="Q28" i="10"/>
  <c r="C28" i="10"/>
  <c r="P28" i="10"/>
  <c r="R29" i="10"/>
  <c r="D29" i="10"/>
  <c r="P29" i="10"/>
  <c r="Q31" i="10"/>
  <c r="C31" i="10"/>
  <c r="Q30" i="10"/>
  <c r="Q29" i="10"/>
  <c r="C29" i="10"/>
  <c r="Q32" i="10"/>
  <c r="C32" i="10"/>
  <c r="N29" i="10"/>
  <c r="M29" i="10"/>
  <c r="P30" i="10"/>
  <c r="R30" i="10"/>
  <c r="D30" i="10"/>
  <c r="N30" i="10"/>
  <c r="P31" i="10"/>
  <c r="R31" i="10"/>
  <c r="D31" i="10"/>
  <c r="N31" i="10"/>
  <c r="R32" i="10"/>
  <c r="D32" i="10"/>
  <c r="J126" i="10"/>
  <c r="J125" i="10"/>
  <c r="J124" i="10"/>
  <c r="J123" i="10"/>
  <c r="J122" i="10"/>
  <c r="J121" i="10"/>
  <c r="J120" i="10"/>
  <c r="J119" i="10"/>
  <c r="J118" i="10"/>
  <c r="J117" i="10"/>
  <c r="J116" i="10"/>
  <c r="J115" i="10"/>
  <c r="J114" i="10"/>
  <c r="J113" i="10"/>
  <c r="J112" i="10"/>
  <c r="J111" i="10"/>
  <c r="J110" i="10"/>
  <c r="J109" i="10"/>
  <c r="J108" i="10"/>
  <c r="J107" i="10"/>
  <c r="J106" i="10"/>
  <c r="J105" i="10"/>
  <c r="J104" i="10"/>
  <c r="J103" i="10"/>
  <c r="J102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03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</calcChain>
</file>

<file path=xl/sharedStrings.xml><?xml version="1.0" encoding="utf-8"?>
<sst xmlns="http://schemas.openxmlformats.org/spreadsheetml/2006/main" count="643" uniqueCount="184">
  <si>
    <t xml:space="preserve"> </t>
  </si>
  <si>
    <t>X/nm</t>
  </si>
  <si>
    <t>Y/nm</t>
  </si>
  <si>
    <t>Pin Name</t>
  </si>
  <si>
    <t>Pin Number</t>
  </si>
  <si>
    <t>WIREBOND pad locations relatve to CENTER of pad</t>
  </si>
  <si>
    <t>SILICON PIN NAME</t>
  </si>
  <si>
    <t>Comments</t>
  </si>
  <si>
    <t>[microns]</t>
  </si>
  <si>
    <t>Bond pad opening size (x)</t>
  </si>
  <si>
    <t>Bond pad opening size (y)</t>
  </si>
  <si>
    <t>SILICON PAD #</t>
  </si>
  <si>
    <t>VDD_VCDL1</t>
  </si>
  <si>
    <t>VDD_VCDL3</t>
  </si>
  <si>
    <t>VDD_VCDL2</t>
  </si>
  <si>
    <t>DGND1</t>
  </si>
  <si>
    <t>RF1</t>
  </si>
  <si>
    <t>RF2</t>
  </si>
  <si>
    <t>AGND1</t>
  </si>
  <si>
    <t>AVDD1</t>
  </si>
  <si>
    <t>AGND2</t>
  </si>
  <si>
    <t>AVDD2</t>
  </si>
  <si>
    <t>RF3</t>
  </si>
  <si>
    <t>AGND3</t>
  </si>
  <si>
    <t>AVDD3</t>
  </si>
  <si>
    <t>RF4</t>
  </si>
  <si>
    <t>AGND4</t>
  </si>
  <si>
    <t>AVDD4</t>
  </si>
  <si>
    <t>RF5</t>
  </si>
  <si>
    <t>AGND5</t>
  </si>
  <si>
    <t>AVDD5</t>
  </si>
  <si>
    <t>RF6</t>
  </si>
  <si>
    <t>AGND6</t>
  </si>
  <si>
    <t>AVDD6</t>
  </si>
  <si>
    <t>RF7</t>
  </si>
  <si>
    <t>RF8</t>
  </si>
  <si>
    <t>Vbias</t>
  </si>
  <si>
    <t>DGND2</t>
  </si>
  <si>
    <t>TrigThresh8</t>
  </si>
  <si>
    <t>TrigThresh7</t>
  </si>
  <si>
    <t>DVDD1</t>
  </si>
  <si>
    <t>SerialClk</t>
  </si>
  <si>
    <t>SerialLE_</t>
  </si>
  <si>
    <t>SerialDat</t>
  </si>
  <si>
    <t>ROmon</t>
  </si>
  <si>
    <t>DGND3</t>
  </si>
  <si>
    <t>ROen</t>
  </si>
  <si>
    <t>Vreset_store</t>
  </si>
  <si>
    <t>ROvcp</t>
  </si>
  <si>
    <t>DVDD2</t>
  </si>
  <si>
    <t>TrigOut8</t>
  </si>
  <si>
    <t>TrigOut7</t>
  </si>
  <si>
    <t>TrigOut6</t>
  </si>
  <si>
    <t>Data11</t>
  </si>
  <si>
    <t>Data10</t>
  </si>
  <si>
    <t>Data9</t>
  </si>
  <si>
    <t>Data8</t>
  </si>
  <si>
    <t>Data7</t>
  </si>
  <si>
    <t>Data6</t>
  </si>
  <si>
    <t>Data5</t>
  </si>
  <si>
    <t>DVDD3</t>
  </si>
  <si>
    <t>Data3</t>
  </si>
  <si>
    <t>Data4</t>
  </si>
  <si>
    <t>Data2</t>
  </si>
  <si>
    <t>Data1</t>
  </si>
  <si>
    <t>ReadClk</t>
  </si>
  <si>
    <t>DGND4</t>
  </si>
  <si>
    <t>TrigOut5</t>
  </si>
  <si>
    <t>TrigOut4</t>
  </si>
  <si>
    <t>TrigThresh5</t>
  </si>
  <si>
    <t>DVDD4</t>
  </si>
  <si>
    <t>TrigThresh3</t>
  </si>
  <si>
    <t>DVDD5</t>
  </si>
  <si>
    <t>CompSel2</t>
  </si>
  <si>
    <t>CompSel1</t>
  </si>
  <si>
    <t>CompSel0</t>
  </si>
  <si>
    <t>LatchSel3</t>
  </si>
  <si>
    <t>LatchSel2</t>
  </si>
  <si>
    <t>LatchSel1</t>
  </si>
  <si>
    <t>LatchSel0</t>
  </si>
  <si>
    <t>TrigOut3</t>
  </si>
  <si>
    <t>TrigOut2</t>
  </si>
  <si>
    <t>TrigOut1</t>
  </si>
  <si>
    <t>DGND5</t>
  </si>
  <si>
    <t>BiasTrigN</t>
  </si>
  <si>
    <t>BiasComp</t>
  </si>
  <si>
    <t>BiasXfer</t>
  </si>
  <si>
    <t>Cext</t>
  </si>
  <si>
    <t>RampBuffOut</t>
  </si>
  <si>
    <t>BiasRampSlpoe</t>
  </si>
  <si>
    <t>BiasRampBuf</t>
  </si>
  <si>
    <t>DVDD6</t>
  </si>
  <si>
    <t>Ramp</t>
  </si>
  <si>
    <t>ChanSel2</t>
  </si>
  <si>
    <t>ChanSel1</t>
  </si>
  <si>
    <t>ChanSel0</t>
  </si>
  <si>
    <t>TrigThresh2</t>
  </si>
  <si>
    <t>TrigThresh1</t>
  </si>
  <si>
    <t>DGND6</t>
  </si>
  <si>
    <t>ResetXferEn</t>
  </si>
  <si>
    <t>DVDD7</t>
  </si>
  <si>
    <t>VCDLout</t>
  </si>
  <si>
    <t>DLLspeed</t>
  </si>
  <si>
    <t>DLLstart</t>
  </si>
  <si>
    <t>BiasDLLDelayLast</t>
  </si>
  <si>
    <t>BiasDLLDelayFirst</t>
  </si>
  <si>
    <t>BiasDLLn</t>
  </si>
  <si>
    <t>BiasDLLp</t>
  </si>
  <si>
    <t>DGND7</t>
  </si>
  <si>
    <t>DLL_VCP</t>
  </si>
  <si>
    <t>VDD_ChPump</t>
  </si>
  <si>
    <t>XferAdr0</t>
  </si>
  <si>
    <t>XferAdr1</t>
  </si>
  <si>
    <t>XferAdr2</t>
  </si>
  <si>
    <t>XferAdr3</t>
  </si>
  <si>
    <t>MClk</t>
  </si>
  <si>
    <t>DGND8</t>
  </si>
  <si>
    <t>DGND_PKG1</t>
  </si>
  <si>
    <t>DGND_PKG2</t>
  </si>
  <si>
    <t>DGND_PKG3</t>
  </si>
  <si>
    <t>DGND_PKG4</t>
  </si>
  <si>
    <t>DGND_PKG5</t>
  </si>
  <si>
    <t>DGND_PKG6</t>
  </si>
  <si>
    <t>DGND_PKG7</t>
  </si>
  <si>
    <t>DGND_PKG8</t>
  </si>
  <si>
    <t>DGND_PKG9</t>
  </si>
  <si>
    <t>DGND_PKG10</t>
  </si>
  <si>
    <t>DGND_PKG11</t>
  </si>
  <si>
    <t>DGND_PKG12</t>
  </si>
  <si>
    <t>DGND_PKG13</t>
  </si>
  <si>
    <t>DGND_PKG14</t>
  </si>
  <si>
    <t>DGND_PKG15</t>
  </si>
  <si>
    <t>DGND_PKG16</t>
  </si>
  <si>
    <t>DGND_PKG17</t>
  </si>
  <si>
    <t>DGND_PKG18</t>
  </si>
  <si>
    <t>DGND_PKG19</t>
  </si>
  <si>
    <t>DGND_PKG20</t>
  </si>
  <si>
    <t>DGND_PKG21</t>
  </si>
  <si>
    <t>107 total die pads</t>
  </si>
  <si>
    <t>128 total package pins</t>
  </si>
  <si>
    <t>bank ref.</t>
  </si>
  <si>
    <t>coordinates w.r.t. GDS (x,y)=(0,0)</t>
  </si>
  <si>
    <t>dy</t>
  </si>
  <si>
    <t>Pad 28 corner, x</t>
  </si>
  <si>
    <t>Pad 28 corner, y</t>
  </si>
  <si>
    <t>cntr to cntr [um]</t>
  </si>
  <si>
    <t>dx</t>
  </si>
  <si>
    <t>dx_tot</t>
  </si>
  <si>
    <t>dy_tot</t>
  </si>
  <si>
    <t>pad ctr x</t>
  </si>
  <si>
    <t>pad ctr y</t>
  </si>
  <si>
    <t>[nm]</t>
  </si>
  <si>
    <t>(reference pad, left bank)</t>
  </si>
  <si>
    <t>pad x</t>
  </si>
  <si>
    <t>pad y</t>
  </si>
  <si>
    <t>note x offset</t>
  </si>
  <si>
    <t>Pad 29 corner, x</t>
  </si>
  <si>
    <t>Pad 29 corner, y</t>
  </si>
  <si>
    <t>(reference pad, bottom bank)</t>
  </si>
  <si>
    <t>note larger pad size</t>
  </si>
  <si>
    <t>Pad 55 corner, x</t>
  </si>
  <si>
    <t>Pad 55 corner, y</t>
  </si>
  <si>
    <t>(reference pad, right bank)</t>
  </si>
  <si>
    <t>(reference pad, top bank)</t>
  </si>
  <si>
    <t>n/a</t>
  </si>
  <si>
    <t xml:space="preserve">downbond </t>
  </si>
  <si>
    <t>Package pin to downbond paddle</t>
  </si>
  <si>
    <t>no connect</t>
  </si>
  <si>
    <t>NET</t>
  </si>
  <si>
    <t>DGND</t>
  </si>
  <si>
    <t>VDD_VCDL</t>
  </si>
  <si>
    <t>AGND</t>
  </si>
  <si>
    <t>AVDD</t>
  </si>
  <si>
    <t>DVDD</t>
  </si>
  <si>
    <t>VDD_CHARGEPUMP</t>
  </si>
  <si>
    <t>Power Nets</t>
  </si>
  <si>
    <t>Note</t>
  </si>
  <si>
    <t>1.2V for Timing generator and sample strobe drivers</t>
  </si>
  <si>
    <t>1.2V for DLL feedback (clean power probably improves jitter performance)</t>
  </si>
  <si>
    <t xml:space="preserve">GND return for DVDD, VDD_VCDL, and VDD_CHARGEPUMP </t>
  </si>
  <si>
    <t>1.2V for analog circuits and DACs</t>
  </si>
  <si>
    <t>GND return for AVDD</t>
  </si>
  <si>
    <t>1.2V for digital circuitry (A/D conversion, pad drivers, etc)</t>
  </si>
  <si>
    <t>128-pin LQFP 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</si>
</sst>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b/>
      <u/>
      <sz val="1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0070C0"/>
      <name val="Arial"/>
      <family val="2"/>
    </font>
    <font>
      <b/>
      <sz val="10"/>
      <color rgb="FF002060"/>
      <name val="Arial"/>
      <family val="2"/>
    </font>
    <font>
      <b/>
      <u/>
      <sz val="10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51"/>
        <bgColor indexed="13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3"/>
      </top>
      <bottom style="medium">
        <color indexed="63"/>
      </bottom>
      <diagonal/>
    </border>
    <border>
      <left style="medium">
        <color indexed="64"/>
      </left>
      <right/>
      <top style="thin">
        <color indexed="63"/>
      </top>
      <bottom style="medium">
        <color indexed="63"/>
      </bottom>
      <diagonal/>
    </border>
    <border>
      <left/>
      <right style="medium">
        <color indexed="63"/>
      </right>
      <top style="medium">
        <color indexed="63"/>
      </top>
      <bottom style="thin">
        <color indexed="63"/>
      </bottom>
      <diagonal/>
    </border>
    <border>
      <left style="medium">
        <color indexed="64"/>
      </left>
      <right style="medium">
        <color indexed="64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medium">
        <color indexed="63"/>
      </bottom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1" fillId="3" borderId="8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0" fillId="0" borderId="9" xfId="0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Border="1"/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4" fillId="0" borderId="14" xfId="0" applyFont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" fillId="0" borderId="0" xfId="0" applyFont="1" applyFill="1" applyBorder="1"/>
    <xf numFmtId="0" fontId="4" fillId="0" borderId="16" xfId="0" applyFont="1" applyBorder="1"/>
    <xf numFmtId="0" fontId="7" fillId="2" borderId="3" xfId="0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left"/>
    </xf>
    <xf numFmtId="0" fontId="7" fillId="0" borderId="0" xfId="0" applyFont="1"/>
    <xf numFmtId="0" fontId="8" fillId="0" borderId="0" xfId="0" applyFont="1" applyFill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4" fillId="0" borderId="0" xfId="0" applyFont="1"/>
    <xf numFmtId="0" fontId="0" fillId="0" borderId="0" xfId="0" applyFont="1"/>
    <xf numFmtId="0" fontId="1" fillId="2" borderId="16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1" fillId="2" borderId="17" xfId="0" applyFont="1" applyFill="1" applyBorder="1" applyAlignment="1">
      <alignment horizontal="center" wrapText="1"/>
    </xf>
    <xf numFmtId="0" fontId="1" fillId="2" borderId="18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PSEC4A die pads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pads</c:v>
          </c:tx>
          <c:spPr>
            <a:ln w="28575">
              <a:noFill/>
            </a:ln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'DIE WIREBOND PIN LOCATIONS'!$C$4:$C$127</c:f>
              <c:numCache>
                <c:formatCode>General</c:formatCode>
                <c:ptCount val="124"/>
                <c:pt idx="0">
                  <c:v>68000</c:v>
                </c:pt>
                <c:pt idx="1">
                  <c:v>68000</c:v>
                </c:pt>
                <c:pt idx="3">
                  <c:v>68000</c:v>
                </c:pt>
                <c:pt idx="4">
                  <c:v>99000</c:v>
                </c:pt>
                <c:pt idx="5">
                  <c:v>68000</c:v>
                </c:pt>
                <c:pt idx="6">
                  <c:v>68000</c:v>
                </c:pt>
                <c:pt idx="7">
                  <c:v>99000</c:v>
                </c:pt>
                <c:pt idx="8">
                  <c:v>68000</c:v>
                </c:pt>
                <c:pt idx="9">
                  <c:v>68000</c:v>
                </c:pt>
                <c:pt idx="10">
                  <c:v>99000</c:v>
                </c:pt>
                <c:pt idx="11">
                  <c:v>68000</c:v>
                </c:pt>
                <c:pt idx="12">
                  <c:v>68000</c:v>
                </c:pt>
                <c:pt idx="13">
                  <c:v>99000</c:v>
                </c:pt>
                <c:pt idx="14">
                  <c:v>68000</c:v>
                </c:pt>
                <c:pt idx="15">
                  <c:v>68000</c:v>
                </c:pt>
                <c:pt idx="16">
                  <c:v>99000</c:v>
                </c:pt>
                <c:pt idx="17">
                  <c:v>68000</c:v>
                </c:pt>
                <c:pt idx="18">
                  <c:v>68000</c:v>
                </c:pt>
                <c:pt idx="19">
                  <c:v>99000</c:v>
                </c:pt>
                <c:pt idx="20">
                  <c:v>68000</c:v>
                </c:pt>
                <c:pt idx="21">
                  <c:v>68000</c:v>
                </c:pt>
                <c:pt idx="22">
                  <c:v>99000</c:v>
                </c:pt>
                <c:pt idx="23">
                  <c:v>68000</c:v>
                </c:pt>
                <c:pt idx="24">
                  <c:v>68000</c:v>
                </c:pt>
                <c:pt idx="25">
                  <c:v>99000</c:v>
                </c:pt>
                <c:pt idx="26">
                  <c:v>68000</c:v>
                </c:pt>
                <c:pt idx="27">
                  <c:v>68000</c:v>
                </c:pt>
                <c:pt idx="28">
                  <c:v>68000</c:v>
                </c:pt>
                <c:pt idx="34">
                  <c:v>248430</c:v>
                </c:pt>
                <c:pt idx="35">
                  <c:v>374480</c:v>
                </c:pt>
                <c:pt idx="36">
                  <c:v>506480</c:v>
                </c:pt>
                <c:pt idx="37">
                  <c:v>638480</c:v>
                </c:pt>
                <c:pt idx="38">
                  <c:v>770480</c:v>
                </c:pt>
                <c:pt idx="39">
                  <c:v>902480</c:v>
                </c:pt>
                <c:pt idx="40">
                  <c:v>1034480</c:v>
                </c:pt>
                <c:pt idx="41">
                  <c:v>1166480</c:v>
                </c:pt>
                <c:pt idx="42">
                  <c:v>1298480</c:v>
                </c:pt>
                <c:pt idx="43">
                  <c:v>1430480</c:v>
                </c:pt>
                <c:pt idx="44">
                  <c:v>1562480</c:v>
                </c:pt>
                <c:pt idx="45">
                  <c:v>1694480</c:v>
                </c:pt>
                <c:pt idx="46">
                  <c:v>1826480</c:v>
                </c:pt>
                <c:pt idx="47">
                  <c:v>1958480</c:v>
                </c:pt>
                <c:pt idx="48">
                  <c:v>2090480</c:v>
                </c:pt>
                <c:pt idx="49">
                  <c:v>2222480</c:v>
                </c:pt>
                <c:pt idx="50">
                  <c:v>2354480</c:v>
                </c:pt>
                <c:pt idx="51">
                  <c:v>2486480</c:v>
                </c:pt>
                <c:pt idx="52">
                  <c:v>2618480</c:v>
                </c:pt>
                <c:pt idx="53">
                  <c:v>2750480</c:v>
                </c:pt>
                <c:pt idx="54">
                  <c:v>2882480</c:v>
                </c:pt>
                <c:pt idx="55">
                  <c:v>3014480</c:v>
                </c:pt>
                <c:pt idx="56">
                  <c:v>3146480</c:v>
                </c:pt>
                <c:pt idx="57">
                  <c:v>3278480</c:v>
                </c:pt>
                <c:pt idx="58">
                  <c:v>3410480</c:v>
                </c:pt>
                <c:pt idx="59">
                  <c:v>3542480</c:v>
                </c:pt>
                <c:pt idx="66">
                  <c:v>3732000</c:v>
                </c:pt>
                <c:pt idx="67">
                  <c:v>3732000</c:v>
                </c:pt>
                <c:pt idx="68">
                  <c:v>3732000</c:v>
                </c:pt>
                <c:pt idx="69">
                  <c:v>3732000</c:v>
                </c:pt>
                <c:pt idx="70">
                  <c:v>3732000</c:v>
                </c:pt>
                <c:pt idx="71">
                  <c:v>3732000</c:v>
                </c:pt>
                <c:pt idx="72">
                  <c:v>3732000</c:v>
                </c:pt>
                <c:pt idx="73">
                  <c:v>3732000</c:v>
                </c:pt>
                <c:pt idx="74">
                  <c:v>3732000</c:v>
                </c:pt>
                <c:pt idx="75">
                  <c:v>3732000</c:v>
                </c:pt>
                <c:pt idx="76">
                  <c:v>3732000</c:v>
                </c:pt>
                <c:pt idx="77">
                  <c:v>3732000</c:v>
                </c:pt>
                <c:pt idx="78">
                  <c:v>3732000</c:v>
                </c:pt>
                <c:pt idx="79">
                  <c:v>3732000</c:v>
                </c:pt>
                <c:pt idx="80">
                  <c:v>3732000</c:v>
                </c:pt>
                <c:pt idx="81">
                  <c:v>3732000</c:v>
                </c:pt>
                <c:pt idx="82">
                  <c:v>3732000</c:v>
                </c:pt>
                <c:pt idx="83">
                  <c:v>3732000</c:v>
                </c:pt>
                <c:pt idx="84">
                  <c:v>3732000</c:v>
                </c:pt>
                <c:pt idx="85">
                  <c:v>3732000</c:v>
                </c:pt>
                <c:pt idx="86">
                  <c:v>3732000</c:v>
                </c:pt>
                <c:pt idx="87">
                  <c:v>3732000</c:v>
                </c:pt>
                <c:pt idx="88">
                  <c:v>3732000</c:v>
                </c:pt>
                <c:pt idx="89">
                  <c:v>3732000</c:v>
                </c:pt>
                <c:pt idx="90">
                  <c:v>3732000</c:v>
                </c:pt>
                <c:pt idx="91">
                  <c:v>3732000</c:v>
                </c:pt>
                <c:pt idx="92">
                  <c:v>3732000</c:v>
                </c:pt>
                <c:pt idx="98">
                  <c:v>3542500</c:v>
                </c:pt>
                <c:pt idx="99">
                  <c:v>3410500</c:v>
                </c:pt>
                <c:pt idx="100">
                  <c:v>3278500</c:v>
                </c:pt>
                <c:pt idx="101">
                  <c:v>3146500</c:v>
                </c:pt>
                <c:pt idx="102">
                  <c:v>3014500</c:v>
                </c:pt>
                <c:pt idx="103">
                  <c:v>2882500</c:v>
                </c:pt>
                <c:pt idx="104">
                  <c:v>2750500</c:v>
                </c:pt>
                <c:pt idx="105">
                  <c:v>2618500</c:v>
                </c:pt>
                <c:pt idx="106">
                  <c:v>2486500</c:v>
                </c:pt>
                <c:pt idx="107">
                  <c:v>2354500</c:v>
                </c:pt>
                <c:pt idx="108">
                  <c:v>2222500</c:v>
                </c:pt>
                <c:pt idx="109">
                  <c:v>2090500</c:v>
                </c:pt>
                <c:pt idx="110">
                  <c:v>1958500</c:v>
                </c:pt>
                <c:pt idx="111">
                  <c:v>1826500</c:v>
                </c:pt>
                <c:pt idx="112">
                  <c:v>1694500</c:v>
                </c:pt>
                <c:pt idx="113">
                  <c:v>1562500</c:v>
                </c:pt>
                <c:pt idx="114">
                  <c:v>1430500</c:v>
                </c:pt>
                <c:pt idx="115">
                  <c:v>1298500</c:v>
                </c:pt>
                <c:pt idx="116">
                  <c:v>1166500</c:v>
                </c:pt>
                <c:pt idx="117">
                  <c:v>1034500</c:v>
                </c:pt>
                <c:pt idx="118">
                  <c:v>902500</c:v>
                </c:pt>
                <c:pt idx="119">
                  <c:v>770500</c:v>
                </c:pt>
                <c:pt idx="120">
                  <c:v>638500</c:v>
                </c:pt>
                <c:pt idx="121">
                  <c:v>506500</c:v>
                </c:pt>
                <c:pt idx="122">
                  <c:v>374500</c:v>
                </c:pt>
                <c:pt idx="123">
                  <c:v>242500</c:v>
                </c:pt>
              </c:numCache>
            </c:numRef>
          </c:xVal>
          <c:yVal>
            <c:numRef>
              <c:f>'DIE WIREBOND PIN LOCATIONS'!$D$4:$D$127</c:f>
              <c:numCache>
                <c:formatCode>General</c:formatCode>
                <c:ptCount val="124"/>
                <c:pt idx="0">
                  <c:v>3734010</c:v>
                </c:pt>
                <c:pt idx="1">
                  <c:v>3625650</c:v>
                </c:pt>
                <c:pt idx="3">
                  <c:v>3327500</c:v>
                </c:pt>
                <c:pt idx="4">
                  <c:v>3217500</c:v>
                </c:pt>
                <c:pt idx="5">
                  <c:v>3107500</c:v>
                </c:pt>
                <c:pt idx="6">
                  <c:v>2947500</c:v>
                </c:pt>
                <c:pt idx="7">
                  <c:v>2837500</c:v>
                </c:pt>
                <c:pt idx="8">
                  <c:v>2727500</c:v>
                </c:pt>
                <c:pt idx="9">
                  <c:v>2567500</c:v>
                </c:pt>
                <c:pt idx="10">
                  <c:v>2457500</c:v>
                </c:pt>
                <c:pt idx="11">
                  <c:v>2347500</c:v>
                </c:pt>
                <c:pt idx="12">
                  <c:v>2187500</c:v>
                </c:pt>
                <c:pt idx="13">
                  <c:v>2077500</c:v>
                </c:pt>
                <c:pt idx="14">
                  <c:v>1967500</c:v>
                </c:pt>
                <c:pt idx="15">
                  <c:v>1807500</c:v>
                </c:pt>
                <c:pt idx="16">
                  <c:v>1697500</c:v>
                </c:pt>
                <c:pt idx="17">
                  <c:v>1587500</c:v>
                </c:pt>
                <c:pt idx="18">
                  <c:v>1427500</c:v>
                </c:pt>
                <c:pt idx="19">
                  <c:v>1317500</c:v>
                </c:pt>
                <c:pt idx="20">
                  <c:v>1207500</c:v>
                </c:pt>
                <c:pt idx="21">
                  <c:v>1047500</c:v>
                </c:pt>
                <c:pt idx="22">
                  <c:v>937500</c:v>
                </c:pt>
                <c:pt idx="23">
                  <c:v>827500</c:v>
                </c:pt>
                <c:pt idx="24">
                  <c:v>667500</c:v>
                </c:pt>
                <c:pt idx="25">
                  <c:v>557500</c:v>
                </c:pt>
                <c:pt idx="26">
                  <c:v>447500</c:v>
                </c:pt>
                <c:pt idx="27">
                  <c:v>337500</c:v>
                </c:pt>
                <c:pt idx="28">
                  <c:v>220730</c:v>
                </c:pt>
                <c:pt idx="34">
                  <c:v>68000</c:v>
                </c:pt>
                <c:pt idx="35">
                  <c:v>68000</c:v>
                </c:pt>
                <c:pt idx="36">
                  <c:v>68000</c:v>
                </c:pt>
                <c:pt idx="37">
                  <c:v>68000</c:v>
                </c:pt>
                <c:pt idx="38">
                  <c:v>68000</c:v>
                </c:pt>
                <c:pt idx="39">
                  <c:v>68000</c:v>
                </c:pt>
                <c:pt idx="40">
                  <c:v>68000</c:v>
                </c:pt>
                <c:pt idx="41">
                  <c:v>68000</c:v>
                </c:pt>
                <c:pt idx="42">
                  <c:v>68000</c:v>
                </c:pt>
                <c:pt idx="43">
                  <c:v>68000</c:v>
                </c:pt>
                <c:pt idx="44">
                  <c:v>68000</c:v>
                </c:pt>
                <c:pt idx="45">
                  <c:v>68000</c:v>
                </c:pt>
                <c:pt idx="46">
                  <c:v>68000</c:v>
                </c:pt>
                <c:pt idx="47">
                  <c:v>68000</c:v>
                </c:pt>
                <c:pt idx="48">
                  <c:v>68000</c:v>
                </c:pt>
                <c:pt idx="49">
                  <c:v>68000</c:v>
                </c:pt>
                <c:pt idx="50">
                  <c:v>68000</c:v>
                </c:pt>
                <c:pt idx="51">
                  <c:v>68000</c:v>
                </c:pt>
                <c:pt idx="52">
                  <c:v>68000</c:v>
                </c:pt>
                <c:pt idx="53">
                  <c:v>68000</c:v>
                </c:pt>
                <c:pt idx="54">
                  <c:v>68000</c:v>
                </c:pt>
                <c:pt idx="55">
                  <c:v>68000</c:v>
                </c:pt>
                <c:pt idx="56">
                  <c:v>68000</c:v>
                </c:pt>
                <c:pt idx="57">
                  <c:v>68000</c:v>
                </c:pt>
                <c:pt idx="58">
                  <c:v>68000</c:v>
                </c:pt>
                <c:pt idx="59">
                  <c:v>68000</c:v>
                </c:pt>
                <c:pt idx="66">
                  <c:v>234660</c:v>
                </c:pt>
                <c:pt idx="67">
                  <c:v>366659.99999999994</c:v>
                </c:pt>
                <c:pt idx="68">
                  <c:v>498659.99999999994</c:v>
                </c:pt>
                <c:pt idx="69">
                  <c:v>630660</c:v>
                </c:pt>
                <c:pt idx="70">
                  <c:v>762660</c:v>
                </c:pt>
                <c:pt idx="71">
                  <c:v>894660</c:v>
                </c:pt>
                <c:pt idx="72">
                  <c:v>1026659.9999999999</c:v>
                </c:pt>
                <c:pt idx="73">
                  <c:v>1158660</c:v>
                </c:pt>
                <c:pt idx="74">
                  <c:v>1290660</c:v>
                </c:pt>
                <c:pt idx="75">
                  <c:v>1422660</c:v>
                </c:pt>
                <c:pt idx="76">
                  <c:v>1554660</c:v>
                </c:pt>
                <c:pt idx="77">
                  <c:v>1686660</c:v>
                </c:pt>
                <c:pt idx="78">
                  <c:v>1818660</c:v>
                </c:pt>
                <c:pt idx="79">
                  <c:v>1950660</c:v>
                </c:pt>
                <c:pt idx="80">
                  <c:v>2082659.9999999998</c:v>
                </c:pt>
                <c:pt idx="81">
                  <c:v>2214660</c:v>
                </c:pt>
                <c:pt idx="82">
                  <c:v>2346660</c:v>
                </c:pt>
                <c:pt idx="83">
                  <c:v>2478660</c:v>
                </c:pt>
                <c:pt idx="84">
                  <c:v>2610660</c:v>
                </c:pt>
                <c:pt idx="85">
                  <c:v>2742660</c:v>
                </c:pt>
                <c:pt idx="86">
                  <c:v>2874660</c:v>
                </c:pt>
                <c:pt idx="87">
                  <c:v>3006660</c:v>
                </c:pt>
                <c:pt idx="88">
                  <c:v>3138660</c:v>
                </c:pt>
                <c:pt idx="89">
                  <c:v>3270660</c:v>
                </c:pt>
                <c:pt idx="90">
                  <c:v>3402660</c:v>
                </c:pt>
                <c:pt idx="91">
                  <c:v>3534660</c:v>
                </c:pt>
                <c:pt idx="92">
                  <c:v>3666660</c:v>
                </c:pt>
                <c:pt idx="98">
                  <c:v>3852000</c:v>
                </c:pt>
                <c:pt idx="99">
                  <c:v>3852000</c:v>
                </c:pt>
                <c:pt idx="100">
                  <c:v>3852000</c:v>
                </c:pt>
                <c:pt idx="101">
                  <c:v>3852000</c:v>
                </c:pt>
                <c:pt idx="102">
                  <c:v>3852000</c:v>
                </c:pt>
                <c:pt idx="103">
                  <c:v>3852000</c:v>
                </c:pt>
                <c:pt idx="104">
                  <c:v>3852000</c:v>
                </c:pt>
                <c:pt idx="105">
                  <c:v>3852000</c:v>
                </c:pt>
                <c:pt idx="106">
                  <c:v>3852000</c:v>
                </c:pt>
                <c:pt idx="107">
                  <c:v>3852000</c:v>
                </c:pt>
                <c:pt idx="108">
                  <c:v>3852000</c:v>
                </c:pt>
                <c:pt idx="109">
                  <c:v>3852000</c:v>
                </c:pt>
                <c:pt idx="110">
                  <c:v>3852000</c:v>
                </c:pt>
                <c:pt idx="111">
                  <c:v>3852000</c:v>
                </c:pt>
                <c:pt idx="112">
                  <c:v>3852000</c:v>
                </c:pt>
                <c:pt idx="113">
                  <c:v>3852000</c:v>
                </c:pt>
                <c:pt idx="114">
                  <c:v>3852000</c:v>
                </c:pt>
                <c:pt idx="115">
                  <c:v>3852000</c:v>
                </c:pt>
                <c:pt idx="116">
                  <c:v>3852000</c:v>
                </c:pt>
                <c:pt idx="117">
                  <c:v>3852000</c:v>
                </c:pt>
                <c:pt idx="118">
                  <c:v>3852000</c:v>
                </c:pt>
                <c:pt idx="119">
                  <c:v>3852000</c:v>
                </c:pt>
                <c:pt idx="120">
                  <c:v>3852000</c:v>
                </c:pt>
                <c:pt idx="121">
                  <c:v>3852000</c:v>
                </c:pt>
                <c:pt idx="122">
                  <c:v>3852000</c:v>
                </c:pt>
                <c:pt idx="123">
                  <c:v>3852000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87056"/>
        <c:axId val="115785376"/>
      </c:scatterChart>
      <c:valAx>
        <c:axId val="11578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PSEC4A x [nm]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5785376"/>
        <c:crosses val="autoZero"/>
        <c:crossBetween val="midCat"/>
      </c:valAx>
      <c:valAx>
        <c:axId val="11578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PSEC4A y</a:t>
                </a:r>
                <a:r>
                  <a:rPr lang="en-US" baseline="0"/>
                  <a:t> [nm]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8705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0</xdr:row>
      <xdr:rowOff>0</xdr:rowOff>
    </xdr:from>
    <xdr:to>
      <xdr:col>16</xdr:col>
      <xdr:colOff>447675</xdr:colOff>
      <xdr:row>44</xdr:row>
      <xdr:rowOff>114300</xdr:rowOff>
    </xdr:to>
    <xdr:graphicFrame macro="">
      <xdr:nvGraphicFramePr>
        <xdr:cNvPr id="206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2"/>
  <sheetViews>
    <sheetView zoomScale="75" zoomScaleNormal="75" workbookViewId="0">
      <selection activeCell="F61" sqref="F61"/>
    </sheetView>
  </sheetViews>
  <sheetFormatPr defaultRowHeight="12.75" x14ac:dyDescent="0.2"/>
  <cols>
    <col min="1" max="1" width="23.28515625" style="3" customWidth="1"/>
    <col min="2" max="2" width="16.28515625" style="3" customWidth="1"/>
    <col min="3" max="3" width="16.28515625" style="1" customWidth="1"/>
    <col min="4" max="4" width="17.140625" style="1" customWidth="1"/>
    <col min="5" max="5" width="12.28515625" style="8" customWidth="1"/>
    <col min="6" max="6" width="22.28515625" style="8" customWidth="1"/>
    <col min="7" max="7" width="29.5703125" style="8" customWidth="1"/>
    <col min="8" max="8" width="28" style="8" customWidth="1"/>
    <col min="9" max="9" width="33.140625" style="8" customWidth="1"/>
    <col min="10" max="12" width="9.85546875" customWidth="1"/>
    <col min="17" max="17" width="9.85546875" customWidth="1"/>
    <col min="18" max="18" width="10.28515625" customWidth="1"/>
    <col min="21" max="21" width="10.28515625" customWidth="1"/>
    <col min="22" max="22" width="19.28515625" customWidth="1"/>
    <col min="23" max="23" width="18.42578125" customWidth="1"/>
  </cols>
  <sheetData>
    <row r="1" spans="1:24" ht="12.75" customHeight="1" x14ac:dyDescent="0.2">
      <c r="A1" s="44" t="s">
        <v>5</v>
      </c>
      <c r="B1" s="44"/>
      <c r="C1" s="44"/>
      <c r="D1" s="44"/>
      <c r="E1" s="45" t="s">
        <v>0</v>
      </c>
      <c r="F1" s="46"/>
      <c r="G1" s="13" t="s">
        <v>8</v>
      </c>
      <c r="H1" s="12" t="s">
        <v>8</v>
      </c>
      <c r="I1"/>
      <c r="M1" s="47" t="s">
        <v>145</v>
      </c>
      <c r="N1" s="47"/>
    </row>
    <row r="2" spans="1:24" ht="13.5" thickBot="1" x14ac:dyDescent="0.25">
      <c r="A2" s="2" t="s">
        <v>6</v>
      </c>
      <c r="B2" s="14" t="s">
        <v>11</v>
      </c>
      <c r="C2" s="2" t="s">
        <v>1</v>
      </c>
      <c r="D2" s="2" t="s">
        <v>2</v>
      </c>
      <c r="E2" s="35" t="s">
        <v>4</v>
      </c>
      <c r="F2" s="36" t="s">
        <v>3</v>
      </c>
      <c r="G2" s="11" t="s">
        <v>9</v>
      </c>
      <c r="H2" s="10" t="s">
        <v>10</v>
      </c>
      <c r="I2" s="5" t="s">
        <v>7</v>
      </c>
      <c r="J2" s="16" t="s">
        <v>140</v>
      </c>
      <c r="K2" s="25" t="s">
        <v>153</v>
      </c>
      <c r="L2" s="25" t="s">
        <v>154</v>
      </c>
      <c r="M2" t="s">
        <v>146</v>
      </c>
      <c r="N2" t="s">
        <v>142</v>
      </c>
      <c r="O2" t="s">
        <v>147</v>
      </c>
      <c r="P2" t="s">
        <v>148</v>
      </c>
      <c r="Q2" t="s">
        <v>149</v>
      </c>
      <c r="R2" t="s">
        <v>150</v>
      </c>
      <c r="U2" s="43" t="s">
        <v>141</v>
      </c>
      <c r="V2" s="43"/>
      <c r="W2" s="43"/>
    </row>
    <row r="3" spans="1:24" x14ac:dyDescent="0.2">
      <c r="A3" s="29" t="s">
        <v>164</v>
      </c>
      <c r="B3" s="6"/>
      <c r="C3" s="6"/>
      <c r="D3" s="6"/>
      <c r="E3" s="37">
        <v>1</v>
      </c>
      <c r="F3" s="38" t="s">
        <v>117</v>
      </c>
      <c r="G3" s="6"/>
      <c r="H3" s="6"/>
      <c r="I3" s="32" t="s">
        <v>167</v>
      </c>
      <c r="K3" s="23"/>
      <c r="L3" s="23"/>
      <c r="Q3" t="s">
        <v>151</v>
      </c>
      <c r="R3" t="s">
        <v>151</v>
      </c>
      <c r="U3" s="17" t="s">
        <v>142</v>
      </c>
      <c r="V3" s="18" t="s">
        <v>143</v>
      </c>
      <c r="W3" s="18" t="s">
        <v>144</v>
      </c>
      <c r="X3" s="19"/>
    </row>
    <row r="4" spans="1:24" x14ac:dyDescent="0.2">
      <c r="A4" s="3" t="s">
        <v>12</v>
      </c>
      <c r="B4" s="6">
        <v>1</v>
      </c>
      <c r="C4" s="26">
        <f>Q4</f>
        <v>68000</v>
      </c>
      <c r="D4" s="8">
        <f>R4</f>
        <v>3734010</v>
      </c>
      <c r="E4" s="37">
        <f t="shared" ref="E4:E67" si="0">E3+1</f>
        <v>2</v>
      </c>
      <c r="F4" s="39" t="s">
        <v>12</v>
      </c>
      <c r="G4" s="8">
        <v>95</v>
      </c>
      <c r="H4" s="8">
        <v>95</v>
      </c>
      <c r="I4" s="32" t="s">
        <v>159</v>
      </c>
      <c r="J4" s="23">
        <v>27</v>
      </c>
      <c r="K4" s="24">
        <v>20.5</v>
      </c>
      <c r="L4" s="24">
        <v>3686.51</v>
      </c>
      <c r="M4" s="23">
        <v>0</v>
      </c>
      <c r="N4" s="23"/>
      <c r="O4" s="23"/>
      <c r="P4" s="23">
        <f>L4-L32</f>
        <v>3513.28</v>
      </c>
      <c r="Q4">
        <f>(M4+G4/2+$V$4)*1000</f>
        <v>68000</v>
      </c>
      <c r="R4">
        <f>(P4+W$4+H4/2)*1000</f>
        <v>3734010</v>
      </c>
      <c r="U4" s="20"/>
      <c r="V4" s="21">
        <v>20.5</v>
      </c>
      <c r="W4" s="21">
        <v>173.23</v>
      </c>
      <c r="X4" s="22"/>
    </row>
    <row r="5" spans="1:24" x14ac:dyDescent="0.2">
      <c r="A5" s="3" t="s">
        <v>14</v>
      </c>
      <c r="B5" s="8">
        <v>2</v>
      </c>
      <c r="C5" s="26">
        <f t="shared" ref="C5:C32" si="1">Q5</f>
        <v>68000</v>
      </c>
      <c r="D5" s="8">
        <f t="shared" ref="D5:D32" si="2">R5</f>
        <v>3625650</v>
      </c>
      <c r="E5" s="37">
        <f t="shared" si="0"/>
        <v>3</v>
      </c>
      <c r="F5" s="39" t="s">
        <v>14</v>
      </c>
      <c r="G5" s="6">
        <v>95</v>
      </c>
      <c r="H5" s="6">
        <v>62</v>
      </c>
      <c r="I5" s="32" t="s">
        <v>0</v>
      </c>
      <c r="J5" s="23">
        <v>26</v>
      </c>
      <c r="K5" s="24">
        <v>20.5</v>
      </c>
      <c r="L5" s="24">
        <v>3594.65</v>
      </c>
      <c r="M5" s="23">
        <v>0</v>
      </c>
      <c r="N5" s="23"/>
      <c r="O5" s="23"/>
      <c r="P5" s="23">
        <f>L5-L32</f>
        <v>3421.42</v>
      </c>
      <c r="Q5">
        <f>(M5+G5/2+$V$4)*1000</f>
        <v>68000</v>
      </c>
      <c r="R5">
        <f>(P5+W$4+H5/2)*1000</f>
        <v>3625650</v>
      </c>
    </row>
    <row r="6" spans="1:24" x14ac:dyDescent="0.2">
      <c r="B6" s="8"/>
      <c r="C6" s="26"/>
      <c r="D6" s="8"/>
      <c r="E6" s="37">
        <f t="shared" si="0"/>
        <v>4</v>
      </c>
      <c r="F6" s="38" t="s">
        <v>118</v>
      </c>
      <c r="I6" s="32" t="s">
        <v>0</v>
      </c>
      <c r="J6" s="23"/>
      <c r="K6" s="24"/>
      <c r="L6" s="24"/>
      <c r="M6" s="23"/>
      <c r="N6" s="23"/>
      <c r="O6" s="23"/>
      <c r="P6" s="23"/>
      <c r="Q6" s="23"/>
      <c r="R6" s="23"/>
    </row>
    <row r="7" spans="1:24" x14ac:dyDescent="0.2">
      <c r="A7" s="3" t="s">
        <v>15</v>
      </c>
      <c r="B7" s="8">
        <v>3</v>
      </c>
      <c r="C7" s="26">
        <f t="shared" si="1"/>
        <v>68000</v>
      </c>
      <c r="D7" s="8">
        <f t="shared" si="2"/>
        <v>3327500</v>
      </c>
      <c r="E7" s="37">
        <f t="shared" si="0"/>
        <v>5</v>
      </c>
      <c r="F7" s="39" t="s">
        <v>15</v>
      </c>
      <c r="G7" s="8">
        <v>95</v>
      </c>
      <c r="H7" s="8">
        <v>62</v>
      </c>
      <c r="I7" s="32"/>
      <c r="J7" s="23">
        <f t="shared" ref="J7:J30" si="3">J8+1</f>
        <v>25</v>
      </c>
      <c r="K7" s="24"/>
      <c r="L7" s="24"/>
      <c r="M7" s="23">
        <v>0</v>
      </c>
      <c r="N7" s="23">
        <v>110</v>
      </c>
      <c r="O7" s="23"/>
      <c r="P7" s="23">
        <f>SUM(N7:$N$32)</f>
        <v>3123.27</v>
      </c>
      <c r="Q7">
        <f t="shared" ref="Q7:Q32" si="4">(M7+G7/2+$V$4)*1000</f>
        <v>68000</v>
      </c>
      <c r="R7">
        <f t="shared" ref="R7:R32" si="5">(P7+W$4+H7/2)*1000</f>
        <v>3327500</v>
      </c>
    </row>
    <row r="8" spans="1:24" x14ac:dyDescent="0.2">
      <c r="A8" s="3" t="s">
        <v>16</v>
      </c>
      <c r="B8" s="8">
        <v>4</v>
      </c>
      <c r="C8" s="26">
        <f t="shared" si="1"/>
        <v>99000</v>
      </c>
      <c r="D8" s="8">
        <f t="shared" si="2"/>
        <v>3217500</v>
      </c>
      <c r="E8" s="37">
        <f t="shared" si="0"/>
        <v>6</v>
      </c>
      <c r="F8" s="39" t="s">
        <v>16</v>
      </c>
      <c r="G8" s="8">
        <v>95</v>
      </c>
      <c r="H8" s="8">
        <v>62</v>
      </c>
      <c r="I8" s="32" t="s">
        <v>155</v>
      </c>
      <c r="J8" s="23">
        <f t="shared" si="3"/>
        <v>24</v>
      </c>
      <c r="K8" s="24"/>
      <c r="L8" s="24"/>
      <c r="M8" s="23">
        <v>31</v>
      </c>
      <c r="N8" s="23">
        <v>110</v>
      </c>
      <c r="O8" s="23"/>
      <c r="P8" s="23">
        <f>SUM(N8:$N$32)</f>
        <v>3013.27</v>
      </c>
      <c r="Q8">
        <f t="shared" si="4"/>
        <v>99000</v>
      </c>
      <c r="R8">
        <f t="shared" si="5"/>
        <v>3217500</v>
      </c>
    </row>
    <row r="9" spans="1:24" x14ac:dyDescent="0.2">
      <c r="A9" s="3" t="s">
        <v>18</v>
      </c>
      <c r="B9" s="8">
        <v>5</v>
      </c>
      <c r="C9" s="26">
        <f t="shared" si="1"/>
        <v>68000</v>
      </c>
      <c r="D9" s="8">
        <f t="shared" si="2"/>
        <v>3107500</v>
      </c>
      <c r="E9" s="37">
        <f t="shared" si="0"/>
        <v>7</v>
      </c>
      <c r="F9" s="39" t="s">
        <v>18</v>
      </c>
      <c r="G9" s="8">
        <v>95</v>
      </c>
      <c r="H9" s="8">
        <v>62</v>
      </c>
      <c r="I9" s="32"/>
      <c r="J9" s="23">
        <f t="shared" si="3"/>
        <v>23</v>
      </c>
      <c r="K9" s="24"/>
      <c r="L9" s="24"/>
      <c r="M9" s="23">
        <v>0</v>
      </c>
      <c r="N9" s="23">
        <v>160</v>
      </c>
      <c r="O9" s="23"/>
      <c r="P9" s="23">
        <f>SUM(N9:$N$32)</f>
        <v>2903.27</v>
      </c>
      <c r="Q9">
        <f t="shared" si="4"/>
        <v>68000</v>
      </c>
      <c r="R9">
        <f t="shared" si="5"/>
        <v>3107500</v>
      </c>
    </row>
    <row r="10" spans="1:24" x14ac:dyDescent="0.2">
      <c r="A10" s="3" t="s">
        <v>19</v>
      </c>
      <c r="B10" s="8">
        <v>6</v>
      </c>
      <c r="C10" s="26">
        <f t="shared" si="1"/>
        <v>68000</v>
      </c>
      <c r="D10" s="8">
        <f t="shared" si="2"/>
        <v>2947500</v>
      </c>
      <c r="E10" s="37">
        <f t="shared" si="0"/>
        <v>8</v>
      </c>
      <c r="F10" s="39" t="s">
        <v>19</v>
      </c>
      <c r="G10" s="8">
        <v>95</v>
      </c>
      <c r="H10" s="8">
        <v>62</v>
      </c>
      <c r="I10" s="32"/>
      <c r="J10" s="23">
        <f t="shared" si="3"/>
        <v>22</v>
      </c>
      <c r="K10" s="24"/>
      <c r="L10" s="24"/>
      <c r="M10" s="23">
        <v>0</v>
      </c>
      <c r="N10" s="23">
        <v>110</v>
      </c>
      <c r="O10" s="23"/>
      <c r="P10" s="23">
        <f>SUM(N10:$N$32)</f>
        <v>2743.27</v>
      </c>
      <c r="Q10">
        <f t="shared" si="4"/>
        <v>68000</v>
      </c>
      <c r="R10">
        <f t="shared" si="5"/>
        <v>2947500</v>
      </c>
    </row>
    <row r="11" spans="1:24" x14ac:dyDescent="0.2">
      <c r="A11" s="3" t="s">
        <v>17</v>
      </c>
      <c r="B11" s="8">
        <v>7</v>
      </c>
      <c r="C11" s="26">
        <f t="shared" si="1"/>
        <v>99000</v>
      </c>
      <c r="D11" s="8">
        <f t="shared" si="2"/>
        <v>2837500</v>
      </c>
      <c r="E11" s="37">
        <f t="shared" si="0"/>
        <v>9</v>
      </c>
      <c r="F11" s="39" t="s">
        <v>17</v>
      </c>
      <c r="G11" s="8">
        <v>95</v>
      </c>
      <c r="H11" s="8">
        <v>62</v>
      </c>
      <c r="I11" s="32" t="s">
        <v>155</v>
      </c>
      <c r="J11" s="23">
        <f t="shared" si="3"/>
        <v>21</v>
      </c>
      <c r="K11" s="24"/>
      <c r="L11" s="24"/>
      <c r="M11" s="23">
        <v>31</v>
      </c>
      <c r="N11" s="23">
        <v>110</v>
      </c>
      <c r="O11" s="23"/>
      <c r="P11" s="23">
        <f>SUM(N11:$N$32)</f>
        <v>2633.27</v>
      </c>
      <c r="Q11">
        <f t="shared" si="4"/>
        <v>99000</v>
      </c>
      <c r="R11">
        <f t="shared" si="5"/>
        <v>2837500</v>
      </c>
    </row>
    <row r="12" spans="1:24" x14ac:dyDescent="0.2">
      <c r="A12" s="3" t="s">
        <v>20</v>
      </c>
      <c r="B12" s="8">
        <v>8</v>
      </c>
      <c r="C12" s="26">
        <f t="shared" si="1"/>
        <v>68000</v>
      </c>
      <c r="D12" s="8">
        <f t="shared" si="2"/>
        <v>2727500</v>
      </c>
      <c r="E12" s="37">
        <f t="shared" si="0"/>
        <v>10</v>
      </c>
      <c r="F12" s="39" t="s">
        <v>20</v>
      </c>
      <c r="G12" s="8">
        <v>95</v>
      </c>
      <c r="H12" s="8">
        <v>62</v>
      </c>
      <c r="I12" s="32"/>
      <c r="J12" s="23">
        <f t="shared" si="3"/>
        <v>20</v>
      </c>
      <c r="K12" s="24"/>
      <c r="L12" s="24"/>
      <c r="M12" s="23">
        <v>0</v>
      </c>
      <c r="N12" s="23">
        <v>160</v>
      </c>
      <c r="O12" s="23"/>
      <c r="P12" s="23">
        <f>SUM(N12:$N$32)</f>
        <v>2523.27</v>
      </c>
      <c r="Q12">
        <f t="shared" si="4"/>
        <v>68000</v>
      </c>
      <c r="R12">
        <f t="shared" si="5"/>
        <v>2727500</v>
      </c>
    </row>
    <row r="13" spans="1:24" x14ac:dyDescent="0.2">
      <c r="A13" s="3" t="s">
        <v>21</v>
      </c>
      <c r="B13" s="8">
        <v>9</v>
      </c>
      <c r="C13" s="26">
        <f t="shared" si="1"/>
        <v>68000</v>
      </c>
      <c r="D13" s="8">
        <f t="shared" si="2"/>
        <v>2567500</v>
      </c>
      <c r="E13" s="37">
        <f t="shared" si="0"/>
        <v>11</v>
      </c>
      <c r="F13" s="39" t="s">
        <v>21</v>
      </c>
      <c r="G13" s="8">
        <v>95</v>
      </c>
      <c r="H13" s="8">
        <v>62</v>
      </c>
      <c r="I13" s="32"/>
      <c r="J13" s="23">
        <f t="shared" si="3"/>
        <v>19</v>
      </c>
      <c r="K13" s="24"/>
      <c r="L13" s="24"/>
      <c r="M13" s="23">
        <v>0</v>
      </c>
      <c r="N13" s="23">
        <v>110</v>
      </c>
      <c r="O13" s="23"/>
      <c r="P13" s="23">
        <f>SUM(N13:$N$32)</f>
        <v>2363.27</v>
      </c>
      <c r="Q13">
        <f t="shared" si="4"/>
        <v>68000</v>
      </c>
      <c r="R13">
        <f t="shared" si="5"/>
        <v>2567500</v>
      </c>
    </row>
    <row r="14" spans="1:24" x14ac:dyDescent="0.2">
      <c r="A14" s="3" t="s">
        <v>22</v>
      </c>
      <c r="B14" s="8">
        <v>10</v>
      </c>
      <c r="C14" s="26">
        <f t="shared" si="1"/>
        <v>99000</v>
      </c>
      <c r="D14" s="8">
        <f t="shared" si="2"/>
        <v>2457500</v>
      </c>
      <c r="E14" s="37">
        <f t="shared" si="0"/>
        <v>12</v>
      </c>
      <c r="F14" s="39" t="s">
        <v>22</v>
      </c>
      <c r="G14" s="8">
        <v>95</v>
      </c>
      <c r="H14" s="8">
        <v>62</v>
      </c>
      <c r="I14" s="32" t="s">
        <v>155</v>
      </c>
      <c r="J14" s="23">
        <f t="shared" si="3"/>
        <v>18</v>
      </c>
      <c r="K14" s="24"/>
      <c r="L14" s="24"/>
      <c r="M14" s="23">
        <v>31</v>
      </c>
      <c r="N14" s="23">
        <v>110</v>
      </c>
      <c r="O14" s="23"/>
      <c r="P14" s="23">
        <f>SUM(N14:$N$32)</f>
        <v>2253.27</v>
      </c>
      <c r="Q14">
        <f t="shared" si="4"/>
        <v>99000</v>
      </c>
      <c r="R14">
        <f t="shared" si="5"/>
        <v>2457500</v>
      </c>
    </row>
    <row r="15" spans="1:24" x14ac:dyDescent="0.2">
      <c r="A15" s="3" t="s">
        <v>23</v>
      </c>
      <c r="B15" s="8">
        <v>11</v>
      </c>
      <c r="C15" s="26">
        <f t="shared" si="1"/>
        <v>68000</v>
      </c>
      <c r="D15" s="8">
        <f t="shared" si="2"/>
        <v>2347500</v>
      </c>
      <c r="E15" s="37">
        <f t="shared" si="0"/>
        <v>13</v>
      </c>
      <c r="F15" s="39" t="s">
        <v>23</v>
      </c>
      <c r="G15" s="8">
        <v>95</v>
      </c>
      <c r="H15" s="8">
        <v>62</v>
      </c>
      <c r="I15" s="32"/>
      <c r="J15" s="23">
        <f t="shared" si="3"/>
        <v>17</v>
      </c>
      <c r="K15" s="24"/>
      <c r="L15" s="24"/>
      <c r="M15" s="23">
        <v>0</v>
      </c>
      <c r="N15" s="23">
        <v>160</v>
      </c>
      <c r="O15" s="23"/>
      <c r="P15" s="23">
        <f>SUM(N15:$N$32)</f>
        <v>2143.27</v>
      </c>
      <c r="Q15">
        <f t="shared" si="4"/>
        <v>68000</v>
      </c>
      <c r="R15">
        <f t="shared" si="5"/>
        <v>2347500</v>
      </c>
    </row>
    <row r="16" spans="1:24" x14ac:dyDescent="0.2">
      <c r="A16" s="3" t="s">
        <v>24</v>
      </c>
      <c r="B16" s="8">
        <v>12</v>
      </c>
      <c r="C16" s="26">
        <f t="shared" si="1"/>
        <v>68000</v>
      </c>
      <c r="D16" s="8">
        <f t="shared" si="2"/>
        <v>2187500</v>
      </c>
      <c r="E16" s="37">
        <f t="shared" si="0"/>
        <v>14</v>
      </c>
      <c r="F16" s="39" t="s">
        <v>24</v>
      </c>
      <c r="G16" s="8">
        <v>95</v>
      </c>
      <c r="H16" s="8">
        <v>62</v>
      </c>
      <c r="I16" s="32"/>
      <c r="J16" s="23">
        <f t="shared" si="3"/>
        <v>16</v>
      </c>
      <c r="K16" s="24"/>
      <c r="L16" s="24"/>
      <c r="M16" s="23">
        <v>0</v>
      </c>
      <c r="N16" s="23">
        <v>110</v>
      </c>
      <c r="O16" s="23"/>
      <c r="P16" s="23">
        <f>SUM(N16:$N$32)</f>
        <v>1983.27</v>
      </c>
      <c r="Q16">
        <f t="shared" si="4"/>
        <v>68000</v>
      </c>
      <c r="R16">
        <f t="shared" si="5"/>
        <v>2187500</v>
      </c>
    </row>
    <row r="17" spans="1:21" x14ac:dyDescent="0.2">
      <c r="A17" s="3" t="s">
        <v>25</v>
      </c>
      <c r="B17" s="8">
        <v>13</v>
      </c>
      <c r="C17" s="26">
        <f t="shared" si="1"/>
        <v>99000</v>
      </c>
      <c r="D17" s="8">
        <f t="shared" si="2"/>
        <v>2077500</v>
      </c>
      <c r="E17" s="37">
        <f t="shared" si="0"/>
        <v>15</v>
      </c>
      <c r="F17" s="39" t="s">
        <v>25</v>
      </c>
      <c r="G17" s="8">
        <v>95</v>
      </c>
      <c r="H17" s="8">
        <v>62</v>
      </c>
      <c r="I17" s="32" t="s">
        <v>155</v>
      </c>
      <c r="J17" s="23">
        <f t="shared" si="3"/>
        <v>15</v>
      </c>
      <c r="K17" s="24"/>
      <c r="L17" s="24"/>
      <c r="M17" s="23">
        <v>31</v>
      </c>
      <c r="N17" s="23">
        <v>110</v>
      </c>
      <c r="O17" s="23"/>
      <c r="P17" s="23">
        <f>SUM(N17:$N$32)</f>
        <v>1873.27</v>
      </c>
      <c r="Q17">
        <f t="shared" si="4"/>
        <v>99000</v>
      </c>
      <c r="R17">
        <f t="shared" si="5"/>
        <v>2077500</v>
      </c>
    </row>
    <row r="18" spans="1:21" x14ac:dyDescent="0.2">
      <c r="A18" s="3" t="s">
        <v>26</v>
      </c>
      <c r="B18" s="8">
        <v>14</v>
      </c>
      <c r="C18" s="26">
        <f t="shared" si="1"/>
        <v>68000</v>
      </c>
      <c r="D18" s="8">
        <f t="shared" si="2"/>
        <v>1967500</v>
      </c>
      <c r="E18" s="37">
        <f t="shared" si="0"/>
        <v>16</v>
      </c>
      <c r="F18" s="39" t="s">
        <v>26</v>
      </c>
      <c r="G18" s="8">
        <v>95</v>
      </c>
      <c r="H18" s="8">
        <v>62</v>
      </c>
      <c r="I18" s="32"/>
      <c r="J18" s="23">
        <f t="shared" si="3"/>
        <v>14</v>
      </c>
      <c r="K18" s="24"/>
      <c r="L18" s="24"/>
      <c r="M18" s="23">
        <v>0</v>
      </c>
      <c r="N18" s="23">
        <v>160</v>
      </c>
      <c r="O18" s="23"/>
      <c r="P18" s="23">
        <f>SUM(N18:$N$32)</f>
        <v>1763.27</v>
      </c>
      <c r="Q18">
        <f t="shared" si="4"/>
        <v>68000</v>
      </c>
      <c r="R18">
        <f t="shared" si="5"/>
        <v>1967500</v>
      </c>
    </row>
    <row r="19" spans="1:21" x14ac:dyDescent="0.2">
      <c r="A19" s="3" t="s">
        <v>27</v>
      </c>
      <c r="B19" s="8">
        <v>15</v>
      </c>
      <c r="C19" s="26">
        <f t="shared" si="1"/>
        <v>68000</v>
      </c>
      <c r="D19" s="8">
        <f t="shared" si="2"/>
        <v>1807500</v>
      </c>
      <c r="E19" s="37">
        <f t="shared" si="0"/>
        <v>17</v>
      </c>
      <c r="F19" s="39" t="s">
        <v>27</v>
      </c>
      <c r="G19" s="8">
        <v>95</v>
      </c>
      <c r="H19" s="8">
        <v>62</v>
      </c>
      <c r="I19" s="32"/>
      <c r="J19" s="23">
        <f t="shared" si="3"/>
        <v>13</v>
      </c>
      <c r="K19" s="24"/>
      <c r="L19" s="24"/>
      <c r="M19" s="23">
        <v>0</v>
      </c>
      <c r="N19" s="23">
        <v>110</v>
      </c>
      <c r="O19" s="23"/>
      <c r="P19" s="23">
        <f>SUM(N19:$N$32)</f>
        <v>1603.27</v>
      </c>
      <c r="Q19">
        <f t="shared" si="4"/>
        <v>68000</v>
      </c>
      <c r="R19">
        <f t="shared" si="5"/>
        <v>1807500</v>
      </c>
    </row>
    <row r="20" spans="1:21" x14ac:dyDescent="0.2">
      <c r="A20" s="3" t="s">
        <v>28</v>
      </c>
      <c r="B20" s="8">
        <v>16</v>
      </c>
      <c r="C20" s="26">
        <f t="shared" si="1"/>
        <v>99000</v>
      </c>
      <c r="D20" s="8">
        <f t="shared" si="2"/>
        <v>1697500</v>
      </c>
      <c r="E20" s="37">
        <f t="shared" si="0"/>
        <v>18</v>
      </c>
      <c r="F20" s="39" t="s">
        <v>28</v>
      </c>
      <c r="G20" s="8">
        <v>95</v>
      </c>
      <c r="H20" s="8">
        <v>62</v>
      </c>
      <c r="I20" s="32" t="s">
        <v>155</v>
      </c>
      <c r="J20" s="23">
        <f t="shared" si="3"/>
        <v>12</v>
      </c>
      <c r="K20" s="24"/>
      <c r="L20" s="24"/>
      <c r="M20" s="23">
        <v>31</v>
      </c>
      <c r="N20" s="23">
        <v>110</v>
      </c>
      <c r="O20" s="23"/>
      <c r="P20" s="23">
        <f>SUM(N20:$N$32)</f>
        <v>1493.27</v>
      </c>
      <c r="Q20">
        <f t="shared" si="4"/>
        <v>99000</v>
      </c>
      <c r="R20">
        <f t="shared" si="5"/>
        <v>1697500</v>
      </c>
    </row>
    <row r="21" spans="1:21" x14ac:dyDescent="0.2">
      <c r="A21" s="3" t="s">
        <v>29</v>
      </c>
      <c r="B21" s="8">
        <v>17</v>
      </c>
      <c r="C21" s="26">
        <f t="shared" si="1"/>
        <v>68000</v>
      </c>
      <c r="D21" s="8">
        <f t="shared" si="2"/>
        <v>1587500</v>
      </c>
      <c r="E21" s="37">
        <f t="shared" si="0"/>
        <v>19</v>
      </c>
      <c r="F21" s="39" t="s">
        <v>29</v>
      </c>
      <c r="G21" s="8">
        <v>95</v>
      </c>
      <c r="H21" s="8">
        <v>62</v>
      </c>
      <c r="I21" s="32"/>
      <c r="J21" s="23">
        <f t="shared" si="3"/>
        <v>11</v>
      </c>
      <c r="K21" s="24"/>
      <c r="L21" s="24"/>
      <c r="M21" s="23">
        <v>0</v>
      </c>
      <c r="N21" s="23">
        <v>160</v>
      </c>
      <c r="O21" s="23"/>
      <c r="P21" s="23">
        <f>SUM(N21:$N$32)</f>
        <v>1383.27</v>
      </c>
      <c r="Q21">
        <f t="shared" si="4"/>
        <v>68000</v>
      </c>
      <c r="R21">
        <f t="shared" si="5"/>
        <v>1587500</v>
      </c>
    </row>
    <row r="22" spans="1:21" x14ac:dyDescent="0.2">
      <c r="A22" s="3" t="s">
        <v>30</v>
      </c>
      <c r="B22" s="8">
        <v>18</v>
      </c>
      <c r="C22" s="26">
        <f t="shared" si="1"/>
        <v>68000</v>
      </c>
      <c r="D22" s="8">
        <f t="shared" si="2"/>
        <v>1427500</v>
      </c>
      <c r="E22" s="37">
        <f t="shared" si="0"/>
        <v>20</v>
      </c>
      <c r="F22" s="39" t="s">
        <v>30</v>
      </c>
      <c r="G22" s="8">
        <v>95</v>
      </c>
      <c r="H22" s="8">
        <v>62</v>
      </c>
      <c r="I22" s="32"/>
      <c r="J22" s="23">
        <f t="shared" si="3"/>
        <v>10</v>
      </c>
      <c r="K22" s="24"/>
      <c r="L22" s="24"/>
      <c r="M22" s="23">
        <v>0</v>
      </c>
      <c r="N22" s="23">
        <v>110</v>
      </c>
      <c r="O22" s="23"/>
      <c r="P22" s="23">
        <f>SUM(N22:$N$32)</f>
        <v>1223.27</v>
      </c>
      <c r="Q22">
        <f t="shared" si="4"/>
        <v>68000</v>
      </c>
      <c r="R22">
        <f t="shared" si="5"/>
        <v>1427500</v>
      </c>
    </row>
    <row r="23" spans="1:21" x14ac:dyDescent="0.2">
      <c r="A23" s="3" t="s">
        <v>31</v>
      </c>
      <c r="B23" s="8">
        <v>19</v>
      </c>
      <c r="C23" s="26">
        <f t="shared" si="1"/>
        <v>99000</v>
      </c>
      <c r="D23" s="8">
        <f t="shared" si="2"/>
        <v>1317500</v>
      </c>
      <c r="E23" s="37">
        <f t="shared" si="0"/>
        <v>21</v>
      </c>
      <c r="F23" s="39" t="s">
        <v>31</v>
      </c>
      <c r="G23" s="8">
        <v>95</v>
      </c>
      <c r="H23" s="8">
        <v>62</v>
      </c>
      <c r="I23" s="32" t="s">
        <v>155</v>
      </c>
      <c r="J23" s="23">
        <f t="shared" si="3"/>
        <v>9</v>
      </c>
      <c r="K23" s="24"/>
      <c r="L23" s="24"/>
      <c r="M23" s="23">
        <v>31</v>
      </c>
      <c r="N23" s="23">
        <v>110</v>
      </c>
      <c r="O23" s="23"/>
      <c r="P23" s="23">
        <f>SUM(N23:$N$32)</f>
        <v>1113.27</v>
      </c>
      <c r="Q23">
        <f t="shared" si="4"/>
        <v>99000</v>
      </c>
      <c r="R23">
        <f t="shared" si="5"/>
        <v>1317500</v>
      </c>
    </row>
    <row r="24" spans="1:21" x14ac:dyDescent="0.2">
      <c r="A24" s="3" t="s">
        <v>32</v>
      </c>
      <c r="B24" s="8">
        <v>20</v>
      </c>
      <c r="C24" s="26">
        <f t="shared" si="1"/>
        <v>68000</v>
      </c>
      <c r="D24" s="8">
        <f t="shared" si="2"/>
        <v>1207500</v>
      </c>
      <c r="E24" s="37">
        <f t="shared" si="0"/>
        <v>22</v>
      </c>
      <c r="F24" s="39" t="s">
        <v>32</v>
      </c>
      <c r="G24" s="8">
        <v>95</v>
      </c>
      <c r="H24" s="8">
        <v>62</v>
      </c>
      <c r="I24" s="32"/>
      <c r="J24" s="23">
        <f t="shared" si="3"/>
        <v>8</v>
      </c>
      <c r="K24" s="24"/>
      <c r="L24" s="24"/>
      <c r="M24" s="23">
        <v>0</v>
      </c>
      <c r="N24" s="23">
        <v>160</v>
      </c>
      <c r="O24" s="23"/>
      <c r="P24" s="23">
        <f>SUM(N24:$N$32)</f>
        <v>1003.27</v>
      </c>
      <c r="Q24">
        <f t="shared" si="4"/>
        <v>68000</v>
      </c>
      <c r="R24">
        <f t="shared" si="5"/>
        <v>1207500</v>
      </c>
    </row>
    <row r="25" spans="1:21" x14ac:dyDescent="0.2">
      <c r="A25" s="3" t="s">
        <v>33</v>
      </c>
      <c r="B25" s="8">
        <v>21</v>
      </c>
      <c r="C25" s="26">
        <f t="shared" si="1"/>
        <v>68000</v>
      </c>
      <c r="D25" s="8">
        <f t="shared" si="2"/>
        <v>1047500</v>
      </c>
      <c r="E25" s="37">
        <f t="shared" si="0"/>
        <v>23</v>
      </c>
      <c r="F25" s="39" t="s">
        <v>33</v>
      </c>
      <c r="G25" s="8">
        <v>95</v>
      </c>
      <c r="H25" s="8">
        <v>62</v>
      </c>
      <c r="I25" s="32"/>
      <c r="J25" s="23">
        <f t="shared" si="3"/>
        <v>7</v>
      </c>
      <c r="K25" s="24"/>
      <c r="L25" s="24"/>
      <c r="M25" s="23">
        <v>0</v>
      </c>
      <c r="N25" s="23">
        <v>110</v>
      </c>
      <c r="O25" s="23"/>
      <c r="P25" s="23">
        <f>SUM(N25:$N$32)</f>
        <v>843.27</v>
      </c>
      <c r="Q25">
        <f t="shared" si="4"/>
        <v>68000</v>
      </c>
      <c r="R25">
        <f t="shared" si="5"/>
        <v>1047500</v>
      </c>
    </row>
    <row r="26" spans="1:21" x14ac:dyDescent="0.2">
      <c r="A26" s="3" t="s">
        <v>34</v>
      </c>
      <c r="B26" s="8">
        <v>22</v>
      </c>
      <c r="C26" s="26">
        <f t="shared" si="1"/>
        <v>99000</v>
      </c>
      <c r="D26" s="8">
        <f t="shared" si="2"/>
        <v>937500</v>
      </c>
      <c r="E26" s="37">
        <f t="shared" si="0"/>
        <v>24</v>
      </c>
      <c r="F26" s="39" t="s">
        <v>34</v>
      </c>
      <c r="G26" s="8">
        <v>95</v>
      </c>
      <c r="H26" s="8">
        <v>62</v>
      </c>
      <c r="I26" s="32" t="s">
        <v>155</v>
      </c>
      <c r="J26" s="23">
        <f t="shared" si="3"/>
        <v>6</v>
      </c>
      <c r="K26" s="24"/>
      <c r="L26" s="24"/>
      <c r="M26" s="23">
        <v>31</v>
      </c>
      <c r="N26" s="23">
        <v>110</v>
      </c>
      <c r="O26" s="23"/>
      <c r="P26" s="23">
        <f>SUM(N26:$N$32)</f>
        <v>733.27</v>
      </c>
      <c r="Q26">
        <f t="shared" si="4"/>
        <v>99000</v>
      </c>
      <c r="R26">
        <f t="shared" si="5"/>
        <v>937500</v>
      </c>
    </row>
    <row r="27" spans="1:21" x14ac:dyDescent="0.2">
      <c r="A27" s="3" t="s">
        <v>32</v>
      </c>
      <c r="B27" s="8">
        <v>23</v>
      </c>
      <c r="C27" s="26">
        <f t="shared" si="1"/>
        <v>68000</v>
      </c>
      <c r="D27" s="8">
        <f t="shared" si="2"/>
        <v>827500</v>
      </c>
      <c r="E27" s="37">
        <f t="shared" si="0"/>
        <v>25</v>
      </c>
      <c r="F27" s="39" t="s">
        <v>32</v>
      </c>
      <c r="G27" s="8">
        <v>95</v>
      </c>
      <c r="H27" s="8">
        <v>62</v>
      </c>
      <c r="I27" s="32"/>
      <c r="J27" s="23">
        <f t="shared" si="3"/>
        <v>5</v>
      </c>
      <c r="K27" s="24">
        <v>20.5</v>
      </c>
      <c r="L27" s="24">
        <v>796.5</v>
      </c>
      <c r="M27" s="23">
        <v>0</v>
      </c>
      <c r="N27" s="23">
        <f>L27-L28</f>
        <v>160</v>
      </c>
      <c r="O27" s="23"/>
      <c r="P27" s="23">
        <f>SUM(N27:$N$32)</f>
        <v>623.27</v>
      </c>
      <c r="Q27">
        <f t="shared" si="4"/>
        <v>68000</v>
      </c>
      <c r="R27">
        <f t="shared" si="5"/>
        <v>827500</v>
      </c>
    </row>
    <row r="28" spans="1:21" x14ac:dyDescent="0.2">
      <c r="A28" s="3" t="s">
        <v>33</v>
      </c>
      <c r="B28" s="8">
        <v>24</v>
      </c>
      <c r="C28" s="26">
        <f t="shared" si="1"/>
        <v>68000</v>
      </c>
      <c r="D28" s="8">
        <f t="shared" si="2"/>
        <v>667500</v>
      </c>
      <c r="E28" s="37">
        <f t="shared" si="0"/>
        <v>26</v>
      </c>
      <c r="F28" s="39" t="s">
        <v>33</v>
      </c>
      <c r="G28" s="8">
        <v>95</v>
      </c>
      <c r="H28" s="8">
        <v>62</v>
      </c>
      <c r="I28" s="32"/>
      <c r="J28" s="23">
        <f t="shared" si="3"/>
        <v>4</v>
      </c>
      <c r="K28" s="24">
        <v>20.5</v>
      </c>
      <c r="L28" s="24">
        <v>636.5</v>
      </c>
      <c r="M28" s="23">
        <v>0</v>
      </c>
      <c r="N28" s="23">
        <v>110</v>
      </c>
      <c r="O28" s="23"/>
      <c r="P28" s="23">
        <f>SUM(N28:$N$32)</f>
        <v>463.27</v>
      </c>
      <c r="Q28">
        <f t="shared" si="4"/>
        <v>68000</v>
      </c>
      <c r="R28">
        <f t="shared" si="5"/>
        <v>667500</v>
      </c>
    </row>
    <row r="29" spans="1:21" x14ac:dyDescent="0.2">
      <c r="A29" s="3" t="s">
        <v>35</v>
      </c>
      <c r="B29" s="8">
        <v>25</v>
      </c>
      <c r="C29" s="26">
        <f t="shared" si="1"/>
        <v>99000</v>
      </c>
      <c r="D29" s="8">
        <f t="shared" si="2"/>
        <v>557500</v>
      </c>
      <c r="E29" s="37">
        <f t="shared" si="0"/>
        <v>27</v>
      </c>
      <c r="F29" s="39" t="s">
        <v>35</v>
      </c>
      <c r="G29" s="8">
        <v>95</v>
      </c>
      <c r="H29" s="8">
        <v>62</v>
      </c>
      <c r="I29" s="32" t="s">
        <v>155</v>
      </c>
      <c r="J29" s="23">
        <f t="shared" si="3"/>
        <v>3</v>
      </c>
      <c r="K29" s="24">
        <v>51.5</v>
      </c>
      <c r="L29" s="24">
        <v>526.5</v>
      </c>
      <c r="M29" s="23">
        <f>K29-$K$32</f>
        <v>31</v>
      </c>
      <c r="N29" s="23">
        <f>L29-L30</f>
        <v>110</v>
      </c>
      <c r="O29" s="23"/>
      <c r="P29" s="23">
        <f>SUM(N29:$N$32)</f>
        <v>353.27</v>
      </c>
      <c r="Q29">
        <f t="shared" si="4"/>
        <v>99000</v>
      </c>
      <c r="R29">
        <f t="shared" si="5"/>
        <v>557500</v>
      </c>
    </row>
    <row r="30" spans="1:21" x14ac:dyDescent="0.2">
      <c r="A30" s="3" t="s">
        <v>36</v>
      </c>
      <c r="B30" s="8">
        <v>26</v>
      </c>
      <c r="C30" s="26">
        <f t="shared" si="1"/>
        <v>68000</v>
      </c>
      <c r="D30" s="8">
        <f t="shared" si="2"/>
        <v>447500</v>
      </c>
      <c r="E30" s="37">
        <f t="shared" si="0"/>
        <v>28</v>
      </c>
      <c r="F30" s="39" t="s">
        <v>36</v>
      </c>
      <c r="G30" s="8">
        <v>95</v>
      </c>
      <c r="H30" s="8">
        <v>62</v>
      </c>
      <c r="I30" s="32"/>
      <c r="J30" s="23">
        <f t="shared" si="3"/>
        <v>2</v>
      </c>
      <c r="K30" s="24">
        <v>20.5</v>
      </c>
      <c r="L30" s="24">
        <v>416.5</v>
      </c>
      <c r="M30" s="23">
        <v>0</v>
      </c>
      <c r="N30" s="23">
        <f>L30-L31</f>
        <v>110</v>
      </c>
      <c r="O30" s="23"/>
      <c r="P30" s="23">
        <f>SUM(N30:$N$32)</f>
        <v>243.27</v>
      </c>
      <c r="Q30">
        <f t="shared" si="4"/>
        <v>68000</v>
      </c>
      <c r="R30">
        <f t="shared" si="5"/>
        <v>447500</v>
      </c>
    </row>
    <row r="31" spans="1:21" x14ac:dyDescent="0.2">
      <c r="A31" s="3" t="s">
        <v>38</v>
      </c>
      <c r="B31" s="8">
        <v>27</v>
      </c>
      <c r="C31" s="26">
        <f t="shared" si="1"/>
        <v>68000</v>
      </c>
      <c r="D31" s="8">
        <f t="shared" si="2"/>
        <v>337500</v>
      </c>
      <c r="E31" s="37">
        <f t="shared" si="0"/>
        <v>29</v>
      </c>
      <c r="F31" s="39" t="s">
        <v>38</v>
      </c>
      <c r="G31" s="8">
        <v>95</v>
      </c>
      <c r="H31" s="8">
        <v>62</v>
      </c>
      <c r="I31" s="32"/>
      <c r="J31" s="23">
        <f>J32+1</f>
        <v>1</v>
      </c>
      <c r="K31" s="24">
        <v>20.5</v>
      </c>
      <c r="L31" s="24">
        <v>306.5</v>
      </c>
      <c r="M31" s="23">
        <v>0</v>
      </c>
      <c r="N31" s="23">
        <f>L31-L32</f>
        <v>133.27000000000001</v>
      </c>
      <c r="O31" s="23"/>
      <c r="P31" s="23">
        <f>SUM(N31:$N$32)</f>
        <v>133.27000000000001</v>
      </c>
      <c r="Q31">
        <f t="shared" si="4"/>
        <v>68000</v>
      </c>
      <c r="R31">
        <f t="shared" si="5"/>
        <v>337500</v>
      </c>
    </row>
    <row r="32" spans="1:21" x14ac:dyDescent="0.2">
      <c r="A32" s="3" t="s">
        <v>37</v>
      </c>
      <c r="B32" s="8">
        <v>28</v>
      </c>
      <c r="C32" s="26">
        <f t="shared" si="1"/>
        <v>68000</v>
      </c>
      <c r="D32" s="8">
        <f t="shared" si="2"/>
        <v>220730</v>
      </c>
      <c r="E32" s="37">
        <f t="shared" si="0"/>
        <v>30</v>
      </c>
      <c r="F32" s="39" t="s">
        <v>37</v>
      </c>
      <c r="G32" s="8">
        <v>95</v>
      </c>
      <c r="H32" s="8">
        <v>95</v>
      </c>
      <c r="I32" s="32" t="s">
        <v>159</v>
      </c>
      <c r="J32" s="23">
        <v>0</v>
      </c>
      <c r="K32" s="24">
        <v>20.5</v>
      </c>
      <c r="L32" s="24">
        <v>173.23</v>
      </c>
      <c r="M32" s="24">
        <v>0</v>
      </c>
      <c r="N32" s="24">
        <v>0</v>
      </c>
      <c r="O32" s="24"/>
      <c r="P32" s="24">
        <v>0</v>
      </c>
      <c r="Q32">
        <f t="shared" si="4"/>
        <v>68000</v>
      </c>
      <c r="R32">
        <f t="shared" si="5"/>
        <v>220730</v>
      </c>
      <c r="S32" s="43" t="s">
        <v>152</v>
      </c>
      <c r="T32" s="43"/>
      <c r="U32" s="43"/>
    </row>
    <row r="33" spans="1:24" x14ac:dyDescent="0.2">
      <c r="A33" s="29" t="s">
        <v>164</v>
      </c>
      <c r="E33" s="37">
        <f t="shared" si="0"/>
        <v>31</v>
      </c>
      <c r="F33" s="38" t="s">
        <v>119</v>
      </c>
      <c r="I33" s="32" t="s">
        <v>167</v>
      </c>
    </row>
    <row r="34" spans="1:24" x14ac:dyDescent="0.2">
      <c r="A34" s="29" t="s">
        <v>164</v>
      </c>
      <c r="B34" s="30" t="s">
        <v>165</v>
      </c>
      <c r="E34" s="40">
        <f t="shared" si="0"/>
        <v>32</v>
      </c>
      <c r="F34" s="38" t="s">
        <v>120</v>
      </c>
      <c r="I34" s="32" t="s">
        <v>166</v>
      </c>
    </row>
    <row r="35" spans="1:24" x14ac:dyDescent="0.2">
      <c r="A35" s="29" t="s">
        <v>164</v>
      </c>
      <c r="B35" s="30"/>
      <c r="E35" s="37">
        <f t="shared" si="0"/>
        <v>33</v>
      </c>
      <c r="F35" s="38" t="s">
        <v>121</v>
      </c>
      <c r="I35" s="32" t="s">
        <v>167</v>
      </c>
    </row>
    <row r="36" spans="1:24" x14ac:dyDescent="0.2">
      <c r="A36" s="29" t="s">
        <v>164</v>
      </c>
      <c r="B36" s="30" t="s">
        <v>165</v>
      </c>
      <c r="E36" s="37">
        <f t="shared" si="0"/>
        <v>34</v>
      </c>
      <c r="F36" s="38" t="s">
        <v>122</v>
      </c>
      <c r="I36" s="32" t="s">
        <v>166</v>
      </c>
      <c r="J36" s="16" t="s">
        <v>140</v>
      </c>
      <c r="K36" s="25" t="s">
        <v>153</v>
      </c>
      <c r="L36" s="25" t="s">
        <v>154</v>
      </c>
      <c r="M36" t="s">
        <v>146</v>
      </c>
      <c r="N36" t="s">
        <v>142</v>
      </c>
      <c r="O36" t="s">
        <v>147</v>
      </c>
      <c r="P36" t="s">
        <v>148</v>
      </c>
      <c r="Q36" t="s">
        <v>149</v>
      </c>
      <c r="R36" t="s">
        <v>150</v>
      </c>
      <c r="U36" s="17" t="s">
        <v>146</v>
      </c>
      <c r="V36" s="18" t="s">
        <v>156</v>
      </c>
      <c r="W36" s="18" t="s">
        <v>157</v>
      </c>
      <c r="X36" s="19" t="s">
        <v>142</v>
      </c>
    </row>
    <row r="37" spans="1:24" x14ac:dyDescent="0.2">
      <c r="A37" s="29" t="s">
        <v>164</v>
      </c>
      <c r="E37" s="37">
        <f t="shared" si="0"/>
        <v>35</v>
      </c>
      <c r="F37" s="38" t="s">
        <v>123</v>
      </c>
      <c r="I37" s="32" t="s">
        <v>167</v>
      </c>
      <c r="K37" s="23"/>
      <c r="L37" s="23"/>
      <c r="Q37" t="s">
        <v>151</v>
      </c>
      <c r="R37" t="s">
        <v>151</v>
      </c>
      <c r="S37" s="27"/>
      <c r="U37" s="20">
        <v>126</v>
      </c>
      <c r="V37" s="21">
        <v>217.43</v>
      </c>
      <c r="W37" s="21">
        <v>20.5</v>
      </c>
      <c r="X37" s="22">
        <v>0</v>
      </c>
    </row>
    <row r="38" spans="1:24" x14ac:dyDescent="0.2">
      <c r="A38" s="3" t="s">
        <v>39</v>
      </c>
      <c r="B38" s="8">
        <v>29</v>
      </c>
      <c r="C38" s="26">
        <f>Q38</f>
        <v>248430</v>
      </c>
      <c r="D38" s="8">
        <f>R38</f>
        <v>68000</v>
      </c>
      <c r="E38" s="37">
        <f t="shared" si="0"/>
        <v>36</v>
      </c>
      <c r="F38" s="39" t="s">
        <v>39</v>
      </c>
      <c r="G38" s="6">
        <v>62</v>
      </c>
      <c r="H38" s="8">
        <v>95</v>
      </c>
      <c r="I38" s="31"/>
      <c r="J38">
        <v>0</v>
      </c>
      <c r="K38" s="24">
        <v>217.43</v>
      </c>
      <c r="L38" s="24">
        <v>20.5</v>
      </c>
      <c r="M38" s="24">
        <v>0</v>
      </c>
      <c r="N38" s="24">
        <v>0</v>
      </c>
      <c r="O38" s="24">
        <v>0</v>
      </c>
      <c r="P38" s="24">
        <v>0</v>
      </c>
      <c r="Q38">
        <f>(O38+G38/2+$V$37)*1000</f>
        <v>248430</v>
      </c>
      <c r="R38" s="24">
        <f>($L$38+N38+H38/2)*1000</f>
        <v>68000</v>
      </c>
      <c r="S38" s="42" t="s">
        <v>158</v>
      </c>
      <c r="T38" s="43"/>
      <c r="U38" s="43"/>
    </row>
    <row r="39" spans="1:24" x14ac:dyDescent="0.2">
      <c r="A39" s="3" t="s">
        <v>40</v>
      </c>
      <c r="B39" s="8">
        <f>B38+1</f>
        <v>30</v>
      </c>
      <c r="C39" s="26">
        <f t="shared" ref="C39:C63" si="6">Q39</f>
        <v>374480</v>
      </c>
      <c r="D39" s="8">
        <f t="shared" ref="D39:D63" si="7">R39</f>
        <v>68000</v>
      </c>
      <c r="E39" s="37">
        <f t="shared" si="0"/>
        <v>37</v>
      </c>
      <c r="F39" s="39" t="s">
        <v>40</v>
      </c>
      <c r="G39" s="8">
        <v>62</v>
      </c>
      <c r="H39" s="8">
        <v>95</v>
      </c>
      <c r="I39" s="31"/>
      <c r="J39">
        <f>J38+1</f>
        <v>1</v>
      </c>
      <c r="K39" s="24">
        <v>343.48</v>
      </c>
      <c r="L39" s="24">
        <v>20.5</v>
      </c>
      <c r="M39" s="24">
        <v>126.05</v>
      </c>
      <c r="N39" s="24">
        <v>0</v>
      </c>
      <c r="O39" s="24">
        <f>SUM($M$38:M39)</f>
        <v>126.05</v>
      </c>
      <c r="P39" s="24">
        <v>0</v>
      </c>
      <c r="Q39">
        <f t="shared" ref="Q39:Q63" si="8">(O39+G39/2+$V$37)*1000</f>
        <v>374480</v>
      </c>
      <c r="R39" s="24">
        <f t="shared" ref="R39:R63" si="9">($L$38+N39+H39/2)*1000</f>
        <v>68000</v>
      </c>
      <c r="S39" s="27"/>
    </row>
    <row r="40" spans="1:24" x14ac:dyDescent="0.2">
      <c r="A40" s="3" t="s">
        <v>84</v>
      </c>
      <c r="B40" s="8">
        <f t="shared" ref="B40:B63" si="10">B39+1</f>
        <v>31</v>
      </c>
      <c r="C40" s="26">
        <f t="shared" si="6"/>
        <v>506480</v>
      </c>
      <c r="D40" s="8">
        <f t="shared" si="7"/>
        <v>68000</v>
      </c>
      <c r="E40" s="37">
        <f t="shared" si="0"/>
        <v>38</v>
      </c>
      <c r="F40" s="39" t="s">
        <v>84</v>
      </c>
      <c r="G40" s="8">
        <v>62</v>
      </c>
      <c r="H40" s="8">
        <v>95</v>
      </c>
      <c r="I40" s="31"/>
      <c r="J40">
        <f t="shared" ref="J40:J63" si="11">J39+1</f>
        <v>2</v>
      </c>
      <c r="K40" s="24">
        <v>475.5</v>
      </c>
      <c r="L40" s="24">
        <v>20.5</v>
      </c>
      <c r="M40" s="24">
        <v>132</v>
      </c>
      <c r="N40" s="24">
        <v>0</v>
      </c>
      <c r="O40" s="24">
        <f>SUM($M$38:M40)</f>
        <v>258.05</v>
      </c>
      <c r="P40" s="24">
        <v>0</v>
      </c>
      <c r="Q40">
        <f t="shared" si="8"/>
        <v>506480</v>
      </c>
      <c r="R40" s="24">
        <f t="shared" si="9"/>
        <v>68000</v>
      </c>
      <c r="S40" s="27"/>
    </row>
    <row r="41" spans="1:24" x14ac:dyDescent="0.2">
      <c r="A41" s="3" t="s">
        <v>41</v>
      </c>
      <c r="B41" s="8">
        <f t="shared" si="10"/>
        <v>32</v>
      </c>
      <c r="C41" s="26">
        <f t="shared" si="6"/>
        <v>638480</v>
      </c>
      <c r="D41" s="8">
        <f t="shared" si="7"/>
        <v>68000</v>
      </c>
      <c r="E41" s="37">
        <f t="shared" si="0"/>
        <v>39</v>
      </c>
      <c r="F41" s="39" t="s">
        <v>41</v>
      </c>
      <c r="G41" s="8">
        <v>62</v>
      </c>
      <c r="H41" s="8">
        <v>95</v>
      </c>
      <c r="I41" s="31"/>
      <c r="J41">
        <f t="shared" si="11"/>
        <v>3</v>
      </c>
      <c r="K41" s="24">
        <v>607.5</v>
      </c>
      <c r="L41" s="24">
        <v>20.5</v>
      </c>
      <c r="M41" s="24">
        <f>K41-K40</f>
        <v>132</v>
      </c>
      <c r="N41" s="24">
        <v>0</v>
      </c>
      <c r="O41" s="24">
        <f>SUM($M$38:M41)</f>
        <v>390.05</v>
      </c>
      <c r="P41" s="24">
        <v>0</v>
      </c>
      <c r="Q41">
        <f t="shared" si="8"/>
        <v>638480</v>
      </c>
      <c r="R41" s="24">
        <f t="shared" si="9"/>
        <v>68000</v>
      </c>
      <c r="S41" s="27"/>
    </row>
    <row r="42" spans="1:24" x14ac:dyDescent="0.2">
      <c r="A42" s="3" t="s">
        <v>42</v>
      </c>
      <c r="B42" s="8">
        <f t="shared" si="10"/>
        <v>33</v>
      </c>
      <c r="C42" s="26">
        <f t="shared" si="6"/>
        <v>770480</v>
      </c>
      <c r="D42" s="8">
        <f t="shared" si="7"/>
        <v>68000</v>
      </c>
      <c r="E42" s="37">
        <f t="shared" si="0"/>
        <v>40</v>
      </c>
      <c r="F42" s="39" t="s">
        <v>42</v>
      </c>
      <c r="G42" s="8">
        <v>62</v>
      </c>
      <c r="H42" s="8">
        <v>95</v>
      </c>
      <c r="I42" s="31"/>
      <c r="J42">
        <f t="shared" si="11"/>
        <v>4</v>
      </c>
      <c r="K42" s="24">
        <v>739.5</v>
      </c>
      <c r="L42" s="24">
        <v>20.5</v>
      </c>
      <c r="M42" s="24">
        <f>K42-K41</f>
        <v>132</v>
      </c>
      <c r="N42" s="24">
        <v>0</v>
      </c>
      <c r="O42" s="24">
        <f>SUM($M$38:M42)</f>
        <v>522.04999999999995</v>
      </c>
      <c r="P42" s="24">
        <v>0</v>
      </c>
      <c r="Q42">
        <f t="shared" si="8"/>
        <v>770480</v>
      </c>
      <c r="R42" s="24">
        <f t="shared" si="9"/>
        <v>68000</v>
      </c>
      <c r="S42" s="27"/>
    </row>
    <row r="43" spans="1:24" x14ac:dyDescent="0.2">
      <c r="A43" s="3" t="s">
        <v>43</v>
      </c>
      <c r="B43" s="8">
        <f t="shared" si="10"/>
        <v>34</v>
      </c>
      <c r="C43" s="26">
        <f t="shared" si="6"/>
        <v>902480</v>
      </c>
      <c r="D43" s="8">
        <f t="shared" si="7"/>
        <v>68000</v>
      </c>
      <c r="E43" s="37">
        <f t="shared" si="0"/>
        <v>41</v>
      </c>
      <c r="F43" s="39" t="s">
        <v>43</v>
      </c>
      <c r="G43" s="8">
        <v>62</v>
      </c>
      <c r="H43" s="8">
        <v>95</v>
      </c>
      <c r="I43" s="31"/>
      <c r="J43">
        <f t="shared" si="11"/>
        <v>5</v>
      </c>
      <c r="K43" s="24"/>
      <c r="L43" s="24"/>
      <c r="M43" s="24">
        <v>132</v>
      </c>
      <c r="N43" s="24">
        <v>0</v>
      </c>
      <c r="O43" s="24">
        <f>SUM($M$38:M43)</f>
        <v>654.04999999999995</v>
      </c>
      <c r="P43" s="24">
        <v>0</v>
      </c>
      <c r="Q43">
        <f t="shared" si="8"/>
        <v>902480</v>
      </c>
      <c r="R43" s="24">
        <f t="shared" si="9"/>
        <v>68000</v>
      </c>
      <c r="S43" s="27"/>
    </row>
    <row r="44" spans="1:24" x14ac:dyDescent="0.2">
      <c r="A44" s="3" t="s">
        <v>44</v>
      </c>
      <c r="B44" s="8">
        <f t="shared" si="10"/>
        <v>35</v>
      </c>
      <c r="C44" s="26">
        <f t="shared" si="6"/>
        <v>1034480</v>
      </c>
      <c r="D44" s="8">
        <f t="shared" si="7"/>
        <v>68000</v>
      </c>
      <c r="E44" s="37">
        <f t="shared" si="0"/>
        <v>42</v>
      </c>
      <c r="F44" s="39" t="s">
        <v>44</v>
      </c>
      <c r="G44" s="8">
        <v>62</v>
      </c>
      <c r="H44" s="8">
        <v>95</v>
      </c>
      <c r="I44" s="31"/>
      <c r="J44">
        <f t="shared" si="11"/>
        <v>6</v>
      </c>
      <c r="K44" s="24"/>
      <c r="L44" s="24"/>
      <c r="M44" s="24">
        <v>132</v>
      </c>
      <c r="N44" s="24">
        <v>0</v>
      </c>
      <c r="O44" s="24">
        <f>SUM($M$38:M44)</f>
        <v>786.05</v>
      </c>
      <c r="P44" s="24">
        <v>0</v>
      </c>
      <c r="Q44">
        <f t="shared" si="8"/>
        <v>1034480</v>
      </c>
      <c r="R44" s="24">
        <f t="shared" si="9"/>
        <v>68000</v>
      </c>
      <c r="S44" s="27"/>
    </row>
    <row r="45" spans="1:24" x14ac:dyDescent="0.2">
      <c r="A45" s="3" t="s">
        <v>76</v>
      </c>
      <c r="B45" s="8">
        <f t="shared" si="10"/>
        <v>36</v>
      </c>
      <c r="C45" s="26">
        <f t="shared" si="6"/>
        <v>1166480</v>
      </c>
      <c r="D45" s="8">
        <f t="shared" si="7"/>
        <v>68000</v>
      </c>
      <c r="E45" s="37">
        <f t="shared" si="0"/>
        <v>43</v>
      </c>
      <c r="F45" s="39" t="s">
        <v>76</v>
      </c>
      <c r="G45" s="8">
        <v>62</v>
      </c>
      <c r="H45" s="8">
        <v>95</v>
      </c>
      <c r="I45" s="31"/>
      <c r="J45">
        <f t="shared" si="11"/>
        <v>7</v>
      </c>
      <c r="K45" s="24"/>
      <c r="L45" s="24"/>
      <c r="M45" s="24">
        <v>132</v>
      </c>
      <c r="N45" s="24">
        <v>0</v>
      </c>
      <c r="O45" s="24">
        <f>SUM($M$38:M45)</f>
        <v>918.05</v>
      </c>
      <c r="P45" s="24">
        <v>0</v>
      </c>
      <c r="Q45">
        <f t="shared" si="8"/>
        <v>1166480</v>
      </c>
      <c r="R45" s="24">
        <f t="shared" si="9"/>
        <v>68000</v>
      </c>
      <c r="S45" s="27"/>
    </row>
    <row r="46" spans="1:24" x14ac:dyDescent="0.2">
      <c r="A46" s="3" t="s">
        <v>77</v>
      </c>
      <c r="B46" s="8">
        <f t="shared" si="10"/>
        <v>37</v>
      </c>
      <c r="C46" s="26">
        <f t="shared" si="6"/>
        <v>1298480</v>
      </c>
      <c r="D46" s="8">
        <f t="shared" si="7"/>
        <v>68000</v>
      </c>
      <c r="E46" s="37">
        <f t="shared" si="0"/>
        <v>44</v>
      </c>
      <c r="F46" s="39" t="s">
        <v>77</v>
      </c>
      <c r="G46" s="8">
        <v>62</v>
      </c>
      <c r="H46" s="8">
        <v>95</v>
      </c>
      <c r="I46" s="31"/>
      <c r="J46">
        <f t="shared" si="11"/>
        <v>8</v>
      </c>
      <c r="K46" s="24"/>
      <c r="L46" s="24"/>
      <c r="M46" s="24">
        <v>132</v>
      </c>
      <c r="N46" s="24">
        <v>0</v>
      </c>
      <c r="O46" s="24">
        <f>SUM($M$38:M46)</f>
        <v>1050.05</v>
      </c>
      <c r="P46" s="24">
        <v>0</v>
      </c>
      <c r="Q46">
        <f t="shared" si="8"/>
        <v>1298480</v>
      </c>
      <c r="R46" s="24">
        <f t="shared" si="9"/>
        <v>68000</v>
      </c>
      <c r="S46" s="27"/>
    </row>
    <row r="47" spans="1:24" x14ac:dyDescent="0.2">
      <c r="A47" s="3" t="s">
        <v>78</v>
      </c>
      <c r="B47" s="8">
        <f t="shared" si="10"/>
        <v>38</v>
      </c>
      <c r="C47" s="26">
        <f t="shared" si="6"/>
        <v>1430480</v>
      </c>
      <c r="D47" s="8">
        <f t="shared" si="7"/>
        <v>68000</v>
      </c>
      <c r="E47" s="37">
        <f t="shared" si="0"/>
        <v>45</v>
      </c>
      <c r="F47" s="39" t="s">
        <v>78</v>
      </c>
      <c r="G47" s="8">
        <v>62</v>
      </c>
      <c r="H47" s="8">
        <v>95</v>
      </c>
      <c r="I47" s="31"/>
      <c r="J47">
        <f t="shared" si="11"/>
        <v>9</v>
      </c>
      <c r="K47" s="24"/>
      <c r="L47" s="24"/>
      <c r="M47" s="24">
        <v>132</v>
      </c>
      <c r="N47" s="24">
        <v>0</v>
      </c>
      <c r="O47" s="24">
        <f>SUM($M$38:M47)</f>
        <v>1182.05</v>
      </c>
      <c r="P47" s="24">
        <v>0</v>
      </c>
      <c r="Q47">
        <f t="shared" si="8"/>
        <v>1430480</v>
      </c>
      <c r="R47" s="24">
        <f t="shared" si="9"/>
        <v>68000</v>
      </c>
      <c r="S47" s="27"/>
    </row>
    <row r="48" spans="1:24" x14ac:dyDescent="0.2">
      <c r="A48" s="3" t="s">
        <v>79</v>
      </c>
      <c r="B48" s="8">
        <f t="shared" si="10"/>
        <v>39</v>
      </c>
      <c r="C48" s="26">
        <f t="shared" si="6"/>
        <v>1562480</v>
      </c>
      <c r="D48" s="8">
        <f t="shared" si="7"/>
        <v>68000</v>
      </c>
      <c r="E48" s="37">
        <f t="shared" si="0"/>
        <v>46</v>
      </c>
      <c r="F48" s="39" t="s">
        <v>79</v>
      </c>
      <c r="G48" s="8">
        <v>62</v>
      </c>
      <c r="H48" s="8">
        <v>95</v>
      </c>
      <c r="I48" s="31"/>
      <c r="J48">
        <f t="shared" si="11"/>
        <v>10</v>
      </c>
      <c r="K48" s="24"/>
      <c r="L48" s="24"/>
      <c r="M48" s="24">
        <v>132</v>
      </c>
      <c r="N48" s="24">
        <v>0</v>
      </c>
      <c r="O48" s="24">
        <f>SUM($M$38:M48)</f>
        <v>1314.05</v>
      </c>
      <c r="P48" s="24">
        <v>0</v>
      </c>
      <c r="Q48">
        <f t="shared" si="8"/>
        <v>1562480</v>
      </c>
      <c r="R48" s="24">
        <f t="shared" si="9"/>
        <v>68000</v>
      </c>
      <c r="S48" s="27"/>
    </row>
    <row r="49" spans="1:19" x14ac:dyDescent="0.2">
      <c r="A49" s="3" t="s">
        <v>45</v>
      </c>
      <c r="B49" s="8">
        <f t="shared" si="10"/>
        <v>40</v>
      </c>
      <c r="C49" s="26">
        <f t="shared" si="6"/>
        <v>1694480</v>
      </c>
      <c r="D49" s="8">
        <f t="shared" si="7"/>
        <v>68000</v>
      </c>
      <c r="E49" s="37">
        <f t="shared" si="0"/>
        <v>47</v>
      </c>
      <c r="F49" s="39" t="s">
        <v>45</v>
      </c>
      <c r="G49" s="8">
        <v>62</v>
      </c>
      <c r="H49" s="8">
        <v>95</v>
      </c>
      <c r="I49" s="31"/>
      <c r="J49">
        <f t="shared" si="11"/>
        <v>11</v>
      </c>
      <c r="K49" s="24"/>
      <c r="L49" s="24"/>
      <c r="M49" s="24">
        <v>132</v>
      </c>
      <c r="N49" s="24">
        <v>0</v>
      </c>
      <c r="O49" s="24">
        <f>SUM($M$38:M49)</f>
        <v>1446.05</v>
      </c>
      <c r="P49" s="24">
        <v>0</v>
      </c>
      <c r="Q49">
        <f t="shared" si="8"/>
        <v>1694480</v>
      </c>
      <c r="R49" s="24">
        <f t="shared" si="9"/>
        <v>68000</v>
      </c>
      <c r="S49" s="27"/>
    </row>
    <row r="50" spans="1:19" x14ac:dyDescent="0.2">
      <c r="A50" s="3" t="s">
        <v>46</v>
      </c>
      <c r="B50" s="8">
        <f t="shared" si="10"/>
        <v>41</v>
      </c>
      <c r="C50" s="26">
        <f t="shared" si="6"/>
        <v>1826480</v>
      </c>
      <c r="D50" s="8">
        <f t="shared" si="7"/>
        <v>68000</v>
      </c>
      <c r="E50" s="37">
        <f t="shared" si="0"/>
        <v>48</v>
      </c>
      <c r="F50" s="39" t="s">
        <v>46</v>
      </c>
      <c r="G50" s="8">
        <v>62</v>
      </c>
      <c r="H50" s="8">
        <v>95</v>
      </c>
      <c r="I50" s="31"/>
      <c r="J50">
        <f t="shared" si="11"/>
        <v>12</v>
      </c>
      <c r="K50" s="24"/>
      <c r="L50" s="24"/>
      <c r="M50" s="24">
        <v>132</v>
      </c>
      <c r="N50" s="24">
        <v>0</v>
      </c>
      <c r="O50" s="24">
        <f>SUM($M$38:M50)</f>
        <v>1578.05</v>
      </c>
      <c r="P50" s="24">
        <v>0</v>
      </c>
      <c r="Q50">
        <f t="shared" si="8"/>
        <v>1826480</v>
      </c>
      <c r="R50" s="24">
        <f t="shared" si="9"/>
        <v>68000</v>
      </c>
      <c r="S50" s="27"/>
    </row>
    <row r="51" spans="1:19" x14ac:dyDescent="0.2">
      <c r="A51" s="3" t="s">
        <v>47</v>
      </c>
      <c r="B51" s="8">
        <f t="shared" si="10"/>
        <v>42</v>
      </c>
      <c r="C51" s="26">
        <f t="shared" si="6"/>
        <v>1958480</v>
      </c>
      <c r="D51" s="8">
        <f t="shared" si="7"/>
        <v>68000</v>
      </c>
      <c r="E51" s="37">
        <f t="shared" si="0"/>
        <v>49</v>
      </c>
      <c r="F51" s="39" t="s">
        <v>47</v>
      </c>
      <c r="G51" s="8">
        <v>62</v>
      </c>
      <c r="H51" s="8">
        <v>95</v>
      </c>
      <c r="I51" s="31"/>
      <c r="J51">
        <f t="shared" si="11"/>
        <v>13</v>
      </c>
      <c r="K51" s="24"/>
      <c r="L51" s="24"/>
      <c r="M51" s="24">
        <v>132</v>
      </c>
      <c r="N51" s="24">
        <v>0</v>
      </c>
      <c r="O51" s="24">
        <f>SUM($M$38:M51)</f>
        <v>1710.05</v>
      </c>
      <c r="P51" s="24">
        <v>0</v>
      </c>
      <c r="Q51">
        <f t="shared" si="8"/>
        <v>1958480</v>
      </c>
      <c r="R51" s="24">
        <f t="shared" si="9"/>
        <v>68000</v>
      </c>
      <c r="S51" s="27"/>
    </row>
    <row r="52" spans="1:19" x14ac:dyDescent="0.2">
      <c r="A52" s="3" t="s">
        <v>48</v>
      </c>
      <c r="B52" s="8">
        <f t="shared" si="10"/>
        <v>43</v>
      </c>
      <c r="C52" s="26">
        <f t="shared" si="6"/>
        <v>2090480</v>
      </c>
      <c r="D52" s="8">
        <f t="shared" si="7"/>
        <v>68000</v>
      </c>
      <c r="E52" s="37">
        <f t="shared" si="0"/>
        <v>50</v>
      </c>
      <c r="F52" s="39" t="s">
        <v>48</v>
      </c>
      <c r="G52" s="8">
        <v>62</v>
      </c>
      <c r="H52" s="8">
        <v>95</v>
      </c>
      <c r="I52" s="31"/>
      <c r="J52">
        <f t="shared" si="11"/>
        <v>14</v>
      </c>
      <c r="K52" s="24"/>
      <c r="L52" s="24"/>
      <c r="M52" s="24">
        <v>132</v>
      </c>
      <c r="N52" s="24">
        <v>0</v>
      </c>
      <c r="O52" s="24">
        <f>SUM($M$38:M52)</f>
        <v>1842.05</v>
      </c>
      <c r="P52" s="24">
        <v>0</v>
      </c>
      <c r="Q52">
        <f t="shared" si="8"/>
        <v>2090480</v>
      </c>
      <c r="R52" s="24">
        <f t="shared" si="9"/>
        <v>68000</v>
      </c>
      <c r="S52" s="27"/>
    </row>
    <row r="53" spans="1:19" x14ac:dyDescent="0.2">
      <c r="A53" s="3" t="s">
        <v>49</v>
      </c>
      <c r="B53" s="8">
        <f t="shared" si="10"/>
        <v>44</v>
      </c>
      <c r="C53" s="26">
        <f t="shared" si="6"/>
        <v>2222480</v>
      </c>
      <c r="D53" s="8">
        <f t="shared" si="7"/>
        <v>68000</v>
      </c>
      <c r="E53" s="37">
        <f t="shared" si="0"/>
        <v>51</v>
      </c>
      <c r="F53" s="39" t="s">
        <v>49</v>
      </c>
      <c r="G53" s="8">
        <v>62</v>
      </c>
      <c r="H53" s="8">
        <v>95</v>
      </c>
      <c r="I53" s="31"/>
      <c r="J53">
        <f t="shared" si="11"/>
        <v>15</v>
      </c>
      <c r="K53" s="24"/>
      <c r="L53" s="24"/>
      <c r="M53" s="24">
        <v>132</v>
      </c>
      <c r="N53" s="24">
        <v>0</v>
      </c>
      <c r="O53" s="24">
        <f>SUM($M$38:M53)</f>
        <v>1974.05</v>
      </c>
      <c r="P53" s="24">
        <v>0</v>
      </c>
      <c r="Q53">
        <f t="shared" si="8"/>
        <v>2222480</v>
      </c>
      <c r="R53" s="24">
        <f t="shared" si="9"/>
        <v>68000</v>
      </c>
      <c r="S53" s="27"/>
    </row>
    <row r="54" spans="1:19" x14ac:dyDescent="0.2">
      <c r="A54" s="3" t="s">
        <v>50</v>
      </c>
      <c r="B54" s="8">
        <f t="shared" si="10"/>
        <v>45</v>
      </c>
      <c r="C54" s="26">
        <f t="shared" si="6"/>
        <v>2354480</v>
      </c>
      <c r="D54" s="8">
        <f t="shared" si="7"/>
        <v>68000</v>
      </c>
      <c r="E54" s="37">
        <f t="shared" si="0"/>
        <v>52</v>
      </c>
      <c r="F54" s="39" t="s">
        <v>50</v>
      </c>
      <c r="G54" s="8">
        <v>62</v>
      </c>
      <c r="H54" s="8">
        <v>95</v>
      </c>
      <c r="I54" s="31"/>
      <c r="J54">
        <f t="shared" si="11"/>
        <v>16</v>
      </c>
      <c r="K54" s="24"/>
      <c r="L54" s="24"/>
      <c r="M54" s="24">
        <v>132</v>
      </c>
      <c r="N54" s="24">
        <v>0</v>
      </c>
      <c r="O54" s="24">
        <f>SUM($M$38:M54)</f>
        <v>2106.0500000000002</v>
      </c>
      <c r="P54" s="24">
        <v>0</v>
      </c>
      <c r="Q54">
        <f t="shared" si="8"/>
        <v>2354480</v>
      </c>
      <c r="R54" s="24">
        <f t="shared" si="9"/>
        <v>68000</v>
      </c>
      <c r="S54" s="27"/>
    </row>
    <row r="55" spans="1:19" x14ac:dyDescent="0.2">
      <c r="A55" s="3" t="s">
        <v>51</v>
      </c>
      <c r="B55" s="8">
        <f t="shared" si="10"/>
        <v>46</v>
      </c>
      <c r="C55" s="26">
        <f t="shared" si="6"/>
        <v>2486480</v>
      </c>
      <c r="D55" s="8">
        <f t="shared" si="7"/>
        <v>68000</v>
      </c>
      <c r="E55" s="37">
        <f t="shared" si="0"/>
        <v>53</v>
      </c>
      <c r="F55" s="39" t="s">
        <v>51</v>
      </c>
      <c r="G55" s="8">
        <v>62</v>
      </c>
      <c r="H55" s="8">
        <v>95</v>
      </c>
      <c r="I55" s="31"/>
      <c r="J55">
        <f t="shared" si="11"/>
        <v>17</v>
      </c>
      <c r="K55" s="24"/>
      <c r="L55" s="24"/>
      <c r="M55" s="24">
        <v>132</v>
      </c>
      <c r="N55" s="24">
        <v>0</v>
      </c>
      <c r="O55" s="24">
        <f>SUM($M$38:M55)</f>
        <v>2238.0500000000002</v>
      </c>
      <c r="P55" s="24">
        <v>0</v>
      </c>
      <c r="Q55">
        <f t="shared" si="8"/>
        <v>2486480</v>
      </c>
      <c r="R55" s="24">
        <f t="shared" si="9"/>
        <v>68000</v>
      </c>
      <c r="S55" s="27"/>
    </row>
    <row r="56" spans="1:19" x14ac:dyDescent="0.2">
      <c r="A56" s="3" t="s">
        <v>52</v>
      </c>
      <c r="B56" s="8">
        <f t="shared" si="10"/>
        <v>47</v>
      </c>
      <c r="C56" s="26">
        <f t="shared" si="6"/>
        <v>2618480</v>
      </c>
      <c r="D56" s="8">
        <f t="shared" si="7"/>
        <v>68000</v>
      </c>
      <c r="E56" s="37">
        <f t="shared" si="0"/>
        <v>54</v>
      </c>
      <c r="F56" s="39" t="s">
        <v>52</v>
      </c>
      <c r="G56" s="8">
        <v>62</v>
      </c>
      <c r="H56" s="8">
        <v>95</v>
      </c>
      <c r="I56" s="31"/>
      <c r="J56">
        <f t="shared" si="11"/>
        <v>18</v>
      </c>
      <c r="K56" s="24"/>
      <c r="L56" s="24"/>
      <c r="M56" s="24">
        <v>132</v>
      </c>
      <c r="N56" s="24">
        <v>0</v>
      </c>
      <c r="O56" s="24">
        <f>SUM($M$38:M56)</f>
        <v>2370.0500000000002</v>
      </c>
      <c r="P56" s="24">
        <v>0</v>
      </c>
      <c r="Q56">
        <f t="shared" si="8"/>
        <v>2618480</v>
      </c>
      <c r="R56" s="24">
        <f t="shared" si="9"/>
        <v>68000</v>
      </c>
      <c r="S56" s="27"/>
    </row>
    <row r="57" spans="1:19" x14ac:dyDescent="0.2">
      <c r="A57" s="3" t="s">
        <v>53</v>
      </c>
      <c r="B57" s="8">
        <f t="shared" si="10"/>
        <v>48</v>
      </c>
      <c r="C57" s="26">
        <f t="shared" si="6"/>
        <v>2750480</v>
      </c>
      <c r="D57" s="8">
        <f t="shared" si="7"/>
        <v>68000</v>
      </c>
      <c r="E57" s="37">
        <f t="shared" si="0"/>
        <v>55</v>
      </c>
      <c r="F57" s="39" t="s">
        <v>53</v>
      </c>
      <c r="G57" s="8">
        <v>62</v>
      </c>
      <c r="H57" s="8">
        <v>95</v>
      </c>
      <c r="I57" s="31"/>
      <c r="J57">
        <f t="shared" si="11"/>
        <v>19</v>
      </c>
      <c r="K57" s="24"/>
      <c r="L57" s="24"/>
      <c r="M57" s="24">
        <v>132</v>
      </c>
      <c r="N57" s="24">
        <v>0</v>
      </c>
      <c r="O57" s="24">
        <f>SUM($M$38:M57)</f>
        <v>2502.0500000000002</v>
      </c>
      <c r="P57" s="24">
        <v>0</v>
      </c>
      <c r="Q57">
        <f t="shared" si="8"/>
        <v>2750480</v>
      </c>
      <c r="R57" s="24">
        <f t="shared" si="9"/>
        <v>68000</v>
      </c>
      <c r="S57" s="27"/>
    </row>
    <row r="58" spans="1:19" x14ac:dyDescent="0.2">
      <c r="A58" s="3" t="s">
        <v>54</v>
      </c>
      <c r="B58" s="8">
        <f t="shared" si="10"/>
        <v>49</v>
      </c>
      <c r="C58" s="26">
        <f t="shared" si="6"/>
        <v>2882480</v>
      </c>
      <c r="D58" s="8">
        <f t="shared" si="7"/>
        <v>68000</v>
      </c>
      <c r="E58" s="37">
        <f t="shared" si="0"/>
        <v>56</v>
      </c>
      <c r="F58" s="39" t="s">
        <v>54</v>
      </c>
      <c r="G58" s="8">
        <v>62</v>
      </c>
      <c r="H58" s="8">
        <v>95</v>
      </c>
      <c r="I58" s="31"/>
      <c r="J58">
        <f t="shared" si="11"/>
        <v>20</v>
      </c>
      <c r="K58" s="24"/>
      <c r="L58" s="24"/>
      <c r="M58" s="24">
        <v>132</v>
      </c>
      <c r="N58" s="24">
        <v>0</v>
      </c>
      <c r="O58" s="24">
        <f>SUM($M$38:M58)</f>
        <v>2634.05</v>
      </c>
      <c r="P58" s="24">
        <v>0</v>
      </c>
      <c r="Q58">
        <f t="shared" si="8"/>
        <v>2882480</v>
      </c>
      <c r="R58" s="24">
        <f t="shared" si="9"/>
        <v>68000</v>
      </c>
      <c r="S58" s="27"/>
    </row>
    <row r="59" spans="1:19" x14ac:dyDescent="0.2">
      <c r="A59" s="3" t="s">
        <v>55</v>
      </c>
      <c r="B59" s="8">
        <f t="shared" si="10"/>
        <v>50</v>
      </c>
      <c r="C59" s="26">
        <f t="shared" si="6"/>
        <v>3014480</v>
      </c>
      <c r="D59" s="8">
        <f t="shared" si="7"/>
        <v>68000</v>
      </c>
      <c r="E59" s="37">
        <f t="shared" si="0"/>
        <v>57</v>
      </c>
      <c r="F59" s="39" t="s">
        <v>55</v>
      </c>
      <c r="G59" s="8">
        <v>62</v>
      </c>
      <c r="H59" s="8">
        <v>95</v>
      </c>
      <c r="I59" s="31"/>
      <c r="J59">
        <f t="shared" si="11"/>
        <v>21</v>
      </c>
      <c r="K59" s="24"/>
      <c r="L59" s="24"/>
      <c r="M59" s="24">
        <v>132</v>
      </c>
      <c r="N59" s="24">
        <v>0</v>
      </c>
      <c r="O59" s="24">
        <f>SUM($M$38:M59)</f>
        <v>2766.05</v>
      </c>
      <c r="P59" s="24">
        <v>0</v>
      </c>
      <c r="Q59">
        <f t="shared" si="8"/>
        <v>3014480</v>
      </c>
      <c r="R59" s="24">
        <f t="shared" si="9"/>
        <v>68000</v>
      </c>
      <c r="S59" s="27"/>
    </row>
    <row r="60" spans="1:19" x14ac:dyDescent="0.2">
      <c r="A60" s="3" t="s">
        <v>56</v>
      </c>
      <c r="B60" s="8">
        <f t="shared" si="10"/>
        <v>51</v>
      </c>
      <c r="C60" s="26">
        <f t="shared" si="6"/>
        <v>3146480</v>
      </c>
      <c r="D60" s="8">
        <f t="shared" si="7"/>
        <v>68000</v>
      </c>
      <c r="E60" s="37">
        <f t="shared" si="0"/>
        <v>58</v>
      </c>
      <c r="F60" s="39" t="s">
        <v>56</v>
      </c>
      <c r="G60" s="8">
        <v>62</v>
      </c>
      <c r="H60" s="8">
        <v>95</v>
      </c>
      <c r="I60" s="31"/>
      <c r="J60">
        <f t="shared" si="11"/>
        <v>22</v>
      </c>
      <c r="K60" s="24"/>
      <c r="L60" s="24"/>
      <c r="M60" s="24">
        <v>132</v>
      </c>
      <c r="N60" s="24">
        <v>0</v>
      </c>
      <c r="O60" s="24">
        <f>SUM($M$38:M60)</f>
        <v>2898.05</v>
      </c>
      <c r="P60" s="24">
        <v>0</v>
      </c>
      <c r="Q60">
        <f t="shared" si="8"/>
        <v>3146480</v>
      </c>
      <c r="R60" s="24">
        <f t="shared" si="9"/>
        <v>68000</v>
      </c>
      <c r="S60" s="27"/>
    </row>
    <row r="61" spans="1:19" x14ac:dyDescent="0.2">
      <c r="A61" s="3" t="s">
        <v>57</v>
      </c>
      <c r="B61" s="8">
        <f t="shared" si="10"/>
        <v>52</v>
      </c>
      <c r="C61" s="26">
        <f t="shared" si="6"/>
        <v>3278480</v>
      </c>
      <c r="D61" s="8">
        <f t="shared" si="7"/>
        <v>68000</v>
      </c>
      <c r="E61" s="37">
        <f t="shared" si="0"/>
        <v>59</v>
      </c>
      <c r="F61" s="39" t="s">
        <v>57</v>
      </c>
      <c r="G61" s="8">
        <v>62</v>
      </c>
      <c r="H61" s="8">
        <v>95</v>
      </c>
      <c r="I61" s="31"/>
      <c r="J61">
        <f t="shared" si="11"/>
        <v>23</v>
      </c>
      <c r="K61" s="24"/>
      <c r="L61" s="24"/>
      <c r="M61" s="24">
        <v>132</v>
      </c>
      <c r="N61" s="24">
        <v>0</v>
      </c>
      <c r="O61" s="24">
        <f>SUM($M$38:M61)</f>
        <v>3030.05</v>
      </c>
      <c r="P61" s="24">
        <v>0</v>
      </c>
      <c r="Q61">
        <f t="shared" si="8"/>
        <v>3278480</v>
      </c>
      <c r="R61" s="24">
        <f t="shared" si="9"/>
        <v>68000</v>
      </c>
      <c r="S61" s="27"/>
    </row>
    <row r="62" spans="1:19" x14ac:dyDescent="0.2">
      <c r="A62" s="3" t="s">
        <v>58</v>
      </c>
      <c r="B62" s="8">
        <f t="shared" si="10"/>
        <v>53</v>
      </c>
      <c r="C62" s="26">
        <f t="shared" si="6"/>
        <v>3410480</v>
      </c>
      <c r="D62" s="8">
        <f t="shared" si="7"/>
        <v>68000</v>
      </c>
      <c r="E62" s="37">
        <f t="shared" si="0"/>
        <v>60</v>
      </c>
      <c r="F62" s="39" t="s">
        <v>58</v>
      </c>
      <c r="G62" s="8">
        <v>62</v>
      </c>
      <c r="H62" s="8">
        <v>95</v>
      </c>
      <c r="I62" s="31"/>
      <c r="J62">
        <f t="shared" si="11"/>
        <v>24</v>
      </c>
      <c r="K62" s="24"/>
      <c r="L62" s="24"/>
      <c r="M62" s="24">
        <v>132</v>
      </c>
      <c r="N62" s="24">
        <v>0</v>
      </c>
      <c r="O62" s="24">
        <f>SUM($M$38:M62)</f>
        <v>3162.05</v>
      </c>
      <c r="P62" s="24">
        <v>0</v>
      </c>
      <c r="Q62">
        <f t="shared" si="8"/>
        <v>3410480</v>
      </c>
      <c r="R62" s="24">
        <f t="shared" si="9"/>
        <v>68000</v>
      </c>
      <c r="S62" s="27"/>
    </row>
    <row r="63" spans="1:19" x14ac:dyDescent="0.2">
      <c r="A63" s="3" t="s">
        <v>60</v>
      </c>
      <c r="B63" s="8">
        <f t="shared" si="10"/>
        <v>54</v>
      </c>
      <c r="C63" s="26">
        <f t="shared" si="6"/>
        <v>3542480</v>
      </c>
      <c r="D63" s="8">
        <f t="shared" si="7"/>
        <v>68000</v>
      </c>
      <c r="E63" s="37">
        <f t="shared" si="0"/>
        <v>61</v>
      </c>
      <c r="F63" s="39" t="s">
        <v>60</v>
      </c>
      <c r="G63" s="8">
        <v>62</v>
      </c>
      <c r="H63" s="8">
        <v>95</v>
      </c>
      <c r="I63" s="31"/>
      <c r="J63">
        <f t="shared" si="11"/>
        <v>25</v>
      </c>
      <c r="K63" s="24"/>
      <c r="L63" s="24"/>
      <c r="M63" s="24">
        <v>132</v>
      </c>
      <c r="N63" s="24">
        <v>0</v>
      </c>
      <c r="O63" s="24">
        <f>SUM($M$38:M63)</f>
        <v>3294.05</v>
      </c>
      <c r="P63" s="24">
        <v>0</v>
      </c>
      <c r="Q63">
        <f t="shared" si="8"/>
        <v>3542480</v>
      </c>
      <c r="R63" s="24">
        <f t="shared" si="9"/>
        <v>68000</v>
      </c>
      <c r="S63" s="27"/>
    </row>
    <row r="64" spans="1:19" x14ac:dyDescent="0.2">
      <c r="A64" s="29" t="s">
        <v>164</v>
      </c>
      <c r="B64" s="8"/>
      <c r="E64" s="37">
        <f t="shared" si="0"/>
        <v>62</v>
      </c>
      <c r="F64" s="38" t="s">
        <v>124</v>
      </c>
      <c r="I64" s="32" t="s">
        <v>167</v>
      </c>
    </row>
    <row r="65" spans="1:23" x14ac:dyDescent="0.2">
      <c r="A65" s="29" t="s">
        <v>164</v>
      </c>
      <c r="B65" s="30" t="s">
        <v>165</v>
      </c>
      <c r="E65" s="37">
        <f t="shared" si="0"/>
        <v>63</v>
      </c>
      <c r="F65" s="38" t="s">
        <v>125</v>
      </c>
      <c r="I65" s="32" t="s">
        <v>166</v>
      </c>
    </row>
    <row r="66" spans="1:23" x14ac:dyDescent="0.2">
      <c r="A66" s="29" t="s">
        <v>164</v>
      </c>
      <c r="E66" s="40">
        <f t="shared" si="0"/>
        <v>64</v>
      </c>
      <c r="F66" s="38" t="s">
        <v>126</v>
      </c>
      <c r="I66" s="32" t="s">
        <v>167</v>
      </c>
    </row>
    <row r="67" spans="1:23" x14ac:dyDescent="0.2">
      <c r="A67" s="29" t="s">
        <v>164</v>
      </c>
      <c r="B67" s="30" t="s">
        <v>165</v>
      </c>
      <c r="E67" s="37">
        <f t="shared" si="0"/>
        <v>65</v>
      </c>
      <c r="F67" s="38" t="s">
        <v>127</v>
      </c>
      <c r="I67" s="32" t="s">
        <v>166</v>
      </c>
    </row>
    <row r="68" spans="1:23" x14ac:dyDescent="0.2">
      <c r="A68" s="29" t="s">
        <v>164</v>
      </c>
      <c r="E68" s="37">
        <f t="shared" ref="E68:E130" si="12">E67+1</f>
        <v>66</v>
      </c>
      <c r="F68" s="38" t="s">
        <v>128</v>
      </c>
      <c r="I68" s="32" t="s">
        <v>167</v>
      </c>
      <c r="J68" s="16" t="s">
        <v>140</v>
      </c>
      <c r="K68" s="25" t="s">
        <v>153</v>
      </c>
      <c r="L68" s="25" t="s">
        <v>154</v>
      </c>
      <c r="M68" t="s">
        <v>146</v>
      </c>
      <c r="N68" t="s">
        <v>142</v>
      </c>
      <c r="O68" t="s">
        <v>147</v>
      </c>
      <c r="P68" t="s">
        <v>148</v>
      </c>
      <c r="Q68" t="s">
        <v>149</v>
      </c>
      <c r="R68" t="s">
        <v>150</v>
      </c>
      <c r="V68" s="18" t="s">
        <v>160</v>
      </c>
      <c r="W68" s="18" t="s">
        <v>161</v>
      </c>
    </row>
    <row r="69" spans="1:23" x14ac:dyDescent="0.2">
      <c r="A69" s="29" t="s">
        <v>164</v>
      </c>
      <c r="E69" s="37">
        <f t="shared" si="12"/>
        <v>67</v>
      </c>
      <c r="F69" s="38" t="s">
        <v>129</v>
      </c>
      <c r="I69" s="32" t="s">
        <v>167</v>
      </c>
      <c r="K69" s="23"/>
      <c r="L69" s="23"/>
      <c r="Q69" t="s">
        <v>151</v>
      </c>
      <c r="R69" t="s">
        <v>151</v>
      </c>
      <c r="V69" s="21">
        <v>3654.5</v>
      </c>
      <c r="W69" s="21">
        <v>203.66</v>
      </c>
    </row>
    <row r="70" spans="1:23" x14ac:dyDescent="0.2">
      <c r="A70" s="3" t="s">
        <v>59</v>
      </c>
      <c r="B70" s="8">
        <v>55</v>
      </c>
      <c r="C70" s="26">
        <f t="shared" ref="C70:C96" si="13">Q70</f>
        <v>3732000</v>
      </c>
      <c r="D70" s="8">
        <f t="shared" ref="D70:D96" si="14">R70</f>
        <v>234660</v>
      </c>
      <c r="E70" s="37">
        <f t="shared" si="12"/>
        <v>68</v>
      </c>
      <c r="F70" s="39" t="s">
        <v>59</v>
      </c>
      <c r="G70" s="6">
        <v>95</v>
      </c>
      <c r="H70" s="6">
        <v>62</v>
      </c>
      <c r="I70" s="31"/>
      <c r="J70">
        <v>0</v>
      </c>
      <c r="K70" s="28">
        <v>3684.5</v>
      </c>
      <c r="L70" s="28">
        <v>203.66</v>
      </c>
      <c r="M70" s="24">
        <v>0</v>
      </c>
      <c r="N70" s="24">
        <v>0</v>
      </c>
      <c r="O70" s="24">
        <v>0</v>
      </c>
      <c r="P70" s="24">
        <v>0</v>
      </c>
      <c r="Q70" s="24">
        <f>($K$70+O70+G70/2)*1000</f>
        <v>3732000</v>
      </c>
      <c r="R70" s="24">
        <f>($L$70+P70+H70/2)*1000</f>
        <v>234660</v>
      </c>
      <c r="S70" s="42" t="s">
        <v>162</v>
      </c>
      <c r="T70" s="43"/>
      <c r="U70" s="43"/>
    </row>
    <row r="71" spans="1:23" x14ac:dyDescent="0.2">
      <c r="A71" s="3" t="s">
        <v>62</v>
      </c>
      <c r="B71" s="8">
        <f>B70+1</f>
        <v>56</v>
      </c>
      <c r="C71" s="26">
        <f t="shared" si="13"/>
        <v>3732000</v>
      </c>
      <c r="D71" s="8">
        <f t="shared" si="14"/>
        <v>366659.99999999994</v>
      </c>
      <c r="E71" s="37">
        <f t="shared" si="12"/>
        <v>69</v>
      </c>
      <c r="F71" s="39" t="s">
        <v>62</v>
      </c>
      <c r="G71" s="8">
        <v>95</v>
      </c>
      <c r="H71" s="8">
        <v>62</v>
      </c>
      <c r="I71" s="31"/>
      <c r="J71">
        <f>J70+1</f>
        <v>1</v>
      </c>
      <c r="K71" s="24">
        <v>3684.5</v>
      </c>
      <c r="L71" s="24">
        <v>335.66</v>
      </c>
      <c r="M71" s="24">
        <v>0</v>
      </c>
      <c r="N71" s="24">
        <v>132</v>
      </c>
      <c r="O71" s="24">
        <v>0</v>
      </c>
      <c r="P71" s="24">
        <f>SUM($N$70:N71)</f>
        <v>132</v>
      </c>
      <c r="Q71" s="24">
        <f t="shared" ref="Q71:Q96" si="15">($K$70+O71+G71/2)*1000</f>
        <v>3732000</v>
      </c>
      <c r="R71" s="24">
        <f t="shared" ref="R71:R96" si="16">($L$70+P71+H71/2)*1000</f>
        <v>366659.99999999994</v>
      </c>
      <c r="S71" s="24"/>
    </row>
    <row r="72" spans="1:23" x14ac:dyDescent="0.2">
      <c r="A72" s="3" t="s">
        <v>61</v>
      </c>
      <c r="B72" s="8">
        <f t="shared" ref="B72:B96" si="17">B71+1</f>
        <v>57</v>
      </c>
      <c r="C72" s="26">
        <f t="shared" si="13"/>
        <v>3732000</v>
      </c>
      <c r="D72" s="8">
        <f t="shared" si="14"/>
        <v>498659.99999999994</v>
      </c>
      <c r="E72" s="37">
        <f t="shared" si="12"/>
        <v>70</v>
      </c>
      <c r="F72" s="39" t="s">
        <v>61</v>
      </c>
      <c r="G72" s="8">
        <v>95</v>
      </c>
      <c r="H72" s="8">
        <v>62</v>
      </c>
      <c r="I72" s="31"/>
      <c r="J72">
        <f t="shared" ref="J72:J95" si="18">J71+1</f>
        <v>2</v>
      </c>
      <c r="K72" s="24">
        <v>3684.5</v>
      </c>
      <c r="L72" s="24">
        <v>467.66</v>
      </c>
      <c r="M72" s="24">
        <v>0</v>
      </c>
      <c r="N72" s="24">
        <v>132</v>
      </c>
      <c r="O72" s="24">
        <v>0</v>
      </c>
      <c r="P72" s="24">
        <f>SUM($N$70:N72)</f>
        <v>264</v>
      </c>
      <c r="Q72" s="24">
        <f t="shared" si="15"/>
        <v>3732000</v>
      </c>
      <c r="R72" s="24">
        <f t="shared" si="16"/>
        <v>498659.99999999994</v>
      </c>
      <c r="S72" s="24"/>
    </row>
    <row r="73" spans="1:23" x14ac:dyDescent="0.2">
      <c r="A73" s="3" t="s">
        <v>63</v>
      </c>
      <c r="B73" s="8">
        <f t="shared" si="17"/>
        <v>58</v>
      </c>
      <c r="C73" s="26">
        <f t="shared" si="13"/>
        <v>3732000</v>
      </c>
      <c r="D73" s="8">
        <f t="shared" si="14"/>
        <v>630660</v>
      </c>
      <c r="E73" s="37">
        <f t="shared" si="12"/>
        <v>71</v>
      </c>
      <c r="F73" s="39" t="s">
        <v>63</v>
      </c>
      <c r="G73" s="8">
        <v>95</v>
      </c>
      <c r="H73" s="8">
        <v>62</v>
      </c>
      <c r="I73" s="31"/>
      <c r="J73">
        <f t="shared" si="18"/>
        <v>3</v>
      </c>
      <c r="K73" s="24">
        <v>3684.5</v>
      </c>
      <c r="L73" s="24">
        <v>599.66</v>
      </c>
      <c r="M73" s="24">
        <v>0</v>
      </c>
      <c r="N73" s="24">
        <v>132</v>
      </c>
      <c r="O73" s="24">
        <v>0</v>
      </c>
      <c r="P73" s="24">
        <f>SUM($N$70:N73)</f>
        <v>396</v>
      </c>
      <c r="Q73" s="24">
        <f t="shared" si="15"/>
        <v>3732000</v>
      </c>
      <c r="R73" s="24">
        <f t="shared" si="16"/>
        <v>630660</v>
      </c>
      <c r="S73" s="24"/>
    </row>
    <row r="74" spans="1:23" x14ac:dyDescent="0.2">
      <c r="A74" s="3" t="s">
        <v>64</v>
      </c>
      <c r="B74" s="8">
        <f t="shared" si="17"/>
        <v>59</v>
      </c>
      <c r="C74" s="26">
        <f t="shared" si="13"/>
        <v>3732000</v>
      </c>
      <c r="D74" s="8">
        <f t="shared" si="14"/>
        <v>762660</v>
      </c>
      <c r="E74" s="37">
        <f t="shared" si="12"/>
        <v>72</v>
      </c>
      <c r="F74" s="39" t="s">
        <v>64</v>
      </c>
      <c r="G74" s="8">
        <v>95</v>
      </c>
      <c r="H74" s="8">
        <v>62</v>
      </c>
      <c r="I74" s="31"/>
      <c r="J74">
        <f t="shared" si="18"/>
        <v>4</v>
      </c>
      <c r="K74" s="24"/>
      <c r="L74" s="24"/>
      <c r="M74" s="24">
        <v>0</v>
      </c>
      <c r="N74" s="24">
        <v>132</v>
      </c>
      <c r="O74" s="24">
        <v>0</v>
      </c>
      <c r="P74" s="24">
        <f>SUM($N$70:N74)</f>
        <v>528</v>
      </c>
      <c r="Q74" s="24">
        <f t="shared" si="15"/>
        <v>3732000</v>
      </c>
      <c r="R74" s="24">
        <f t="shared" si="16"/>
        <v>762660</v>
      </c>
      <c r="S74" s="24"/>
    </row>
    <row r="75" spans="1:23" x14ac:dyDescent="0.2">
      <c r="A75" s="3" t="s">
        <v>65</v>
      </c>
      <c r="B75" s="8">
        <f t="shared" si="17"/>
        <v>60</v>
      </c>
      <c r="C75" s="26">
        <f t="shared" si="13"/>
        <v>3732000</v>
      </c>
      <c r="D75" s="8">
        <f t="shared" si="14"/>
        <v>894660</v>
      </c>
      <c r="E75" s="37">
        <f t="shared" si="12"/>
        <v>73</v>
      </c>
      <c r="F75" s="39" t="s">
        <v>65</v>
      </c>
      <c r="G75" s="8">
        <v>95</v>
      </c>
      <c r="H75" s="8">
        <v>62</v>
      </c>
      <c r="I75" s="31"/>
      <c r="J75">
        <f t="shared" si="18"/>
        <v>5</v>
      </c>
      <c r="K75" s="24"/>
      <c r="L75" s="24"/>
      <c r="M75" s="24">
        <v>0</v>
      </c>
      <c r="N75" s="24">
        <v>132</v>
      </c>
      <c r="O75" s="24">
        <v>0</v>
      </c>
      <c r="P75" s="24">
        <f>SUM($N$70:N75)</f>
        <v>660</v>
      </c>
      <c r="Q75" s="24">
        <f t="shared" si="15"/>
        <v>3732000</v>
      </c>
      <c r="R75" s="24">
        <f t="shared" si="16"/>
        <v>894660</v>
      </c>
      <c r="S75" s="24"/>
    </row>
    <row r="76" spans="1:23" x14ac:dyDescent="0.2">
      <c r="A76" s="3" t="s">
        <v>66</v>
      </c>
      <c r="B76" s="8">
        <f t="shared" si="17"/>
        <v>61</v>
      </c>
      <c r="C76" s="26">
        <f t="shared" si="13"/>
        <v>3732000</v>
      </c>
      <c r="D76" s="8">
        <f t="shared" si="14"/>
        <v>1026659.9999999999</v>
      </c>
      <c r="E76" s="37">
        <f t="shared" si="12"/>
        <v>74</v>
      </c>
      <c r="F76" s="39" t="s">
        <v>66</v>
      </c>
      <c r="G76" s="8">
        <v>95</v>
      </c>
      <c r="H76" s="8">
        <v>62</v>
      </c>
      <c r="I76" s="31"/>
      <c r="J76">
        <f t="shared" si="18"/>
        <v>6</v>
      </c>
      <c r="K76" s="24"/>
      <c r="L76" s="24"/>
      <c r="M76" s="24">
        <v>0</v>
      </c>
      <c r="N76" s="24">
        <v>132</v>
      </c>
      <c r="O76" s="24">
        <v>0</v>
      </c>
      <c r="P76" s="24">
        <f>SUM($N$70:N76)</f>
        <v>792</v>
      </c>
      <c r="Q76" s="24">
        <f t="shared" si="15"/>
        <v>3732000</v>
      </c>
      <c r="R76" s="24">
        <f t="shared" si="16"/>
        <v>1026659.9999999999</v>
      </c>
      <c r="S76" s="24"/>
    </row>
    <row r="77" spans="1:23" x14ac:dyDescent="0.2">
      <c r="A77" s="3" t="s">
        <v>67</v>
      </c>
      <c r="B77" s="8">
        <f t="shared" si="17"/>
        <v>62</v>
      </c>
      <c r="C77" s="26">
        <f t="shared" si="13"/>
        <v>3732000</v>
      </c>
      <c r="D77" s="8">
        <f t="shared" si="14"/>
        <v>1158660</v>
      </c>
      <c r="E77" s="37">
        <f t="shared" si="12"/>
        <v>75</v>
      </c>
      <c r="F77" s="39" t="s">
        <v>67</v>
      </c>
      <c r="G77" s="8">
        <v>95</v>
      </c>
      <c r="H77" s="8">
        <v>62</v>
      </c>
      <c r="I77" s="31"/>
      <c r="J77">
        <f t="shared" si="18"/>
        <v>7</v>
      </c>
      <c r="K77" s="24"/>
      <c r="L77" s="24"/>
      <c r="M77" s="24">
        <v>0</v>
      </c>
      <c r="N77" s="24">
        <v>132</v>
      </c>
      <c r="O77" s="24">
        <v>0</v>
      </c>
      <c r="P77" s="24">
        <f>SUM($N$70:N77)</f>
        <v>924</v>
      </c>
      <c r="Q77" s="24">
        <f t="shared" si="15"/>
        <v>3732000</v>
      </c>
      <c r="R77" s="24">
        <f t="shared" si="16"/>
        <v>1158660</v>
      </c>
      <c r="S77" s="24"/>
    </row>
    <row r="78" spans="1:23" x14ac:dyDescent="0.2">
      <c r="A78" s="3" t="s">
        <v>68</v>
      </c>
      <c r="B78" s="8">
        <f t="shared" si="17"/>
        <v>63</v>
      </c>
      <c r="C78" s="26">
        <f t="shared" si="13"/>
        <v>3732000</v>
      </c>
      <c r="D78" s="8">
        <f t="shared" si="14"/>
        <v>1290660</v>
      </c>
      <c r="E78" s="37">
        <f t="shared" si="12"/>
        <v>76</v>
      </c>
      <c r="F78" s="39" t="s">
        <v>68</v>
      </c>
      <c r="G78" s="8">
        <v>95</v>
      </c>
      <c r="H78" s="8">
        <v>62</v>
      </c>
      <c r="I78" s="31"/>
      <c r="J78">
        <f t="shared" si="18"/>
        <v>8</v>
      </c>
      <c r="K78" s="24"/>
      <c r="L78" s="24"/>
      <c r="M78" s="24">
        <v>0</v>
      </c>
      <c r="N78" s="24">
        <v>132</v>
      </c>
      <c r="O78" s="24">
        <v>0</v>
      </c>
      <c r="P78" s="24">
        <f>SUM($N$70:N78)</f>
        <v>1056</v>
      </c>
      <c r="Q78" s="24">
        <f t="shared" si="15"/>
        <v>3732000</v>
      </c>
      <c r="R78" s="24">
        <f t="shared" si="16"/>
        <v>1290660</v>
      </c>
      <c r="S78" s="24"/>
    </row>
    <row r="79" spans="1:23" x14ac:dyDescent="0.2">
      <c r="A79" s="3" t="s">
        <v>69</v>
      </c>
      <c r="B79" s="8">
        <f t="shared" si="17"/>
        <v>64</v>
      </c>
      <c r="C79" s="26">
        <f t="shared" si="13"/>
        <v>3732000</v>
      </c>
      <c r="D79" s="8">
        <f t="shared" si="14"/>
        <v>1422660</v>
      </c>
      <c r="E79" s="37">
        <f t="shared" si="12"/>
        <v>77</v>
      </c>
      <c r="F79" s="39" t="s">
        <v>69</v>
      </c>
      <c r="G79" s="8">
        <v>95</v>
      </c>
      <c r="H79" s="8">
        <v>62</v>
      </c>
      <c r="I79" s="31"/>
      <c r="J79">
        <f t="shared" si="18"/>
        <v>9</v>
      </c>
      <c r="K79" s="24"/>
      <c r="L79" s="24"/>
      <c r="M79" s="24">
        <v>0</v>
      </c>
      <c r="N79" s="24">
        <v>132</v>
      </c>
      <c r="O79" s="24">
        <v>0</v>
      </c>
      <c r="P79" s="24">
        <f>SUM($N$70:N79)</f>
        <v>1188</v>
      </c>
      <c r="Q79" s="24">
        <f t="shared" si="15"/>
        <v>3732000</v>
      </c>
      <c r="R79" s="24">
        <f t="shared" si="16"/>
        <v>1422660</v>
      </c>
      <c r="S79" s="24"/>
    </row>
    <row r="80" spans="1:23" x14ac:dyDescent="0.2">
      <c r="A80" s="3" t="s">
        <v>70</v>
      </c>
      <c r="B80" s="8">
        <f t="shared" si="17"/>
        <v>65</v>
      </c>
      <c r="C80" s="26">
        <f t="shared" si="13"/>
        <v>3732000</v>
      </c>
      <c r="D80" s="8">
        <f t="shared" si="14"/>
        <v>1554660</v>
      </c>
      <c r="E80" s="37">
        <f t="shared" si="12"/>
        <v>78</v>
      </c>
      <c r="F80" s="39" t="s">
        <v>70</v>
      </c>
      <c r="G80" s="8">
        <v>95</v>
      </c>
      <c r="H80" s="8">
        <v>62</v>
      </c>
      <c r="I80" s="31"/>
      <c r="J80">
        <f t="shared" si="18"/>
        <v>10</v>
      </c>
      <c r="K80" s="24"/>
      <c r="L80" s="24"/>
      <c r="M80" s="24">
        <v>0</v>
      </c>
      <c r="N80" s="24">
        <v>132</v>
      </c>
      <c r="O80" s="24">
        <v>0</v>
      </c>
      <c r="P80" s="24">
        <f>SUM($N$70:N80)</f>
        <v>1320</v>
      </c>
      <c r="Q80" s="24">
        <f t="shared" si="15"/>
        <v>3732000</v>
      </c>
      <c r="R80" s="24">
        <f t="shared" si="16"/>
        <v>1554660</v>
      </c>
      <c r="S80" s="24"/>
    </row>
    <row r="81" spans="1:19" x14ac:dyDescent="0.2">
      <c r="A81" s="3" t="s">
        <v>71</v>
      </c>
      <c r="B81" s="8">
        <f t="shared" si="17"/>
        <v>66</v>
      </c>
      <c r="C81" s="26">
        <f t="shared" si="13"/>
        <v>3732000</v>
      </c>
      <c r="D81" s="8">
        <f t="shared" si="14"/>
        <v>1686660</v>
      </c>
      <c r="E81" s="37">
        <f t="shared" si="12"/>
        <v>79</v>
      </c>
      <c r="F81" s="39" t="s">
        <v>71</v>
      </c>
      <c r="G81" s="8">
        <v>95</v>
      </c>
      <c r="H81" s="8">
        <v>62</v>
      </c>
      <c r="I81" s="31"/>
      <c r="J81">
        <f t="shared" si="18"/>
        <v>11</v>
      </c>
      <c r="K81" s="24"/>
      <c r="L81" s="24"/>
      <c r="M81" s="24">
        <v>0</v>
      </c>
      <c r="N81" s="24">
        <v>132</v>
      </c>
      <c r="O81" s="24">
        <v>0</v>
      </c>
      <c r="P81" s="24">
        <f>SUM($N$70:N81)</f>
        <v>1452</v>
      </c>
      <c r="Q81" s="24">
        <f t="shared" si="15"/>
        <v>3732000</v>
      </c>
      <c r="R81" s="24">
        <f t="shared" si="16"/>
        <v>1686660</v>
      </c>
      <c r="S81" s="24"/>
    </row>
    <row r="82" spans="1:19" x14ac:dyDescent="0.2">
      <c r="A82" s="3" t="s">
        <v>72</v>
      </c>
      <c r="B82" s="8">
        <f t="shared" si="17"/>
        <v>67</v>
      </c>
      <c r="C82" s="26">
        <f t="shared" si="13"/>
        <v>3732000</v>
      </c>
      <c r="D82" s="8">
        <f t="shared" si="14"/>
        <v>1818660</v>
      </c>
      <c r="E82" s="37">
        <f t="shared" si="12"/>
        <v>80</v>
      </c>
      <c r="F82" s="39" t="s">
        <v>72</v>
      </c>
      <c r="G82" s="8">
        <v>95</v>
      </c>
      <c r="H82" s="8">
        <v>62</v>
      </c>
      <c r="I82" s="31"/>
      <c r="J82">
        <f t="shared" si="18"/>
        <v>12</v>
      </c>
      <c r="K82" s="24"/>
      <c r="L82" s="24"/>
      <c r="M82" s="24">
        <v>0</v>
      </c>
      <c r="N82" s="24">
        <v>132</v>
      </c>
      <c r="O82" s="24">
        <v>0</v>
      </c>
      <c r="P82" s="24">
        <f>SUM($N$70:N82)</f>
        <v>1584</v>
      </c>
      <c r="Q82" s="24">
        <f t="shared" si="15"/>
        <v>3732000</v>
      </c>
      <c r="R82" s="24">
        <f t="shared" si="16"/>
        <v>1818660</v>
      </c>
      <c r="S82" s="24"/>
    </row>
    <row r="83" spans="1:19" x14ac:dyDescent="0.2">
      <c r="A83" s="3" t="s">
        <v>73</v>
      </c>
      <c r="B83" s="8">
        <f t="shared" si="17"/>
        <v>68</v>
      </c>
      <c r="C83" s="26">
        <f t="shared" si="13"/>
        <v>3732000</v>
      </c>
      <c r="D83" s="8">
        <f t="shared" si="14"/>
        <v>1950660</v>
      </c>
      <c r="E83" s="37">
        <f t="shared" si="12"/>
        <v>81</v>
      </c>
      <c r="F83" s="39" t="s">
        <v>73</v>
      </c>
      <c r="G83" s="8">
        <v>95</v>
      </c>
      <c r="H83" s="8">
        <v>62</v>
      </c>
      <c r="I83" s="31"/>
      <c r="J83">
        <f t="shared" si="18"/>
        <v>13</v>
      </c>
      <c r="K83" s="24"/>
      <c r="L83" s="24"/>
      <c r="M83" s="24">
        <v>0</v>
      </c>
      <c r="N83" s="24">
        <v>132</v>
      </c>
      <c r="O83" s="24">
        <v>0</v>
      </c>
      <c r="P83" s="24">
        <f>SUM($N$70:N83)</f>
        <v>1716</v>
      </c>
      <c r="Q83" s="24">
        <f t="shared" si="15"/>
        <v>3732000</v>
      </c>
      <c r="R83" s="24">
        <f t="shared" si="16"/>
        <v>1950660</v>
      </c>
      <c r="S83" s="24"/>
    </row>
    <row r="84" spans="1:19" x14ac:dyDescent="0.2">
      <c r="A84" s="3" t="s">
        <v>74</v>
      </c>
      <c r="B84" s="8">
        <f t="shared" si="17"/>
        <v>69</v>
      </c>
      <c r="C84" s="26">
        <f t="shared" si="13"/>
        <v>3732000</v>
      </c>
      <c r="D84" s="8">
        <f t="shared" si="14"/>
        <v>2082659.9999999998</v>
      </c>
      <c r="E84" s="37">
        <f t="shared" si="12"/>
        <v>82</v>
      </c>
      <c r="F84" s="39" t="s">
        <v>74</v>
      </c>
      <c r="G84" s="8">
        <v>95</v>
      </c>
      <c r="H84" s="8">
        <v>62</v>
      </c>
      <c r="I84" s="31"/>
      <c r="J84">
        <f t="shared" si="18"/>
        <v>14</v>
      </c>
      <c r="K84" s="24"/>
      <c r="L84" s="24"/>
      <c r="M84" s="24">
        <v>0</v>
      </c>
      <c r="N84" s="24">
        <v>132</v>
      </c>
      <c r="O84" s="24">
        <v>0</v>
      </c>
      <c r="P84" s="24">
        <f>SUM($N$70:N84)</f>
        <v>1848</v>
      </c>
      <c r="Q84" s="24">
        <f t="shared" si="15"/>
        <v>3732000</v>
      </c>
      <c r="R84" s="24">
        <f t="shared" si="16"/>
        <v>2082659.9999999998</v>
      </c>
      <c r="S84" s="24"/>
    </row>
    <row r="85" spans="1:19" x14ac:dyDescent="0.2">
      <c r="A85" s="3" t="s">
        <v>75</v>
      </c>
      <c r="B85" s="8">
        <f t="shared" si="17"/>
        <v>70</v>
      </c>
      <c r="C85" s="26">
        <f t="shared" si="13"/>
        <v>3732000</v>
      </c>
      <c r="D85" s="8">
        <f t="shared" si="14"/>
        <v>2214660</v>
      </c>
      <c r="E85" s="37">
        <f t="shared" si="12"/>
        <v>83</v>
      </c>
      <c r="F85" s="39" t="s">
        <v>75</v>
      </c>
      <c r="G85" s="8">
        <v>95</v>
      </c>
      <c r="H85" s="8">
        <v>62</v>
      </c>
      <c r="I85" s="31"/>
      <c r="J85">
        <f t="shared" si="18"/>
        <v>15</v>
      </c>
      <c r="K85" s="24"/>
      <c r="L85" s="24"/>
      <c r="M85" s="24">
        <v>0</v>
      </c>
      <c r="N85" s="24">
        <v>132</v>
      </c>
      <c r="O85" s="24">
        <v>0</v>
      </c>
      <c r="P85" s="24">
        <f>SUM($N$70:N85)</f>
        <v>1980</v>
      </c>
      <c r="Q85" s="24">
        <f t="shared" si="15"/>
        <v>3732000</v>
      </c>
      <c r="R85" s="24">
        <f t="shared" si="16"/>
        <v>2214660</v>
      </c>
      <c r="S85" s="24"/>
    </row>
    <row r="86" spans="1:19" x14ac:dyDescent="0.2">
      <c r="A86" s="3" t="s">
        <v>80</v>
      </c>
      <c r="B86" s="8">
        <f t="shared" si="17"/>
        <v>71</v>
      </c>
      <c r="C86" s="26">
        <f t="shared" si="13"/>
        <v>3732000</v>
      </c>
      <c r="D86" s="8">
        <f t="shared" si="14"/>
        <v>2346660</v>
      </c>
      <c r="E86" s="37">
        <f t="shared" si="12"/>
        <v>84</v>
      </c>
      <c r="F86" s="39" t="s">
        <v>80</v>
      </c>
      <c r="G86" s="8">
        <v>95</v>
      </c>
      <c r="H86" s="8">
        <v>62</v>
      </c>
      <c r="I86" s="31"/>
      <c r="J86">
        <f t="shared" si="18"/>
        <v>16</v>
      </c>
      <c r="K86" s="24"/>
      <c r="L86" s="24"/>
      <c r="M86" s="24">
        <v>0</v>
      </c>
      <c r="N86" s="24">
        <v>132</v>
      </c>
      <c r="O86" s="24">
        <v>0</v>
      </c>
      <c r="P86" s="24">
        <f>SUM($N$70:N86)</f>
        <v>2112</v>
      </c>
      <c r="Q86" s="24">
        <f t="shared" si="15"/>
        <v>3732000</v>
      </c>
      <c r="R86" s="24">
        <f t="shared" si="16"/>
        <v>2346660</v>
      </c>
      <c r="S86" s="24"/>
    </row>
    <row r="87" spans="1:19" x14ac:dyDescent="0.2">
      <c r="A87" s="3" t="s">
        <v>81</v>
      </c>
      <c r="B87" s="8">
        <f t="shared" si="17"/>
        <v>72</v>
      </c>
      <c r="C87" s="26">
        <f t="shared" si="13"/>
        <v>3732000</v>
      </c>
      <c r="D87" s="8">
        <f t="shared" si="14"/>
        <v>2478660</v>
      </c>
      <c r="E87" s="37">
        <f t="shared" si="12"/>
        <v>85</v>
      </c>
      <c r="F87" s="39" t="s">
        <v>81</v>
      </c>
      <c r="G87" s="8">
        <v>95</v>
      </c>
      <c r="H87" s="8">
        <v>62</v>
      </c>
      <c r="I87" s="31"/>
      <c r="J87">
        <f t="shared" si="18"/>
        <v>17</v>
      </c>
      <c r="K87" s="24"/>
      <c r="L87" s="24"/>
      <c r="M87" s="24">
        <v>0</v>
      </c>
      <c r="N87" s="24">
        <v>132</v>
      </c>
      <c r="O87" s="24">
        <v>0</v>
      </c>
      <c r="P87" s="24">
        <f>SUM($N$70:N87)</f>
        <v>2244</v>
      </c>
      <c r="Q87" s="24">
        <f t="shared" si="15"/>
        <v>3732000</v>
      </c>
      <c r="R87" s="24">
        <f t="shared" si="16"/>
        <v>2478660</v>
      </c>
      <c r="S87" s="24"/>
    </row>
    <row r="88" spans="1:19" x14ac:dyDescent="0.2">
      <c r="A88" s="3" t="s">
        <v>82</v>
      </c>
      <c r="B88" s="8">
        <f t="shared" si="17"/>
        <v>73</v>
      </c>
      <c r="C88" s="26">
        <f t="shared" si="13"/>
        <v>3732000</v>
      </c>
      <c r="D88" s="8">
        <f t="shared" si="14"/>
        <v>2610660</v>
      </c>
      <c r="E88" s="37">
        <f t="shared" si="12"/>
        <v>86</v>
      </c>
      <c r="F88" s="39" t="s">
        <v>82</v>
      </c>
      <c r="G88" s="8">
        <v>95</v>
      </c>
      <c r="H88" s="8">
        <v>62</v>
      </c>
      <c r="I88" s="31"/>
      <c r="J88">
        <f t="shared" si="18"/>
        <v>18</v>
      </c>
      <c r="K88" s="24"/>
      <c r="L88" s="24"/>
      <c r="M88" s="24">
        <v>0</v>
      </c>
      <c r="N88" s="24">
        <v>132</v>
      </c>
      <c r="O88" s="24">
        <v>0</v>
      </c>
      <c r="P88" s="24">
        <f>SUM($N$70:N88)</f>
        <v>2376</v>
      </c>
      <c r="Q88" s="24">
        <f t="shared" si="15"/>
        <v>3732000</v>
      </c>
      <c r="R88" s="24">
        <f t="shared" si="16"/>
        <v>2610660</v>
      </c>
      <c r="S88" s="24"/>
    </row>
    <row r="89" spans="1:19" x14ac:dyDescent="0.2">
      <c r="A89" s="3" t="s">
        <v>83</v>
      </c>
      <c r="B89" s="8">
        <f t="shared" si="17"/>
        <v>74</v>
      </c>
      <c r="C89" s="26">
        <f t="shared" si="13"/>
        <v>3732000</v>
      </c>
      <c r="D89" s="8">
        <f t="shared" si="14"/>
        <v>2742660</v>
      </c>
      <c r="E89" s="37">
        <f t="shared" si="12"/>
        <v>87</v>
      </c>
      <c r="F89" s="39" t="s">
        <v>83</v>
      </c>
      <c r="G89" s="8">
        <v>95</v>
      </c>
      <c r="H89" s="8">
        <v>62</v>
      </c>
      <c r="I89" s="31"/>
      <c r="J89">
        <f t="shared" si="18"/>
        <v>19</v>
      </c>
      <c r="K89" s="24"/>
      <c r="L89" s="24"/>
      <c r="M89" s="24">
        <v>0</v>
      </c>
      <c r="N89" s="24">
        <v>132</v>
      </c>
      <c r="O89" s="24">
        <v>0</v>
      </c>
      <c r="P89" s="24">
        <f>SUM($N$70:N89)</f>
        <v>2508</v>
      </c>
      <c r="Q89" s="24">
        <f t="shared" si="15"/>
        <v>3732000</v>
      </c>
      <c r="R89" s="24">
        <f t="shared" si="16"/>
        <v>2742660</v>
      </c>
      <c r="S89" s="24"/>
    </row>
    <row r="90" spans="1:19" x14ac:dyDescent="0.2">
      <c r="A90" s="3" t="s">
        <v>85</v>
      </c>
      <c r="B90" s="8">
        <f t="shared" si="17"/>
        <v>75</v>
      </c>
      <c r="C90" s="26">
        <f t="shared" si="13"/>
        <v>3732000</v>
      </c>
      <c r="D90" s="8">
        <f t="shared" si="14"/>
        <v>2874660</v>
      </c>
      <c r="E90" s="37">
        <f t="shared" si="12"/>
        <v>88</v>
      </c>
      <c r="F90" s="39" t="s">
        <v>85</v>
      </c>
      <c r="G90" s="8">
        <v>95</v>
      </c>
      <c r="H90" s="8">
        <v>62</v>
      </c>
      <c r="I90" s="31"/>
      <c r="J90">
        <f t="shared" si="18"/>
        <v>20</v>
      </c>
      <c r="K90" s="24"/>
      <c r="L90" s="24"/>
      <c r="M90" s="24">
        <v>0</v>
      </c>
      <c r="N90" s="24">
        <v>132</v>
      </c>
      <c r="O90" s="24">
        <v>0</v>
      </c>
      <c r="P90" s="24">
        <f>SUM($N$70:N90)</f>
        <v>2640</v>
      </c>
      <c r="Q90" s="24">
        <f t="shared" si="15"/>
        <v>3732000</v>
      </c>
      <c r="R90" s="24">
        <f t="shared" si="16"/>
        <v>2874660</v>
      </c>
      <c r="S90" s="24"/>
    </row>
    <row r="91" spans="1:19" x14ac:dyDescent="0.2">
      <c r="A91" s="3" t="s">
        <v>86</v>
      </c>
      <c r="B91" s="8">
        <f t="shared" si="17"/>
        <v>76</v>
      </c>
      <c r="C91" s="26">
        <f t="shared" si="13"/>
        <v>3732000</v>
      </c>
      <c r="D91" s="8">
        <f t="shared" si="14"/>
        <v>3006660</v>
      </c>
      <c r="E91" s="37">
        <f t="shared" si="12"/>
        <v>89</v>
      </c>
      <c r="F91" s="39" t="s">
        <v>86</v>
      </c>
      <c r="G91" s="8">
        <v>95</v>
      </c>
      <c r="H91" s="8">
        <v>62</v>
      </c>
      <c r="I91" s="31"/>
      <c r="J91">
        <f t="shared" si="18"/>
        <v>21</v>
      </c>
      <c r="K91" s="24"/>
      <c r="L91" s="24"/>
      <c r="M91" s="24">
        <v>0</v>
      </c>
      <c r="N91" s="24">
        <v>132</v>
      </c>
      <c r="O91" s="24">
        <v>0</v>
      </c>
      <c r="P91" s="24">
        <f>SUM($N$70:N91)</f>
        <v>2772</v>
      </c>
      <c r="Q91" s="24">
        <f t="shared" si="15"/>
        <v>3732000</v>
      </c>
      <c r="R91" s="24">
        <f t="shared" si="16"/>
        <v>3006660</v>
      </c>
      <c r="S91" s="24"/>
    </row>
    <row r="92" spans="1:19" x14ac:dyDescent="0.2">
      <c r="A92" s="3" t="s">
        <v>87</v>
      </c>
      <c r="B92" s="8">
        <f t="shared" si="17"/>
        <v>77</v>
      </c>
      <c r="C92" s="26">
        <f t="shared" si="13"/>
        <v>3732000</v>
      </c>
      <c r="D92" s="8">
        <f t="shared" si="14"/>
        <v>3138660</v>
      </c>
      <c r="E92" s="37">
        <f t="shared" si="12"/>
        <v>90</v>
      </c>
      <c r="F92" s="39" t="s">
        <v>87</v>
      </c>
      <c r="G92" s="8">
        <v>95</v>
      </c>
      <c r="H92" s="8">
        <v>62</v>
      </c>
      <c r="I92" s="31"/>
      <c r="J92">
        <f t="shared" si="18"/>
        <v>22</v>
      </c>
      <c r="K92" s="24"/>
      <c r="L92" s="24"/>
      <c r="M92" s="24">
        <v>0</v>
      </c>
      <c r="N92" s="24">
        <v>132</v>
      </c>
      <c r="O92" s="24">
        <v>0</v>
      </c>
      <c r="P92" s="24">
        <f>SUM($N$70:N92)</f>
        <v>2904</v>
      </c>
      <c r="Q92" s="24">
        <f t="shared" si="15"/>
        <v>3732000</v>
      </c>
      <c r="R92" s="24">
        <f t="shared" si="16"/>
        <v>3138660</v>
      </c>
      <c r="S92" s="24"/>
    </row>
    <row r="93" spans="1:19" x14ac:dyDescent="0.2">
      <c r="A93" s="3" t="s">
        <v>89</v>
      </c>
      <c r="B93" s="8">
        <f t="shared" si="17"/>
        <v>78</v>
      </c>
      <c r="C93" s="26">
        <f t="shared" si="13"/>
        <v>3732000</v>
      </c>
      <c r="D93" s="8">
        <f t="shared" si="14"/>
        <v>3270660</v>
      </c>
      <c r="E93" s="37">
        <f t="shared" si="12"/>
        <v>91</v>
      </c>
      <c r="F93" s="39" t="s">
        <v>89</v>
      </c>
      <c r="G93" s="8">
        <v>95</v>
      </c>
      <c r="H93" s="8">
        <v>62</v>
      </c>
      <c r="I93" s="31"/>
      <c r="J93">
        <f t="shared" si="18"/>
        <v>23</v>
      </c>
      <c r="K93" s="24"/>
      <c r="L93" s="24"/>
      <c r="M93" s="24">
        <v>0</v>
      </c>
      <c r="N93" s="24">
        <v>132</v>
      </c>
      <c r="O93" s="24">
        <v>0</v>
      </c>
      <c r="P93" s="24">
        <f>SUM($N$70:N93)</f>
        <v>3036</v>
      </c>
      <c r="Q93" s="24">
        <f t="shared" si="15"/>
        <v>3732000</v>
      </c>
      <c r="R93" s="24">
        <f t="shared" si="16"/>
        <v>3270660</v>
      </c>
      <c r="S93" s="24"/>
    </row>
    <row r="94" spans="1:19" x14ac:dyDescent="0.2">
      <c r="A94" s="3" t="s">
        <v>88</v>
      </c>
      <c r="B94" s="8">
        <f t="shared" si="17"/>
        <v>79</v>
      </c>
      <c r="C94" s="26">
        <f t="shared" si="13"/>
        <v>3732000</v>
      </c>
      <c r="D94" s="8">
        <f t="shared" si="14"/>
        <v>3402660</v>
      </c>
      <c r="E94" s="37">
        <f t="shared" si="12"/>
        <v>92</v>
      </c>
      <c r="F94" s="39" t="s">
        <v>88</v>
      </c>
      <c r="G94" s="8">
        <v>95</v>
      </c>
      <c r="H94" s="8">
        <v>62</v>
      </c>
      <c r="I94" s="31"/>
      <c r="J94">
        <f t="shared" si="18"/>
        <v>24</v>
      </c>
      <c r="K94" s="24"/>
      <c r="L94" s="24"/>
      <c r="M94" s="24">
        <v>0</v>
      </c>
      <c r="N94" s="24">
        <v>132</v>
      </c>
      <c r="O94" s="24">
        <v>0</v>
      </c>
      <c r="P94" s="24">
        <f>SUM($N$70:N94)</f>
        <v>3168</v>
      </c>
      <c r="Q94" s="24">
        <f t="shared" si="15"/>
        <v>3732000</v>
      </c>
      <c r="R94" s="24">
        <f t="shared" si="16"/>
        <v>3402660</v>
      </c>
      <c r="S94" s="24"/>
    </row>
    <row r="95" spans="1:19" x14ac:dyDescent="0.2">
      <c r="A95" s="3" t="s">
        <v>90</v>
      </c>
      <c r="B95" s="8">
        <f t="shared" si="17"/>
        <v>80</v>
      </c>
      <c r="C95" s="26">
        <f t="shared" si="13"/>
        <v>3732000</v>
      </c>
      <c r="D95" s="8">
        <f t="shared" si="14"/>
        <v>3534660</v>
      </c>
      <c r="E95" s="37">
        <f t="shared" si="12"/>
        <v>93</v>
      </c>
      <c r="F95" s="39" t="s">
        <v>90</v>
      </c>
      <c r="G95" s="8">
        <v>95</v>
      </c>
      <c r="H95" s="8">
        <v>62</v>
      </c>
      <c r="I95" s="31"/>
      <c r="J95">
        <f t="shared" si="18"/>
        <v>25</v>
      </c>
      <c r="K95" s="24">
        <v>3684.5</v>
      </c>
      <c r="L95" s="24">
        <v>3503.66</v>
      </c>
      <c r="M95" s="24">
        <v>0</v>
      </c>
      <c r="N95" s="24">
        <v>132</v>
      </c>
      <c r="O95" s="24">
        <v>0</v>
      </c>
      <c r="P95" s="24">
        <f>SUM($N$70:N95)</f>
        <v>3300</v>
      </c>
      <c r="Q95" s="24">
        <f t="shared" si="15"/>
        <v>3732000</v>
      </c>
      <c r="R95" s="24">
        <f t="shared" si="16"/>
        <v>3534660</v>
      </c>
      <c r="S95" s="24"/>
    </row>
    <row r="96" spans="1:19" x14ac:dyDescent="0.2">
      <c r="A96" s="3" t="s">
        <v>91</v>
      </c>
      <c r="B96" s="8">
        <f t="shared" si="17"/>
        <v>81</v>
      </c>
      <c r="C96" s="26">
        <f t="shared" si="13"/>
        <v>3732000</v>
      </c>
      <c r="D96" s="8">
        <f t="shared" si="14"/>
        <v>3666660</v>
      </c>
      <c r="E96" s="37">
        <f t="shared" si="12"/>
        <v>94</v>
      </c>
      <c r="F96" s="39" t="s">
        <v>91</v>
      </c>
      <c r="G96" s="8">
        <v>95</v>
      </c>
      <c r="H96" s="8">
        <v>62</v>
      </c>
      <c r="I96" s="31"/>
      <c r="J96">
        <v>26</v>
      </c>
      <c r="K96" s="24">
        <v>3684.5</v>
      </c>
      <c r="L96" s="24">
        <v>3635.66</v>
      </c>
      <c r="M96" s="24">
        <v>0</v>
      </c>
      <c r="N96" s="24">
        <v>132</v>
      </c>
      <c r="O96" s="24">
        <v>0</v>
      </c>
      <c r="P96" s="24">
        <f>SUM($N$70:N96)</f>
        <v>3432</v>
      </c>
      <c r="Q96" s="24">
        <f t="shared" si="15"/>
        <v>3732000</v>
      </c>
      <c r="R96" s="24">
        <f t="shared" si="16"/>
        <v>3666660</v>
      </c>
      <c r="S96" s="24"/>
    </row>
    <row r="97" spans="1:19" x14ac:dyDescent="0.2">
      <c r="A97" s="29" t="s">
        <v>164</v>
      </c>
      <c r="E97" s="37">
        <f t="shared" si="12"/>
        <v>95</v>
      </c>
      <c r="F97" s="38" t="s">
        <v>130</v>
      </c>
      <c r="I97" s="32" t="s">
        <v>167</v>
      </c>
    </row>
    <row r="98" spans="1:19" x14ac:dyDescent="0.2">
      <c r="A98" s="29" t="s">
        <v>164</v>
      </c>
      <c r="B98" s="30" t="s">
        <v>165</v>
      </c>
      <c r="E98" s="40">
        <f t="shared" si="12"/>
        <v>96</v>
      </c>
      <c r="F98" s="38" t="s">
        <v>131</v>
      </c>
      <c r="I98" s="32" t="s">
        <v>166</v>
      </c>
    </row>
    <row r="99" spans="1:19" x14ac:dyDescent="0.2">
      <c r="A99" s="29" t="s">
        <v>164</v>
      </c>
      <c r="B99" s="30"/>
      <c r="E99" s="37">
        <f t="shared" si="12"/>
        <v>97</v>
      </c>
      <c r="F99" s="38" t="s">
        <v>132</v>
      </c>
      <c r="I99" s="32" t="s">
        <v>167</v>
      </c>
    </row>
    <row r="100" spans="1:19" x14ac:dyDescent="0.2">
      <c r="A100" s="29" t="s">
        <v>164</v>
      </c>
      <c r="B100" s="30" t="s">
        <v>165</v>
      </c>
      <c r="E100" s="37">
        <f t="shared" si="12"/>
        <v>98</v>
      </c>
      <c r="F100" s="38" t="s">
        <v>133</v>
      </c>
      <c r="I100" s="32" t="s">
        <v>166</v>
      </c>
      <c r="J100" s="16" t="s">
        <v>140</v>
      </c>
      <c r="K100" s="25" t="s">
        <v>153</v>
      </c>
      <c r="L100" s="25" t="s">
        <v>154</v>
      </c>
      <c r="M100" t="s">
        <v>146</v>
      </c>
      <c r="N100" t="s">
        <v>142</v>
      </c>
      <c r="O100" t="s">
        <v>147</v>
      </c>
      <c r="P100" t="s">
        <v>148</v>
      </c>
      <c r="Q100" t="s">
        <v>149</v>
      </c>
      <c r="R100" t="s">
        <v>150</v>
      </c>
    </row>
    <row r="101" spans="1:19" x14ac:dyDescent="0.2">
      <c r="A101" s="29" t="s">
        <v>164</v>
      </c>
      <c r="B101" s="8"/>
      <c r="E101" s="37">
        <f t="shared" si="12"/>
        <v>99</v>
      </c>
      <c r="F101" s="38" t="s">
        <v>134</v>
      </c>
      <c r="I101" s="32" t="s">
        <v>167</v>
      </c>
      <c r="K101" s="23"/>
      <c r="L101" s="23"/>
      <c r="Q101" t="s">
        <v>151</v>
      </c>
      <c r="R101" t="s">
        <v>151</v>
      </c>
    </row>
    <row r="102" spans="1:19" x14ac:dyDescent="0.2">
      <c r="A102" s="3" t="s">
        <v>92</v>
      </c>
      <c r="B102" s="8">
        <v>82</v>
      </c>
      <c r="C102" s="26">
        <f t="shared" ref="C102:C127" si="19">Q102</f>
        <v>3542500</v>
      </c>
      <c r="D102" s="8">
        <f t="shared" ref="D102:D127" si="20">R102</f>
        <v>3852000</v>
      </c>
      <c r="E102" s="37">
        <f t="shared" si="12"/>
        <v>100</v>
      </c>
      <c r="F102" s="39" t="s">
        <v>92</v>
      </c>
      <c r="G102" s="8">
        <v>62</v>
      </c>
      <c r="H102" s="8">
        <v>95</v>
      </c>
      <c r="I102" s="31"/>
      <c r="J102">
        <f t="shared" ref="J102:J125" si="21">J103+1</f>
        <v>25</v>
      </c>
      <c r="K102" s="24"/>
      <c r="L102" s="24"/>
      <c r="M102" s="24">
        <v>132</v>
      </c>
      <c r="N102" s="24">
        <v>0</v>
      </c>
      <c r="O102" s="24">
        <f>SUM(M102:$M$127)</f>
        <v>3300</v>
      </c>
      <c r="P102" s="24">
        <v>0</v>
      </c>
      <c r="Q102" s="24">
        <f t="shared" ref="Q102:Q126" si="22">($K$127+O102+G102/2)*1000</f>
        <v>3542500</v>
      </c>
      <c r="R102" s="24">
        <f t="shared" ref="R102:R126" si="23">($L$127+N102+H102/2)*1000</f>
        <v>3852000</v>
      </c>
      <c r="S102" s="24"/>
    </row>
    <row r="103" spans="1:19" x14ac:dyDescent="0.2">
      <c r="A103" s="3" t="s">
        <v>93</v>
      </c>
      <c r="B103" s="8">
        <f>B102+1</f>
        <v>83</v>
      </c>
      <c r="C103" s="26">
        <f t="shared" si="19"/>
        <v>3410500</v>
      </c>
      <c r="D103" s="8">
        <f t="shared" si="20"/>
        <v>3852000</v>
      </c>
      <c r="E103" s="37">
        <f t="shared" si="12"/>
        <v>101</v>
      </c>
      <c r="F103" s="39" t="s">
        <v>93</v>
      </c>
      <c r="G103" s="8">
        <v>62</v>
      </c>
      <c r="H103" s="8">
        <v>95</v>
      </c>
      <c r="I103" s="31"/>
      <c r="J103">
        <f t="shared" si="21"/>
        <v>24</v>
      </c>
      <c r="K103" s="24"/>
      <c r="L103" s="24"/>
      <c r="M103" s="24">
        <v>132</v>
      </c>
      <c r="N103" s="24">
        <v>0</v>
      </c>
      <c r="O103" s="24">
        <f>SUM(M103:$M$127)</f>
        <v>3168</v>
      </c>
      <c r="P103" s="24">
        <v>0</v>
      </c>
      <c r="Q103" s="24">
        <f t="shared" si="22"/>
        <v>3410500</v>
      </c>
      <c r="R103" s="24">
        <f t="shared" si="23"/>
        <v>3852000</v>
      </c>
      <c r="S103" s="24"/>
    </row>
    <row r="104" spans="1:19" x14ac:dyDescent="0.2">
      <c r="A104" s="3" t="s">
        <v>94</v>
      </c>
      <c r="B104" s="8">
        <f t="shared" ref="B104:B127" si="24">B103+1</f>
        <v>84</v>
      </c>
      <c r="C104" s="26">
        <f t="shared" si="19"/>
        <v>3278500</v>
      </c>
      <c r="D104" s="8">
        <f t="shared" si="20"/>
        <v>3852000</v>
      </c>
      <c r="E104" s="37">
        <f t="shared" si="12"/>
        <v>102</v>
      </c>
      <c r="F104" s="39" t="s">
        <v>94</v>
      </c>
      <c r="G104" s="8">
        <v>62</v>
      </c>
      <c r="H104" s="8">
        <v>95</v>
      </c>
      <c r="I104" s="31"/>
      <c r="J104">
        <f t="shared" si="21"/>
        <v>23</v>
      </c>
      <c r="K104" s="24"/>
      <c r="L104" s="24"/>
      <c r="M104" s="24">
        <v>132</v>
      </c>
      <c r="N104" s="24">
        <v>0</v>
      </c>
      <c r="O104" s="24">
        <f>SUM(M104:$M$127)</f>
        <v>3036</v>
      </c>
      <c r="P104" s="24">
        <v>0</v>
      </c>
      <c r="Q104" s="24">
        <f t="shared" si="22"/>
        <v>3278500</v>
      </c>
      <c r="R104" s="24">
        <f t="shared" si="23"/>
        <v>3852000</v>
      </c>
      <c r="S104" s="24"/>
    </row>
    <row r="105" spans="1:19" x14ac:dyDescent="0.2">
      <c r="A105" s="3" t="s">
        <v>95</v>
      </c>
      <c r="B105" s="8">
        <f t="shared" si="24"/>
        <v>85</v>
      </c>
      <c r="C105" s="26">
        <f t="shared" si="19"/>
        <v>3146500</v>
      </c>
      <c r="D105" s="8">
        <f t="shared" si="20"/>
        <v>3852000</v>
      </c>
      <c r="E105" s="37">
        <f t="shared" si="12"/>
        <v>103</v>
      </c>
      <c r="F105" s="39" t="s">
        <v>95</v>
      </c>
      <c r="G105" s="8">
        <v>62</v>
      </c>
      <c r="H105" s="8">
        <v>95</v>
      </c>
      <c r="I105" s="31"/>
      <c r="J105">
        <f t="shared" si="21"/>
        <v>22</v>
      </c>
      <c r="K105" s="24"/>
      <c r="L105" s="24"/>
      <c r="M105" s="24">
        <v>132</v>
      </c>
      <c r="N105" s="24">
        <v>0</v>
      </c>
      <c r="O105" s="24">
        <f>SUM(M105:$M$127)</f>
        <v>2904</v>
      </c>
      <c r="P105" s="24">
        <v>0</v>
      </c>
      <c r="Q105" s="24">
        <f t="shared" si="22"/>
        <v>3146500</v>
      </c>
      <c r="R105" s="24">
        <f t="shared" si="23"/>
        <v>3852000</v>
      </c>
      <c r="S105" s="24"/>
    </row>
    <row r="106" spans="1:19" x14ac:dyDescent="0.2">
      <c r="A106" s="3" t="s">
        <v>96</v>
      </c>
      <c r="B106" s="8">
        <f t="shared" si="24"/>
        <v>86</v>
      </c>
      <c r="C106" s="26">
        <f t="shared" si="19"/>
        <v>3014500</v>
      </c>
      <c r="D106" s="8">
        <f t="shared" si="20"/>
        <v>3852000</v>
      </c>
      <c r="E106" s="37">
        <f t="shared" si="12"/>
        <v>104</v>
      </c>
      <c r="F106" s="39" t="s">
        <v>96</v>
      </c>
      <c r="G106" s="8">
        <v>62</v>
      </c>
      <c r="H106" s="8">
        <v>95</v>
      </c>
      <c r="I106" s="31"/>
      <c r="J106">
        <f t="shared" si="21"/>
        <v>21</v>
      </c>
      <c r="K106" s="24"/>
      <c r="L106" s="24"/>
      <c r="M106" s="24">
        <v>132</v>
      </c>
      <c r="N106" s="24">
        <v>0</v>
      </c>
      <c r="O106" s="24">
        <f>SUM(M106:$M$127)</f>
        <v>2772</v>
      </c>
      <c r="P106" s="24">
        <v>0</v>
      </c>
      <c r="Q106" s="24">
        <f t="shared" si="22"/>
        <v>3014500</v>
      </c>
      <c r="R106" s="24">
        <f t="shared" si="23"/>
        <v>3852000</v>
      </c>
      <c r="S106" s="24"/>
    </row>
    <row r="107" spans="1:19" x14ac:dyDescent="0.2">
      <c r="A107" s="3" t="s">
        <v>97</v>
      </c>
      <c r="B107" s="8">
        <f t="shared" si="24"/>
        <v>87</v>
      </c>
      <c r="C107" s="26">
        <f t="shared" si="19"/>
        <v>2882500</v>
      </c>
      <c r="D107" s="8">
        <f t="shared" si="20"/>
        <v>3852000</v>
      </c>
      <c r="E107" s="37">
        <f t="shared" si="12"/>
        <v>105</v>
      </c>
      <c r="F107" s="39" t="s">
        <v>97</v>
      </c>
      <c r="G107" s="8">
        <v>62</v>
      </c>
      <c r="H107" s="8">
        <v>95</v>
      </c>
      <c r="I107" s="31"/>
      <c r="J107">
        <f t="shared" si="21"/>
        <v>20</v>
      </c>
      <c r="K107" s="24"/>
      <c r="L107" s="24"/>
      <c r="M107" s="24">
        <v>132</v>
      </c>
      <c r="N107" s="24">
        <v>0</v>
      </c>
      <c r="O107" s="24">
        <f>SUM(M107:$M$127)</f>
        <v>2640</v>
      </c>
      <c r="P107" s="24">
        <v>0</v>
      </c>
      <c r="Q107" s="24">
        <f t="shared" si="22"/>
        <v>2882500</v>
      </c>
      <c r="R107" s="24">
        <f t="shared" si="23"/>
        <v>3852000</v>
      </c>
      <c r="S107" s="24"/>
    </row>
    <row r="108" spans="1:19" x14ac:dyDescent="0.2">
      <c r="A108" s="3" t="s">
        <v>98</v>
      </c>
      <c r="B108" s="8">
        <f t="shared" si="24"/>
        <v>88</v>
      </c>
      <c r="C108" s="26">
        <f t="shared" si="19"/>
        <v>2750500</v>
      </c>
      <c r="D108" s="8">
        <f t="shared" si="20"/>
        <v>3852000</v>
      </c>
      <c r="E108" s="37">
        <f t="shared" si="12"/>
        <v>106</v>
      </c>
      <c r="F108" s="39" t="s">
        <v>98</v>
      </c>
      <c r="G108" s="8">
        <v>62</v>
      </c>
      <c r="H108" s="8">
        <v>95</v>
      </c>
      <c r="I108" s="31"/>
      <c r="J108">
        <f t="shared" si="21"/>
        <v>19</v>
      </c>
      <c r="K108" s="24"/>
      <c r="L108" s="24"/>
      <c r="M108" s="24">
        <v>132</v>
      </c>
      <c r="N108" s="24">
        <v>0</v>
      </c>
      <c r="O108" s="24">
        <f>SUM(M108:$M$127)</f>
        <v>2508</v>
      </c>
      <c r="P108" s="24">
        <v>0</v>
      </c>
      <c r="Q108" s="24">
        <f t="shared" si="22"/>
        <v>2750500</v>
      </c>
      <c r="R108" s="24">
        <f t="shared" si="23"/>
        <v>3852000</v>
      </c>
      <c r="S108" s="24"/>
    </row>
    <row r="109" spans="1:19" x14ac:dyDescent="0.2">
      <c r="A109" s="3" t="s">
        <v>99</v>
      </c>
      <c r="B109" s="8">
        <f t="shared" si="24"/>
        <v>89</v>
      </c>
      <c r="C109" s="26">
        <f t="shared" si="19"/>
        <v>2618500</v>
      </c>
      <c r="D109" s="8">
        <f t="shared" si="20"/>
        <v>3852000</v>
      </c>
      <c r="E109" s="37">
        <f t="shared" si="12"/>
        <v>107</v>
      </c>
      <c r="F109" s="39" t="s">
        <v>99</v>
      </c>
      <c r="G109" s="8">
        <v>62</v>
      </c>
      <c r="H109" s="8">
        <v>95</v>
      </c>
      <c r="I109" s="31"/>
      <c r="J109">
        <f t="shared" si="21"/>
        <v>18</v>
      </c>
      <c r="K109" s="24"/>
      <c r="L109" s="24"/>
      <c r="M109" s="24">
        <v>132</v>
      </c>
      <c r="N109" s="24">
        <v>0</v>
      </c>
      <c r="O109" s="24">
        <f>SUM(M109:$M$127)</f>
        <v>2376</v>
      </c>
      <c r="P109" s="24">
        <v>0</v>
      </c>
      <c r="Q109" s="24">
        <f t="shared" si="22"/>
        <v>2618500</v>
      </c>
      <c r="R109" s="24">
        <f t="shared" si="23"/>
        <v>3852000</v>
      </c>
      <c r="S109" s="24"/>
    </row>
    <row r="110" spans="1:19" x14ac:dyDescent="0.2">
      <c r="A110" s="3" t="s">
        <v>100</v>
      </c>
      <c r="B110" s="8">
        <f t="shared" si="24"/>
        <v>90</v>
      </c>
      <c r="C110" s="26">
        <f t="shared" si="19"/>
        <v>2486500</v>
      </c>
      <c r="D110" s="8">
        <f t="shared" si="20"/>
        <v>3852000</v>
      </c>
      <c r="E110" s="37">
        <f t="shared" si="12"/>
        <v>108</v>
      </c>
      <c r="F110" s="39" t="s">
        <v>100</v>
      </c>
      <c r="G110" s="8">
        <v>62</v>
      </c>
      <c r="H110" s="8">
        <v>95</v>
      </c>
      <c r="I110" s="31"/>
      <c r="J110">
        <f t="shared" si="21"/>
        <v>17</v>
      </c>
      <c r="K110" s="24"/>
      <c r="L110" s="24"/>
      <c r="M110" s="24">
        <v>132</v>
      </c>
      <c r="N110" s="24">
        <v>0</v>
      </c>
      <c r="O110" s="24">
        <f>SUM(M110:$M$127)</f>
        <v>2244</v>
      </c>
      <c r="P110" s="24">
        <v>0</v>
      </c>
      <c r="Q110" s="24">
        <f t="shared" si="22"/>
        <v>2486500</v>
      </c>
      <c r="R110" s="24">
        <f t="shared" si="23"/>
        <v>3852000</v>
      </c>
      <c r="S110" s="24"/>
    </row>
    <row r="111" spans="1:19" x14ac:dyDescent="0.2">
      <c r="A111" s="3" t="s">
        <v>101</v>
      </c>
      <c r="B111" s="8">
        <f t="shared" si="24"/>
        <v>91</v>
      </c>
      <c r="C111" s="26">
        <f t="shared" si="19"/>
        <v>2354500</v>
      </c>
      <c r="D111" s="8">
        <f t="shared" si="20"/>
        <v>3852000</v>
      </c>
      <c r="E111" s="37">
        <f t="shared" si="12"/>
        <v>109</v>
      </c>
      <c r="F111" s="39" t="s">
        <v>101</v>
      </c>
      <c r="G111" s="8">
        <v>62</v>
      </c>
      <c r="H111" s="8">
        <v>95</v>
      </c>
      <c r="I111" s="31"/>
      <c r="J111">
        <f t="shared" si="21"/>
        <v>16</v>
      </c>
      <c r="K111" s="24"/>
      <c r="L111" s="24"/>
      <c r="M111" s="24">
        <v>132</v>
      </c>
      <c r="N111" s="24">
        <v>0</v>
      </c>
      <c r="O111" s="24">
        <f>SUM(M111:$M$127)</f>
        <v>2112</v>
      </c>
      <c r="P111" s="24">
        <v>0</v>
      </c>
      <c r="Q111" s="24">
        <f t="shared" si="22"/>
        <v>2354500</v>
      </c>
      <c r="R111" s="24">
        <f t="shared" si="23"/>
        <v>3852000</v>
      </c>
      <c r="S111" s="24"/>
    </row>
    <row r="112" spans="1:19" x14ac:dyDescent="0.2">
      <c r="A112" s="3" t="s">
        <v>107</v>
      </c>
      <c r="B112" s="8">
        <f t="shared" si="24"/>
        <v>92</v>
      </c>
      <c r="C112" s="26">
        <f t="shared" si="19"/>
        <v>2222500</v>
      </c>
      <c r="D112" s="8">
        <f t="shared" si="20"/>
        <v>3852000</v>
      </c>
      <c r="E112" s="37">
        <f t="shared" si="12"/>
        <v>110</v>
      </c>
      <c r="F112" s="39" t="s">
        <v>107</v>
      </c>
      <c r="G112" s="8">
        <v>62</v>
      </c>
      <c r="H112" s="8">
        <v>95</v>
      </c>
      <c r="I112" s="31"/>
      <c r="J112">
        <f t="shared" si="21"/>
        <v>15</v>
      </c>
      <c r="K112" s="24"/>
      <c r="L112" s="24"/>
      <c r="M112" s="24">
        <v>132</v>
      </c>
      <c r="N112" s="24">
        <v>0</v>
      </c>
      <c r="O112" s="24">
        <f>SUM(M112:$M$127)</f>
        <v>1980</v>
      </c>
      <c r="P112" s="24">
        <v>0</v>
      </c>
      <c r="Q112" s="24">
        <f t="shared" si="22"/>
        <v>2222500</v>
      </c>
      <c r="R112" s="24">
        <f t="shared" si="23"/>
        <v>3852000</v>
      </c>
      <c r="S112" s="24"/>
    </row>
    <row r="113" spans="1:21" x14ac:dyDescent="0.2">
      <c r="A113" s="3" t="s">
        <v>102</v>
      </c>
      <c r="B113" s="8">
        <f t="shared" si="24"/>
        <v>93</v>
      </c>
      <c r="C113" s="26">
        <f t="shared" si="19"/>
        <v>2090500</v>
      </c>
      <c r="D113" s="8">
        <f t="shared" si="20"/>
        <v>3852000</v>
      </c>
      <c r="E113" s="37">
        <f t="shared" si="12"/>
        <v>111</v>
      </c>
      <c r="F113" s="39" t="s">
        <v>102</v>
      </c>
      <c r="G113" s="8">
        <v>62</v>
      </c>
      <c r="H113" s="8">
        <v>95</v>
      </c>
      <c r="I113" s="31"/>
      <c r="J113">
        <f t="shared" si="21"/>
        <v>14</v>
      </c>
      <c r="K113" s="24"/>
      <c r="L113" s="24"/>
      <c r="M113" s="24">
        <v>132</v>
      </c>
      <c r="N113" s="24">
        <v>0</v>
      </c>
      <c r="O113" s="24">
        <f>SUM(M113:$M$127)</f>
        <v>1848</v>
      </c>
      <c r="P113" s="24">
        <v>0</v>
      </c>
      <c r="Q113" s="24">
        <f t="shared" si="22"/>
        <v>2090500</v>
      </c>
      <c r="R113" s="24">
        <f t="shared" si="23"/>
        <v>3852000</v>
      </c>
      <c r="S113" s="24"/>
    </row>
    <row r="114" spans="1:21" x14ac:dyDescent="0.2">
      <c r="A114" s="3" t="s">
        <v>103</v>
      </c>
      <c r="B114" s="8">
        <f t="shared" si="24"/>
        <v>94</v>
      </c>
      <c r="C114" s="26">
        <f t="shared" si="19"/>
        <v>1958500</v>
      </c>
      <c r="D114" s="8">
        <f t="shared" si="20"/>
        <v>3852000</v>
      </c>
      <c r="E114" s="37">
        <f t="shared" si="12"/>
        <v>112</v>
      </c>
      <c r="F114" s="39" t="s">
        <v>103</v>
      </c>
      <c r="G114" s="8">
        <v>62</v>
      </c>
      <c r="H114" s="8">
        <v>95</v>
      </c>
      <c r="I114" s="31"/>
      <c r="J114">
        <f t="shared" si="21"/>
        <v>13</v>
      </c>
      <c r="K114" s="24"/>
      <c r="L114" s="24"/>
      <c r="M114" s="24">
        <v>132</v>
      </c>
      <c r="N114" s="24">
        <v>0</v>
      </c>
      <c r="O114" s="24">
        <f>SUM(M114:$M$127)</f>
        <v>1716</v>
      </c>
      <c r="P114" s="24">
        <v>0</v>
      </c>
      <c r="Q114" s="24">
        <f t="shared" si="22"/>
        <v>1958500</v>
      </c>
      <c r="R114" s="24">
        <f t="shared" si="23"/>
        <v>3852000</v>
      </c>
      <c r="S114" s="24"/>
    </row>
    <row r="115" spans="1:21" x14ac:dyDescent="0.2">
      <c r="A115" s="3" t="s">
        <v>104</v>
      </c>
      <c r="B115" s="8">
        <f t="shared" si="24"/>
        <v>95</v>
      </c>
      <c r="C115" s="26">
        <f t="shared" si="19"/>
        <v>1826500</v>
      </c>
      <c r="D115" s="8">
        <f t="shared" si="20"/>
        <v>3852000</v>
      </c>
      <c r="E115" s="37">
        <f t="shared" si="12"/>
        <v>113</v>
      </c>
      <c r="F115" s="39" t="s">
        <v>104</v>
      </c>
      <c r="G115" s="8">
        <v>62</v>
      </c>
      <c r="H115" s="8">
        <v>95</v>
      </c>
      <c r="I115" s="31"/>
      <c r="J115">
        <f t="shared" si="21"/>
        <v>12</v>
      </c>
      <c r="K115" s="24"/>
      <c r="L115" s="24"/>
      <c r="M115" s="24">
        <v>132</v>
      </c>
      <c r="N115" s="24">
        <v>0</v>
      </c>
      <c r="O115" s="24">
        <f>SUM(M115:$M$127)</f>
        <v>1584</v>
      </c>
      <c r="P115" s="24">
        <v>0</v>
      </c>
      <c r="Q115" s="24">
        <f t="shared" si="22"/>
        <v>1826500</v>
      </c>
      <c r="R115" s="24">
        <f t="shared" si="23"/>
        <v>3852000</v>
      </c>
      <c r="S115" s="24"/>
    </row>
    <row r="116" spans="1:21" x14ac:dyDescent="0.2">
      <c r="A116" s="3" t="s">
        <v>105</v>
      </c>
      <c r="B116" s="8">
        <f t="shared" si="24"/>
        <v>96</v>
      </c>
      <c r="C116" s="26">
        <f t="shared" si="19"/>
        <v>1694500</v>
      </c>
      <c r="D116" s="8">
        <f t="shared" si="20"/>
        <v>3852000</v>
      </c>
      <c r="E116" s="37">
        <f t="shared" si="12"/>
        <v>114</v>
      </c>
      <c r="F116" s="39" t="s">
        <v>105</v>
      </c>
      <c r="G116" s="8">
        <v>62</v>
      </c>
      <c r="H116" s="8">
        <v>95</v>
      </c>
      <c r="I116" s="31"/>
      <c r="J116">
        <f t="shared" si="21"/>
        <v>11</v>
      </c>
      <c r="K116" s="24"/>
      <c r="L116" s="24"/>
      <c r="M116" s="24">
        <v>132</v>
      </c>
      <c r="N116" s="24">
        <v>0</v>
      </c>
      <c r="O116" s="24">
        <f>SUM(M116:$M$127)</f>
        <v>1452</v>
      </c>
      <c r="P116" s="24">
        <v>0</v>
      </c>
      <c r="Q116" s="24">
        <f t="shared" si="22"/>
        <v>1694500</v>
      </c>
      <c r="R116" s="24">
        <f t="shared" si="23"/>
        <v>3852000</v>
      </c>
      <c r="S116" s="24"/>
    </row>
    <row r="117" spans="1:21" x14ac:dyDescent="0.2">
      <c r="A117" s="3" t="s">
        <v>13</v>
      </c>
      <c r="B117" s="8">
        <f t="shared" si="24"/>
        <v>97</v>
      </c>
      <c r="C117" s="26">
        <f t="shared" si="19"/>
        <v>1562500</v>
      </c>
      <c r="D117" s="8">
        <f t="shared" si="20"/>
        <v>3852000</v>
      </c>
      <c r="E117" s="37">
        <f t="shared" si="12"/>
        <v>115</v>
      </c>
      <c r="F117" s="39" t="s">
        <v>13</v>
      </c>
      <c r="G117" s="8">
        <v>62</v>
      </c>
      <c r="H117" s="8">
        <v>95</v>
      </c>
      <c r="I117" s="31"/>
      <c r="J117">
        <f t="shared" si="21"/>
        <v>10</v>
      </c>
      <c r="K117" s="24"/>
      <c r="L117" s="24"/>
      <c r="M117" s="24">
        <v>132</v>
      </c>
      <c r="N117" s="24">
        <v>0</v>
      </c>
      <c r="O117" s="24">
        <f>SUM(M117:$M$127)</f>
        <v>1320</v>
      </c>
      <c r="P117" s="24">
        <v>0</v>
      </c>
      <c r="Q117" s="24">
        <f t="shared" si="22"/>
        <v>1562500</v>
      </c>
      <c r="R117" s="24">
        <f t="shared" si="23"/>
        <v>3852000</v>
      </c>
      <c r="S117" s="24"/>
    </row>
    <row r="118" spans="1:21" x14ac:dyDescent="0.2">
      <c r="A118" s="3" t="s">
        <v>106</v>
      </c>
      <c r="B118" s="8">
        <f t="shared" si="24"/>
        <v>98</v>
      </c>
      <c r="C118" s="26">
        <f t="shared" si="19"/>
        <v>1430500</v>
      </c>
      <c r="D118" s="8">
        <f t="shared" si="20"/>
        <v>3852000</v>
      </c>
      <c r="E118" s="37">
        <f t="shared" si="12"/>
        <v>116</v>
      </c>
      <c r="F118" s="39" t="s">
        <v>106</v>
      </c>
      <c r="G118" s="8">
        <v>62</v>
      </c>
      <c r="H118" s="8">
        <v>95</v>
      </c>
      <c r="I118" s="31"/>
      <c r="J118">
        <f t="shared" si="21"/>
        <v>9</v>
      </c>
      <c r="K118" s="24"/>
      <c r="L118" s="24"/>
      <c r="M118" s="24">
        <v>132</v>
      </c>
      <c r="N118" s="24">
        <v>0</v>
      </c>
      <c r="O118" s="24">
        <f>SUM(M118:$M$127)</f>
        <v>1188</v>
      </c>
      <c r="P118" s="24">
        <v>0</v>
      </c>
      <c r="Q118" s="24">
        <f t="shared" si="22"/>
        <v>1430500</v>
      </c>
      <c r="R118" s="24">
        <f t="shared" si="23"/>
        <v>3852000</v>
      </c>
      <c r="S118" s="24"/>
    </row>
    <row r="119" spans="1:21" x14ac:dyDescent="0.2">
      <c r="A119" s="3" t="s">
        <v>108</v>
      </c>
      <c r="B119" s="8">
        <f t="shared" si="24"/>
        <v>99</v>
      </c>
      <c r="C119" s="26">
        <f t="shared" si="19"/>
        <v>1298500</v>
      </c>
      <c r="D119" s="8">
        <f t="shared" si="20"/>
        <v>3852000</v>
      </c>
      <c r="E119" s="37">
        <f t="shared" si="12"/>
        <v>117</v>
      </c>
      <c r="F119" s="39" t="s">
        <v>108</v>
      </c>
      <c r="G119" s="8">
        <v>62</v>
      </c>
      <c r="H119" s="8">
        <v>95</v>
      </c>
      <c r="I119" s="31"/>
      <c r="J119">
        <f t="shared" si="21"/>
        <v>8</v>
      </c>
      <c r="K119" s="24"/>
      <c r="L119" s="24"/>
      <c r="M119" s="24">
        <v>132</v>
      </c>
      <c r="N119" s="24">
        <v>0</v>
      </c>
      <c r="O119" s="24">
        <f>SUM(M119:$M$127)</f>
        <v>1056</v>
      </c>
      <c r="P119" s="24">
        <v>0</v>
      </c>
      <c r="Q119" s="24">
        <f t="shared" si="22"/>
        <v>1298500</v>
      </c>
      <c r="R119" s="24">
        <f t="shared" si="23"/>
        <v>3852000</v>
      </c>
      <c r="S119" s="24"/>
    </row>
    <row r="120" spans="1:21" x14ac:dyDescent="0.2">
      <c r="A120" s="3" t="s">
        <v>109</v>
      </c>
      <c r="B120" s="8">
        <f t="shared" si="24"/>
        <v>100</v>
      </c>
      <c r="C120" s="26">
        <f t="shared" si="19"/>
        <v>1166500</v>
      </c>
      <c r="D120" s="8">
        <f t="shared" si="20"/>
        <v>3852000</v>
      </c>
      <c r="E120" s="37">
        <f t="shared" si="12"/>
        <v>118</v>
      </c>
      <c r="F120" s="39" t="s">
        <v>109</v>
      </c>
      <c r="G120" s="8">
        <v>62</v>
      </c>
      <c r="H120" s="8">
        <v>95</v>
      </c>
      <c r="I120" s="31"/>
      <c r="J120">
        <f t="shared" si="21"/>
        <v>7</v>
      </c>
      <c r="K120" s="24"/>
      <c r="L120" s="24"/>
      <c r="M120" s="24">
        <v>132</v>
      </c>
      <c r="N120" s="24">
        <v>0</v>
      </c>
      <c r="O120" s="24">
        <f>SUM(M120:$M$127)</f>
        <v>924</v>
      </c>
      <c r="P120" s="24">
        <v>0</v>
      </c>
      <c r="Q120" s="24">
        <f t="shared" si="22"/>
        <v>1166500</v>
      </c>
      <c r="R120" s="24">
        <f t="shared" si="23"/>
        <v>3852000</v>
      </c>
      <c r="S120" s="24"/>
    </row>
    <row r="121" spans="1:21" x14ac:dyDescent="0.2">
      <c r="A121" s="3" t="s">
        <v>110</v>
      </c>
      <c r="B121" s="8">
        <f t="shared" si="24"/>
        <v>101</v>
      </c>
      <c r="C121" s="26">
        <f t="shared" si="19"/>
        <v>1034500</v>
      </c>
      <c r="D121" s="8">
        <f t="shared" si="20"/>
        <v>3852000</v>
      </c>
      <c r="E121" s="37">
        <f t="shared" si="12"/>
        <v>119</v>
      </c>
      <c r="F121" s="39" t="s">
        <v>110</v>
      </c>
      <c r="G121" s="8">
        <v>62</v>
      </c>
      <c r="H121" s="8">
        <v>95</v>
      </c>
      <c r="I121" s="31"/>
      <c r="J121">
        <f t="shared" si="21"/>
        <v>6</v>
      </c>
      <c r="K121" s="24"/>
      <c r="L121" s="24"/>
      <c r="M121" s="24">
        <v>132</v>
      </c>
      <c r="N121" s="24">
        <v>0</v>
      </c>
      <c r="O121" s="24">
        <f>SUM(M121:$M$127)</f>
        <v>792</v>
      </c>
      <c r="P121" s="24">
        <v>0</v>
      </c>
      <c r="Q121" s="24">
        <f t="shared" si="22"/>
        <v>1034500</v>
      </c>
      <c r="R121" s="24">
        <f t="shared" si="23"/>
        <v>3852000</v>
      </c>
      <c r="S121" s="24"/>
    </row>
    <row r="122" spans="1:21" x14ac:dyDescent="0.2">
      <c r="A122" s="3" t="s">
        <v>111</v>
      </c>
      <c r="B122" s="8">
        <f t="shared" si="24"/>
        <v>102</v>
      </c>
      <c r="C122" s="26">
        <f t="shared" si="19"/>
        <v>902500</v>
      </c>
      <c r="D122" s="8">
        <f t="shared" si="20"/>
        <v>3852000</v>
      </c>
      <c r="E122" s="37">
        <f t="shared" si="12"/>
        <v>120</v>
      </c>
      <c r="F122" s="39" t="s">
        <v>111</v>
      </c>
      <c r="G122" s="8">
        <v>62</v>
      </c>
      <c r="H122" s="8">
        <v>95</v>
      </c>
      <c r="I122" s="31"/>
      <c r="J122">
        <f t="shared" si="21"/>
        <v>5</v>
      </c>
      <c r="K122" s="24"/>
      <c r="L122" s="24"/>
      <c r="M122" s="24">
        <v>132</v>
      </c>
      <c r="N122" s="24">
        <v>0</v>
      </c>
      <c r="O122" s="24">
        <f>SUM(M122:$M$127)</f>
        <v>660</v>
      </c>
      <c r="P122" s="24">
        <v>0</v>
      </c>
      <c r="Q122" s="24">
        <f t="shared" si="22"/>
        <v>902500</v>
      </c>
      <c r="R122" s="24">
        <f t="shared" si="23"/>
        <v>3852000</v>
      </c>
      <c r="S122" s="24"/>
    </row>
    <row r="123" spans="1:21" x14ac:dyDescent="0.2">
      <c r="A123" s="3" t="s">
        <v>112</v>
      </c>
      <c r="B123" s="8">
        <f t="shared" si="24"/>
        <v>103</v>
      </c>
      <c r="C123" s="26">
        <f t="shared" si="19"/>
        <v>770500</v>
      </c>
      <c r="D123" s="8">
        <f t="shared" si="20"/>
        <v>3852000</v>
      </c>
      <c r="E123" s="37">
        <f t="shared" si="12"/>
        <v>121</v>
      </c>
      <c r="F123" s="39" t="s">
        <v>112</v>
      </c>
      <c r="G123" s="8">
        <v>62</v>
      </c>
      <c r="H123" s="8">
        <v>95</v>
      </c>
      <c r="I123" s="31"/>
      <c r="J123">
        <f t="shared" si="21"/>
        <v>4</v>
      </c>
      <c r="K123" s="24"/>
      <c r="L123" s="24"/>
      <c r="M123" s="24">
        <v>132</v>
      </c>
      <c r="N123" s="24">
        <v>0</v>
      </c>
      <c r="O123" s="24">
        <f>SUM(M123:$M$127)</f>
        <v>528</v>
      </c>
      <c r="P123" s="24">
        <v>0</v>
      </c>
      <c r="Q123" s="24">
        <f t="shared" si="22"/>
        <v>770500</v>
      </c>
      <c r="R123" s="24">
        <f t="shared" si="23"/>
        <v>3852000</v>
      </c>
      <c r="S123" s="24"/>
    </row>
    <row r="124" spans="1:21" x14ac:dyDescent="0.2">
      <c r="A124" s="3" t="s">
        <v>113</v>
      </c>
      <c r="B124" s="8">
        <f t="shared" si="24"/>
        <v>104</v>
      </c>
      <c r="C124" s="26">
        <f t="shared" si="19"/>
        <v>638500</v>
      </c>
      <c r="D124" s="8">
        <f t="shared" si="20"/>
        <v>3852000</v>
      </c>
      <c r="E124" s="37">
        <f t="shared" si="12"/>
        <v>122</v>
      </c>
      <c r="F124" s="39" t="s">
        <v>113</v>
      </c>
      <c r="G124" s="8">
        <v>62</v>
      </c>
      <c r="H124" s="8">
        <v>95</v>
      </c>
      <c r="I124" s="31"/>
      <c r="J124">
        <f t="shared" si="21"/>
        <v>3</v>
      </c>
      <c r="K124" s="24"/>
      <c r="L124" s="24"/>
      <c r="M124" s="24">
        <v>132</v>
      </c>
      <c r="N124" s="24">
        <v>0</v>
      </c>
      <c r="O124" s="24">
        <f>SUM(M124:$M$127)</f>
        <v>396</v>
      </c>
      <c r="P124" s="24">
        <v>0</v>
      </c>
      <c r="Q124" s="24">
        <f t="shared" si="22"/>
        <v>638500</v>
      </c>
      <c r="R124" s="24">
        <f t="shared" si="23"/>
        <v>3852000</v>
      </c>
      <c r="S124" s="24"/>
    </row>
    <row r="125" spans="1:21" x14ac:dyDescent="0.2">
      <c r="A125" s="3" t="s">
        <v>114</v>
      </c>
      <c r="B125" s="8">
        <f t="shared" si="24"/>
        <v>105</v>
      </c>
      <c r="C125" s="26">
        <f t="shared" si="19"/>
        <v>506500</v>
      </c>
      <c r="D125" s="8">
        <f t="shared" si="20"/>
        <v>3852000</v>
      </c>
      <c r="E125" s="37">
        <f t="shared" si="12"/>
        <v>123</v>
      </c>
      <c r="F125" s="39" t="s">
        <v>114</v>
      </c>
      <c r="G125" s="8">
        <v>62</v>
      </c>
      <c r="H125" s="8">
        <v>95</v>
      </c>
      <c r="I125" s="31"/>
      <c r="J125">
        <f t="shared" si="21"/>
        <v>2</v>
      </c>
      <c r="K125" s="24"/>
      <c r="L125" s="24"/>
      <c r="M125" s="24">
        <v>132</v>
      </c>
      <c r="N125" s="24">
        <v>0</v>
      </c>
      <c r="O125" s="24">
        <f>SUM(M125:$M$127)</f>
        <v>264</v>
      </c>
      <c r="P125" s="24">
        <v>0</v>
      </c>
      <c r="Q125" s="24">
        <f t="shared" si="22"/>
        <v>506500</v>
      </c>
      <c r="R125" s="24">
        <f t="shared" si="23"/>
        <v>3852000</v>
      </c>
      <c r="S125" s="24"/>
    </row>
    <row r="126" spans="1:21" x14ac:dyDescent="0.2">
      <c r="A126" s="3" t="s">
        <v>115</v>
      </c>
      <c r="B126" s="8">
        <f t="shared" si="24"/>
        <v>106</v>
      </c>
      <c r="C126" s="26">
        <f t="shared" si="19"/>
        <v>374500</v>
      </c>
      <c r="D126" s="8">
        <f t="shared" si="20"/>
        <v>3852000</v>
      </c>
      <c r="E126" s="37">
        <f t="shared" si="12"/>
        <v>124</v>
      </c>
      <c r="F126" s="39" t="s">
        <v>115</v>
      </c>
      <c r="G126" s="8">
        <v>62</v>
      </c>
      <c r="H126" s="8">
        <v>95</v>
      </c>
      <c r="I126" s="31"/>
      <c r="J126">
        <f>J127+1</f>
        <v>1</v>
      </c>
      <c r="K126" s="24"/>
      <c r="L126" s="24"/>
      <c r="M126" s="24">
        <v>132</v>
      </c>
      <c r="N126" s="24">
        <v>0</v>
      </c>
      <c r="O126" s="24">
        <f>SUM(M126:$M$127)</f>
        <v>132</v>
      </c>
      <c r="P126" s="24">
        <v>0</v>
      </c>
      <c r="Q126" s="24">
        <f t="shared" si="22"/>
        <v>374500</v>
      </c>
      <c r="R126" s="24">
        <f t="shared" si="23"/>
        <v>3852000</v>
      </c>
      <c r="S126" s="24"/>
    </row>
    <row r="127" spans="1:21" x14ac:dyDescent="0.2">
      <c r="A127" s="3" t="s">
        <v>116</v>
      </c>
      <c r="B127" s="8">
        <f t="shared" si="24"/>
        <v>107</v>
      </c>
      <c r="C127" s="26">
        <f t="shared" si="19"/>
        <v>242500</v>
      </c>
      <c r="D127" s="8">
        <f t="shared" si="20"/>
        <v>3852000</v>
      </c>
      <c r="E127" s="37">
        <f t="shared" si="12"/>
        <v>125</v>
      </c>
      <c r="F127" s="39" t="s">
        <v>116</v>
      </c>
      <c r="G127" s="8">
        <v>62</v>
      </c>
      <c r="H127" s="8">
        <v>95</v>
      </c>
      <c r="J127">
        <v>0</v>
      </c>
      <c r="K127" s="24">
        <v>211.5</v>
      </c>
      <c r="L127" s="24">
        <v>3804.5</v>
      </c>
      <c r="M127" s="24">
        <v>0</v>
      </c>
      <c r="N127" s="24">
        <v>0</v>
      </c>
      <c r="O127" s="24">
        <v>0</v>
      </c>
      <c r="P127" s="24">
        <v>0</v>
      </c>
      <c r="Q127" s="24">
        <f>($K$127+O127+G127/2)*1000</f>
        <v>242500</v>
      </c>
      <c r="R127" s="24">
        <f>($L$127+N127+H127/2)*1000</f>
        <v>3852000</v>
      </c>
      <c r="S127" s="42" t="s">
        <v>163</v>
      </c>
      <c r="T127" s="43"/>
      <c r="U127" s="43"/>
    </row>
    <row r="128" spans="1:21" x14ac:dyDescent="0.2">
      <c r="A128" s="29" t="s">
        <v>164</v>
      </c>
      <c r="E128" s="37">
        <f t="shared" si="12"/>
        <v>126</v>
      </c>
      <c r="F128" s="38" t="s">
        <v>135</v>
      </c>
      <c r="I128" s="32" t="s">
        <v>167</v>
      </c>
    </row>
    <row r="129" spans="1:9" x14ac:dyDescent="0.2">
      <c r="A129" s="29" t="s">
        <v>164</v>
      </c>
      <c r="E129" s="37">
        <f t="shared" si="12"/>
        <v>127</v>
      </c>
      <c r="F129" s="38" t="s">
        <v>136</v>
      </c>
      <c r="I129" s="32" t="s">
        <v>167</v>
      </c>
    </row>
    <row r="130" spans="1:9" x14ac:dyDescent="0.2">
      <c r="A130" s="29" t="s">
        <v>164</v>
      </c>
      <c r="B130" s="30" t="s">
        <v>165</v>
      </c>
      <c r="E130" s="40">
        <f t="shared" si="12"/>
        <v>128</v>
      </c>
      <c r="F130" s="38" t="s">
        <v>137</v>
      </c>
      <c r="I130" s="32" t="s">
        <v>166</v>
      </c>
    </row>
    <row r="131" spans="1:9" x14ac:dyDescent="0.2">
      <c r="E131" s="41"/>
      <c r="F131" s="38"/>
    </row>
    <row r="132" spans="1:9" x14ac:dyDescent="0.2">
      <c r="B132" s="3" t="s">
        <v>138</v>
      </c>
      <c r="E132" s="41" t="s">
        <v>139</v>
      </c>
      <c r="F132" s="41"/>
    </row>
  </sheetData>
  <mergeCells count="8">
    <mergeCell ref="S70:U70"/>
    <mergeCell ref="S127:U127"/>
    <mergeCell ref="A1:D1"/>
    <mergeCell ref="E1:F1"/>
    <mergeCell ref="U2:W2"/>
    <mergeCell ref="M1:N1"/>
    <mergeCell ref="S32:U32"/>
    <mergeCell ref="S38:U38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S12" sqref="S12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2"/>
  <sheetViews>
    <sheetView tabSelected="1" workbookViewId="0">
      <selection activeCell="F16" sqref="F16"/>
    </sheetView>
  </sheetViews>
  <sheetFormatPr defaultRowHeight="12.75" x14ac:dyDescent="0.2"/>
  <cols>
    <col min="1" max="2" width="19" style="8" customWidth="1"/>
    <col min="3" max="3" width="20.85546875" customWidth="1"/>
    <col min="5" max="5" width="20.42578125" customWidth="1"/>
    <col min="6" max="6" width="64" customWidth="1"/>
  </cols>
  <sheetData>
    <row r="1" spans="1:6" x14ac:dyDescent="0.2">
      <c r="A1" s="48" t="s">
        <v>183</v>
      </c>
      <c r="B1" s="49"/>
    </row>
    <row r="2" spans="1:6" ht="13.5" thickBot="1" x14ac:dyDescent="0.25">
      <c r="A2" s="5" t="s">
        <v>4</v>
      </c>
      <c r="B2" s="4" t="s">
        <v>3</v>
      </c>
      <c r="C2" s="4" t="s">
        <v>168</v>
      </c>
      <c r="E2" s="34" t="s">
        <v>175</v>
      </c>
      <c r="F2" s="34" t="s">
        <v>176</v>
      </c>
    </row>
    <row r="3" spans="1:6" x14ac:dyDescent="0.2">
      <c r="A3" s="7">
        <v>1</v>
      </c>
      <c r="B3" s="15" t="s">
        <v>117</v>
      </c>
      <c r="C3" s="3" t="s">
        <v>169</v>
      </c>
      <c r="E3" s="23" t="s">
        <v>173</v>
      </c>
      <c r="F3" s="23" t="s">
        <v>182</v>
      </c>
    </row>
    <row r="4" spans="1:6" x14ac:dyDescent="0.2">
      <c r="A4" s="7">
        <f t="shared" ref="A4:A67" si="0">A3+1</f>
        <v>2</v>
      </c>
      <c r="B4" s="3" t="s">
        <v>12</v>
      </c>
      <c r="C4" s="3" t="s">
        <v>170</v>
      </c>
      <c r="E4" s="23" t="s">
        <v>170</v>
      </c>
      <c r="F4" s="23" t="s">
        <v>177</v>
      </c>
    </row>
    <row r="5" spans="1:6" x14ac:dyDescent="0.2">
      <c r="A5" s="7">
        <f t="shared" si="0"/>
        <v>3</v>
      </c>
      <c r="B5" s="3" t="s">
        <v>14</v>
      </c>
      <c r="C5" s="33" t="s">
        <v>170</v>
      </c>
      <c r="E5" s="23" t="s">
        <v>174</v>
      </c>
      <c r="F5" s="23" t="s">
        <v>178</v>
      </c>
    </row>
    <row r="6" spans="1:6" x14ac:dyDescent="0.2">
      <c r="A6" s="7">
        <f t="shared" si="0"/>
        <v>4</v>
      </c>
      <c r="B6" s="15" t="s">
        <v>118</v>
      </c>
      <c r="C6" s="15" t="s">
        <v>169</v>
      </c>
      <c r="E6" s="23" t="s">
        <v>169</v>
      </c>
      <c r="F6" s="23" t="s">
        <v>179</v>
      </c>
    </row>
    <row r="7" spans="1:6" x14ac:dyDescent="0.2">
      <c r="A7" s="7">
        <f t="shared" si="0"/>
        <v>5</v>
      </c>
      <c r="B7" s="3" t="s">
        <v>15</v>
      </c>
      <c r="C7" s="3" t="s">
        <v>169</v>
      </c>
    </row>
    <row r="8" spans="1:6" x14ac:dyDescent="0.2">
      <c r="A8" s="7">
        <f t="shared" si="0"/>
        <v>6</v>
      </c>
      <c r="B8" s="3" t="s">
        <v>16</v>
      </c>
      <c r="C8" s="3" t="s">
        <v>16</v>
      </c>
      <c r="E8" s="23" t="s">
        <v>172</v>
      </c>
      <c r="F8" s="23" t="s">
        <v>180</v>
      </c>
    </row>
    <row r="9" spans="1:6" x14ac:dyDescent="0.2">
      <c r="A9" s="7">
        <f t="shared" si="0"/>
        <v>7</v>
      </c>
      <c r="B9" s="3" t="s">
        <v>18</v>
      </c>
      <c r="C9" s="3" t="s">
        <v>171</v>
      </c>
      <c r="E9" s="23" t="s">
        <v>171</v>
      </c>
      <c r="F9" s="23" t="s">
        <v>181</v>
      </c>
    </row>
    <row r="10" spans="1:6" x14ac:dyDescent="0.2">
      <c r="A10" s="7">
        <f t="shared" si="0"/>
        <v>8</v>
      </c>
      <c r="B10" s="3" t="s">
        <v>19</v>
      </c>
      <c r="C10" s="3" t="s">
        <v>172</v>
      </c>
    </row>
    <row r="11" spans="1:6" x14ac:dyDescent="0.2">
      <c r="A11" s="7">
        <f t="shared" si="0"/>
        <v>9</v>
      </c>
      <c r="B11" s="3" t="s">
        <v>17</v>
      </c>
      <c r="C11" s="3" t="s">
        <v>17</v>
      </c>
    </row>
    <row r="12" spans="1:6" x14ac:dyDescent="0.2">
      <c r="A12" s="7">
        <f t="shared" si="0"/>
        <v>10</v>
      </c>
      <c r="B12" s="3" t="s">
        <v>20</v>
      </c>
      <c r="C12" s="3" t="s">
        <v>171</v>
      </c>
    </row>
    <row r="13" spans="1:6" x14ac:dyDescent="0.2">
      <c r="A13" s="7">
        <f t="shared" si="0"/>
        <v>11</v>
      </c>
      <c r="B13" s="3" t="s">
        <v>21</v>
      </c>
      <c r="C13" s="3" t="s">
        <v>172</v>
      </c>
    </row>
    <row r="14" spans="1:6" x14ac:dyDescent="0.2">
      <c r="A14" s="7">
        <f t="shared" si="0"/>
        <v>12</v>
      </c>
      <c r="B14" s="3" t="s">
        <v>22</v>
      </c>
      <c r="C14" s="3" t="s">
        <v>22</v>
      </c>
    </row>
    <row r="15" spans="1:6" x14ac:dyDescent="0.2">
      <c r="A15" s="7">
        <f t="shared" si="0"/>
        <v>13</v>
      </c>
      <c r="B15" s="3" t="s">
        <v>23</v>
      </c>
      <c r="C15" s="3" t="s">
        <v>171</v>
      </c>
    </row>
    <row r="16" spans="1:6" x14ac:dyDescent="0.2">
      <c r="A16" s="7">
        <f t="shared" si="0"/>
        <v>14</v>
      </c>
      <c r="B16" s="3" t="s">
        <v>24</v>
      </c>
      <c r="C16" s="3" t="s">
        <v>172</v>
      </c>
    </row>
    <row r="17" spans="1:3" x14ac:dyDescent="0.2">
      <c r="A17" s="7">
        <f t="shared" si="0"/>
        <v>15</v>
      </c>
      <c r="B17" s="3" t="s">
        <v>25</v>
      </c>
      <c r="C17" s="3" t="s">
        <v>25</v>
      </c>
    </row>
    <row r="18" spans="1:3" x14ac:dyDescent="0.2">
      <c r="A18" s="7">
        <f t="shared" si="0"/>
        <v>16</v>
      </c>
      <c r="B18" s="3" t="s">
        <v>26</v>
      </c>
      <c r="C18" s="3" t="s">
        <v>171</v>
      </c>
    </row>
    <row r="19" spans="1:3" x14ac:dyDescent="0.2">
      <c r="A19" s="7">
        <f t="shared" si="0"/>
        <v>17</v>
      </c>
      <c r="B19" s="3" t="s">
        <v>27</v>
      </c>
      <c r="C19" s="3" t="s">
        <v>172</v>
      </c>
    </row>
    <row r="20" spans="1:3" x14ac:dyDescent="0.2">
      <c r="A20" s="7">
        <f t="shared" si="0"/>
        <v>18</v>
      </c>
      <c r="B20" s="3" t="s">
        <v>28</v>
      </c>
      <c r="C20" s="3" t="s">
        <v>28</v>
      </c>
    </row>
    <row r="21" spans="1:3" x14ac:dyDescent="0.2">
      <c r="A21" s="7">
        <f t="shared" si="0"/>
        <v>19</v>
      </c>
      <c r="B21" s="3" t="s">
        <v>29</v>
      </c>
      <c r="C21" s="3" t="s">
        <v>171</v>
      </c>
    </row>
    <row r="22" spans="1:3" x14ac:dyDescent="0.2">
      <c r="A22" s="7">
        <f t="shared" si="0"/>
        <v>20</v>
      </c>
      <c r="B22" s="3" t="s">
        <v>30</v>
      </c>
      <c r="C22" s="3" t="s">
        <v>172</v>
      </c>
    </row>
    <row r="23" spans="1:3" x14ac:dyDescent="0.2">
      <c r="A23" s="7">
        <f t="shared" si="0"/>
        <v>21</v>
      </c>
      <c r="B23" s="3" t="s">
        <v>31</v>
      </c>
      <c r="C23" s="3" t="s">
        <v>31</v>
      </c>
    </row>
    <row r="24" spans="1:3" x14ac:dyDescent="0.2">
      <c r="A24" s="7">
        <f t="shared" si="0"/>
        <v>22</v>
      </c>
      <c r="B24" s="3" t="s">
        <v>32</v>
      </c>
      <c r="C24" s="3" t="s">
        <v>171</v>
      </c>
    </row>
    <row r="25" spans="1:3" x14ac:dyDescent="0.2">
      <c r="A25" s="7">
        <f t="shared" si="0"/>
        <v>23</v>
      </c>
      <c r="B25" s="3" t="s">
        <v>33</v>
      </c>
      <c r="C25" s="3" t="s">
        <v>172</v>
      </c>
    </row>
    <row r="26" spans="1:3" x14ac:dyDescent="0.2">
      <c r="A26" s="7">
        <f t="shared" si="0"/>
        <v>24</v>
      </c>
      <c r="B26" s="3" t="s">
        <v>34</v>
      </c>
      <c r="C26" s="3" t="s">
        <v>34</v>
      </c>
    </row>
    <row r="27" spans="1:3" x14ac:dyDescent="0.2">
      <c r="A27" s="7">
        <f t="shared" si="0"/>
        <v>25</v>
      </c>
      <c r="B27" s="3" t="s">
        <v>32</v>
      </c>
      <c r="C27" s="3" t="s">
        <v>171</v>
      </c>
    </row>
    <row r="28" spans="1:3" x14ac:dyDescent="0.2">
      <c r="A28" s="7">
        <f t="shared" si="0"/>
        <v>26</v>
      </c>
      <c r="B28" s="3" t="s">
        <v>33</v>
      </c>
      <c r="C28" s="3" t="s">
        <v>172</v>
      </c>
    </row>
    <row r="29" spans="1:3" x14ac:dyDescent="0.2">
      <c r="A29" s="7">
        <f t="shared" si="0"/>
        <v>27</v>
      </c>
      <c r="B29" s="3" t="s">
        <v>35</v>
      </c>
      <c r="C29" s="3" t="s">
        <v>35</v>
      </c>
    </row>
    <row r="30" spans="1:3" x14ac:dyDescent="0.2">
      <c r="A30" s="7">
        <f t="shared" si="0"/>
        <v>28</v>
      </c>
      <c r="B30" s="3" t="s">
        <v>36</v>
      </c>
      <c r="C30" s="3" t="s">
        <v>36</v>
      </c>
    </row>
    <row r="31" spans="1:3" x14ac:dyDescent="0.2">
      <c r="A31" s="7">
        <f t="shared" si="0"/>
        <v>29</v>
      </c>
      <c r="B31" s="3" t="s">
        <v>38</v>
      </c>
      <c r="C31" s="3" t="s">
        <v>38</v>
      </c>
    </row>
    <row r="32" spans="1:3" x14ac:dyDescent="0.2">
      <c r="A32" s="7">
        <f t="shared" si="0"/>
        <v>30</v>
      </c>
      <c r="B32" s="3" t="s">
        <v>37</v>
      </c>
      <c r="C32" s="3" t="s">
        <v>169</v>
      </c>
    </row>
    <row r="33" spans="1:3" x14ac:dyDescent="0.2">
      <c r="A33" s="7">
        <f t="shared" si="0"/>
        <v>31</v>
      </c>
      <c r="B33" s="15" t="s">
        <v>119</v>
      </c>
      <c r="C33" s="15" t="s">
        <v>169</v>
      </c>
    </row>
    <row r="34" spans="1:3" x14ac:dyDescent="0.2">
      <c r="A34" s="9">
        <f t="shared" si="0"/>
        <v>32</v>
      </c>
      <c r="B34" s="15" t="s">
        <v>120</v>
      </c>
      <c r="C34" s="15" t="s">
        <v>169</v>
      </c>
    </row>
    <row r="35" spans="1:3" x14ac:dyDescent="0.2">
      <c r="A35" s="7">
        <f t="shared" si="0"/>
        <v>33</v>
      </c>
      <c r="B35" s="15" t="s">
        <v>121</v>
      </c>
      <c r="C35" s="15" t="s">
        <v>169</v>
      </c>
    </row>
    <row r="36" spans="1:3" x14ac:dyDescent="0.2">
      <c r="A36" s="7">
        <f t="shared" si="0"/>
        <v>34</v>
      </c>
      <c r="B36" s="15" t="s">
        <v>122</v>
      </c>
      <c r="C36" s="15" t="s">
        <v>169</v>
      </c>
    </row>
    <row r="37" spans="1:3" x14ac:dyDescent="0.2">
      <c r="A37" s="7">
        <f t="shared" si="0"/>
        <v>35</v>
      </c>
      <c r="B37" s="15" t="s">
        <v>123</v>
      </c>
      <c r="C37" s="15" t="s">
        <v>169</v>
      </c>
    </row>
    <row r="38" spans="1:3" x14ac:dyDescent="0.2">
      <c r="A38" s="7">
        <f t="shared" si="0"/>
        <v>36</v>
      </c>
      <c r="B38" s="3" t="s">
        <v>39</v>
      </c>
      <c r="C38" s="3" t="s">
        <v>39</v>
      </c>
    </row>
    <row r="39" spans="1:3" x14ac:dyDescent="0.2">
      <c r="A39" s="7">
        <f t="shared" si="0"/>
        <v>37</v>
      </c>
      <c r="B39" s="3" t="s">
        <v>40</v>
      </c>
      <c r="C39" s="3" t="s">
        <v>173</v>
      </c>
    </row>
    <row r="40" spans="1:3" x14ac:dyDescent="0.2">
      <c r="A40" s="7">
        <f t="shared" si="0"/>
        <v>38</v>
      </c>
      <c r="B40" s="3" t="s">
        <v>84</v>
      </c>
      <c r="C40" s="3" t="s">
        <v>84</v>
      </c>
    </row>
    <row r="41" spans="1:3" x14ac:dyDescent="0.2">
      <c r="A41" s="7">
        <f t="shared" si="0"/>
        <v>39</v>
      </c>
      <c r="B41" s="3" t="s">
        <v>41</v>
      </c>
      <c r="C41" s="3" t="s">
        <v>41</v>
      </c>
    </row>
    <row r="42" spans="1:3" x14ac:dyDescent="0.2">
      <c r="A42" s="7">
        <f t="shared" si="0"/>
        <v>40</v>
      </c>
      <c r="B42" s="3" t="s">
        <v>42</v>
      </c>
      <c r="C42" s="3" t="s">
        <v>42</v>
      </c>
    </row>
    <row r="43" spans="1:3" x14ac:dyDescent="0.2">
      <c r="A43" s="7">
        <f t="shared" si="0"/>
        <v>41</v>
      </c>
      <c r="B43" s="3" t="s">
        <v>43</v>
      </c>
      <c r="C43" s="3" t="s">
        <v>43</v>
      </c>
    </row>
    <row r="44" spans="1:3" x14ac:dyDescent="0.2">
      <c r="A44" s="7">
        <f t="shared" si="0"/>
        <v>42</v>
      </c>
      <c r="B44" s="3" t="s">
        <v>44</v>
      </c>
      <c r="C44" s="3" t="s">
        <v>44</v>
      </c>
    </row>
    <row r="45" spans="1:3" x14ac:dyDescent="0.2">
      <c r="A45" s="7">
        <f t="shared" si="0"/>
        <v>43</v>
      </c>
      <c r="B45" s="3" t="s">
        <v>76</v>
      </c>
      <c r="C45" s="3" t="s">
        <v>76</v>
      </c>
    </row>
    <row r="46" spans="1:3" x14ac:dyDescent="0.2">
      <c r="A46" s="7">
        <f t="shared" si="0"/>
        <v>44</v>
      </c>
      <c r="B46" s="3" t="s">
        <v>77</v>
      </c>
      <c r="C46" s="3" t="s">
        <v>77</v>
      </c>
    </row>
    <row r="47" spans="1:3" x14ac:dyDescent="0.2">
      <c r="A47" s="7">
        <f t="shared" si="0"/>
        <v>45</v>
      </c>
      <c r="B47" s="3" t="s">
        <v>78</v>
      </c>
      <c r="C47" s="3" t="s">
        <v>78</v>
      </c>
    </row>
    <row r="48" spans="1:3" x14ac:dyDescent="0.2">
      <c r="A48" s="7">
        <f t="shared" si="0"/>
        <v>46</v>
      </c>
      <c r="B48" s="3" t="s">
        <v>79</v>
      </c>
      <c r="C48" s="3" t="s">
        <v>79</v>
      </c>
    </row>
    <row r="49" spans="1:3" x14ac:dyDescent="0.2">
      <c r="A49" s="7">
        <f t="shared" si="0"/>
        <v>47</v>
      </c>
      <c r="B49" s="3" t="s">
        <v>45</v>
      </c>
      <c r="C49" s="3" t="s">
        <v>169</v>
      </c>
    </row>
    <row r="50" spans="1:3" x14ac:dyDescent="0.2">
      <c r="A50" s="7">
        <f t="shared" si="0"/>
        <v>48</v>
      </c>
      <c r="B50" s="3" t="s">
        <v>46</v>
      </c>
      <c r="C50" s="3" t="s">
        <v>46</v>
      </c>
    </row>
    <row r="51" spans="1:3" x14ac:dyDescent="0.2">
      <c r="A51" s="7">
        <f t="shared" si="0"/>
        <v>49</v>
      </c>
      <c r="B51" s="3" t="s">
        <v>47</v>
      </c>
      <c r="C51" s="3" t="s">
        <v>47</v>
      </c>
    </row>
    <row r="52" spans="1:3" x14ac:dyDescent="0.2">
      <c r="A52" s="7">
        <f t="shared" si="0"/>
        <v>50</v>
      </c>
      <c r="B52" s="3" t="s">
        <v>48</v>
      </c>
      <c r="C52" s="3" t="s">
        <v>48</v>
      </c>
    </row>
    <row r="53" spans="1:3" x14ac:dyDescent="0.2">
      <c r="A53" s="7">
        <f t="shared" si="0"/>
        <v>51</v>
      </c>
      <c r="B53" s="3" t="s">
        <v>49</v>
      </c>
      <c r="C53" s="3" t="s">
        <v>173</v>
      </c>
    </row>
    <row r="54" spans="1:3" x14ac:dyDescent="0.2">
      <c r="A54" s="7">
        <f t="shared" si="0"/>
        <v>52</v>
      </c>
      <c r="B54" s="3" t="s">
        <v>50</v>
      </c>
      <c r="C54" s="3" t="s">
        <v>50</v>
      </c>
    </row>
    <row r="55" spans="1:3" x14ac:dyDescent="0.2">
      <c r="A55" s="7">
        <f t="shared" si="0"/>
        <v>53</v>
      </c>
      <c r="B55" s="3" t="s">
        <v>51</v>
      </c>
      <c r="C55" s="3" t="s">
        <v>51</v>
      </c>
    </row>
    <row r="56" spans="1:3" x14ac:dyDescent="0.2">
      <c r="A56" s="7">
        <f t="shared" si="0"/>
        <v>54</v>
      </c>
      <c r="B56" s="3" t="s">
        <v>52</v>
      </c>
      <c r="C56" s="3" t="s">
        <v>52</v>
      </c>
    </row>
    <row r="57" spans="1:3" x14ac:dyDescent="0.2">
      <c r="A57" s="7">
        <f t="shared" si="0"/>
        <v>55</v>
      </c>
      <c r="B57" s="3" t="s">
        <v>53</v>
      </c>
      <c r="C57" s="3" t="s">
        <v>53</v>
      </c>
    </row>
    <row r="58" spans="1:3" x14ac:dyDescent="0.2">
      <c r="A58" s="7">
        <f t="shared" si="0"/>
        <v>56</v>
      </c>
      <c r="B58" s="3" t="s">
        <v>54</v>
      </c>
      <c r="C58" s="3" t="s">
        <v>54</v>
      </c>
    </row>
    <row r="59" spans="1:3" x14ac:dyDescent="0.2">
      <c r="A59" s="7">
        <f t="shared" si="0"/>
        <v>57</v>
      </c>
      <c r="B59" s="3" t="s">
        <v>55</v>
      </c>
      <c r="C59" s="3" t="s">
        <v>55</v>
      </c>
    </row>
    <row r="60" spans="1:3" x14ac:dyDescent="0.2">
      <c r="A60" s="7">
        <f t="shared" si="0"/>
        <v>58</v>
      </c>
      <c r="B60" s="3" t="s">
        <v>56</v>
      </c>
      <c r="C60" s="3" t="s">
        <v>56</v>
      </c>
    </row>
    <row r="61" spans="1:3" x14ac:dyDescent="0.2">
      <c r="A61" s="7">
        <f t="shared" si="0"/>
        <v>59</v>
      </c>
      <c r="B61" s="3" t="s">
        <v>57</v>
      </c>
      <c r="C61" s="3" t="s">
        <v>57</v>
      </c>
    </row>
    <row r="62" spans="1:3" x14ac:dyDescent="0.2">
      <c r="A62" s="7">
        <f t="shared" si="0"/>
        <v>60</v>
      </c>
      <c r="B62" s="3" t="s">
        <v>58</v>
      </c>
      <c r="C62" s="3" t="s">
        <v>58</v>
      </c>
    </row>
    <row r="63" spans="1:3" x14ac:dyDescent="0.2">
      <c r="A63" s="7">
        <f t="shared" si="0"/>
        <v>61</v>
      </c>
      <c r="B63" s="3" t="s">
        <v>60</v>
      </c>
      <c r="C63" s="3" t="s">
        <v>173</v>
      </c>
    </row>
    <row r="64" spans="1:3" x14ac:dyDescent="0.2">
      <c r="A64" s="7">
        <f t="shared" si="0"/>
        <v>62</v>
      </c>
      <c r="B64" s="15" t="s">
        <v>124</v>
      </c>
      <c r="C64" s="15" t="s">
        <v>169</v>
      </c>
    </row>
    <row r="65" spans="1:3" x14ac:dyDescent="0.2">
      <c r="A65" s="7">
        <f t="shared" si="0"/>
        <v>63</v>
      </c>
      <c r="B65" s="15" t="s">
        <v>125</v>
      </c>
      <c r="C65" s="15" t="s">
        <v>169</v>
      </c>
    </row>
    <row r="66" spans="1:3" x14ac:dyDescent="0.2">
      <c r="A66" s="9">
        <f t="shared" si="0"/>
        <v>64</v>
      </c>
      <c r="B66" s="15" t="s">
        <v>126</v>
      </c>
      <c r="C66" s="15" t="s">
        <v>169</v>
      </c>
    </row>
    <row r="67" spans="1:3" x14ac:dyDescent="0.2">
      <c r="A67" s="7">
        <f t="shared" si="0"/>
        <v>65</v>
      </c>
      <c r="B67" s="15" t="s">
        <v>127</v>
      </c>
      <c r="C67" s="15" t="s">
        <v>169</v>
      </c>
    </row>
    <row r="68" spans="1:3" x14ac:dyDescent="0.2">
      <c r="A68" s="7">
        <f t="shared" ref="A68:A130" si="1">A67+1</f>
        <v>66</v>
      </c>
      <c r="B68" s="15" t="s">
        <v>128</v>
      </c>
      <c r="C68" s="15" t="s">
        <v>169</v>
      </c>
    </row>
    <row r="69" spans="1:3" x14ac:dyDescent="0.2">
      <c r="A69" s="7">
        <f t="shared" si="1"/>
        <v>67</v>
      </c>
      <c r="B69" s="15" t="s">
        <v>129</v>
      </c>
      <c r="C69" s="15" t="s">
        <v>169</v>
      </c>
    </row>
    <row r="70" spans="1:3" x14ac:dyDescent="0.2">
      <c r="A70" s="7">
        <f t="shared" si="1"/>
        <v>68</v>
      </c>
      <c r="B70" s="3" t="s">
        <v>59</v>
      </c>
      <c r="C70" s="3" t="s">
        <v>59</v>
      </c>
    </row>
    <row r="71" spans="1:3" x14ac:dyDescent="0.2">
      <c r="A71" s="7">
        <f t="shared" si="1"/>
        <v>69</v>
      </c>
      <c r="B71" s="3" t="s">
        <v>62</v>
      </c>
      <c r="C71" s="3" t="s">
        <v>62</v>
      </c>
    </row>
    <row r="72" spans="1:3" x14ac:dyDescent="0.2">
      <c r="A72" s="7">
        <f t="shared" si="1"/>
        <v>70</v>
      </c>
      <c r="B72" s="3" t="s">
        <v>61</v>
      </c>
      <c r="C72" s="3" t="s">
        <v>61</v>
      </c>
    </row>
    <row r="73" spans="1:3" x14ac:dyDescent="0.2">
      <c r="A73" s="7">
        <f t="shared" si="1"/>
        <v>71</v>
      </c>
      <c r="B73" s="3" t="s">
        <v>63</v>
      </c>
      <c r="C73" s="3" t="s">
        <v>63</v>
      </c>
    </row>
    <row r="74" spans="1:3" x14ac:dyDescent="0.2">
      <c r="A74" s="7">
        <f t="shared" si="1"/>
        <v>72</v>
      </c>
      <c r="B74" s="3" t="s">
        <v>64</v>
      </c>
      <c r="C74" s="3" t="s">
        <v>64</v>
      </c>
    </row>
    <row r="75" spans="1:3" x14ac:dyDescent="0.2">
      <c r="A75" s="7">
        <f t="shared" si="1"/>
        <v>73</v>
      </c>
      <c r="B75" s="3" t="s">
        <v>65</v>
      </c>
      <c r="C75" s="3" t="s">
        <v>65</v>
      </c>
    </row>
    <row r="76" spans="1:3" x14ac:dyDescent="0.2">
      <c r="A76" s="7">
        <f t="shared" si="1"/>
        <v>74</v>
      </c>
      <c r="B76" s="3" t="s">
        <v>66</v>
      </c>
      <c r="C76" s="3" t="s">
        <v>169</v>
      </c>
    </row>
    <row r="77" spans="1:3" x14ac:dyDescent="0.2">
      <c r="A77" s="7">
        <f t="shared" si="1"/>
        <v>75</v>
      </c>
      <c r="B77" s="3" t="s">
        <v>67</v>
      </c>
      <c r="C77" s="3" t="s">
        <v>67</v>
      </c>
    </row>
    <row r="78" spans="1:3" x14ac:dyDescent="0.2">
      <c r="A78" s="7">
        <f t="shared" si="1"/>
        <v>76</v>
      </c>
      <c r="B78" s="3" t="s">
        <v>68</v>
      </c>
      <c r="C78" s="3" t="s">
        <v>68</v>
      </c>
    </row>
    <row r="79" spans="1:3" x14ac:dyDescent="0.2">
      <c r="A79" s="7">
        <f t="shared" si="1"/>
        <v>77</v>
      </c>
      <c r="B79" s="3" t="s">
        <v>69</v>
      </c>
      <c r="C79" s="3" t="s">
        <v>69</v>
      </c>
    </row>
    <row r="80" spans="1:3" x14ac:dyDescent="0.2">
      <c r="A80" s="7">
        <f t="shared" si="1"/>
        <v>78</v>
      </c>
      <c r="B80" s="3" t="s">
        <v>70</v>
      </c>
      <c r="C80" s="3" t="s">
        <v>173</v>
      </c>
    </row>
    <row r="81" spans="1:3" x14ac:dyDescent="0.2">
      <c r="A81" s="7">
        <f t="shared" si="1"/>
        <v>79</v>
      </c>
      <c r="B81" s="3" t="s">
        <v>71</v>
      </c>
      <c r="C81" s="3" t="s">
        <v>71</v>
      </c>
    </row>
    <row r="82" spans="1:3" x14ac:dyDescent="0.2">
      <c r="A82" s="7">
        <f t="shared" si="1"/>
        <v>80</v>
      </c>
      <c r="B82" s="3" t="s">
        <v>72</v>
      </c>
      <c r="C82" s="3" t="s">
        <v>173</v>
      </c>
    </row>
    <row r="83" spans="1:3" x14ac:dyDescent="0.2">
      <c r="A83" s="7">
        <f t="shared" si="1"/>
        <v>81</v>
      </c>
      <c r="B83" s="3" t="s">
        <v>73</v>
      </c>
      <c r="C83" s="3" t="s">
        <v>73</v>
      </c>
    </row>
    <row r="84" spans="1:3" x14ac:dyDescent="0.2">
      <c r="A84" s="7">
        <f t="shared" si="1"/>
        <v>82</v>
      </c>
      <c r="B84" s="3" t="s">
        <v>74</v>
      </c>
      <c r="C84" s="3" t="s">
        <v>74</v>
      </c>
    </row>
    <row r="85" spans="1:3" x14ac:dyDescent="0.2">
      <c r="A85" s="7">
        <f t="shared" si="1"/>
        <v>83</v>
      </c>
      <c r="B85" s="3" t="s">
        <v>75</v>
      </c>
      <c r="C85" s="3" t="s">
        <v>75</v>
      </c>
    </row>
    <row r="86" spans="1:3" x14ac:dyDescent="0.2">
      <c r="A86" s="7">
        <f t="shared" si="1"/>
        <v>84</v>
      </c>
      <c r="B86" s="3" t="s">
        <v>80</v>
      </c>
      <c r="C86" s="3" t="s">
        <v>80</v>
      </c>
    </row>
    <row r="87" spans="1:3" x14ac:dyDescent="0.2">
      <c r="A87" s="7">
        <f t="shared" si="1"/>
        <v>85</v>
      </c>
      <c r="B87" s="3" t="s">
        <v>81</v>
      </c>
      <c r="C87" s="3" t="s">
        <v>81</v>
      </c>
    </row>
    <row r="88" spans="1:3" x14ac:dyDescent="0.2">
      <c r="A88" s="7">
        <f t="shared" si="1"/>
        <v>86</v>
      </c>
      <c r="B88" s="3" t="s">
        <v>82</v>
      </c>
      <c r="C88" s="3" t="s">
        <v>82</v>
      </c>
    </row>
    <row r="89" spans="1:3" x14ac:dyDescent="0.2">
      <c r="A89" s="7">
        <f t="shared" si="1"/>
        <v>87</v>
      </c>
      <c r="B89" s="3" t="s">
        <v>83</v>
      </c>
      <c r="C89" s="3" t="s">
        <v>169</v>
      </c>
    </row>
    <row r="90" spans="1:3" x14ac:dyDescent="0.2">
      <c r="A90" s="7">
        <f t="shared" si="1"/>
        <v>88</v>
      </c>
      <c r="B90" s="3" t="s">
        <v>85</v>
      </c>
      <c r="C90" s="3" t="s">
        <v>85</v>
      </c>
    </row>
    <row r="91" spans="1:3" x14ac:dyDescent="0.2">
      <c r="A91" s="7">
        <f t="shared" si="1"/>
        <v>89</v>
      </c>
      <c r="B91" s="3" t="s">
        <v>86</v>
      </c>
      <c r="C91" s="3" t="s">
        <v>86</v>
      </c>
    </row>
    <row r="92" spans="1:3" x14ac:dyDescent="0.2">
      <c r="A92" s="7">
        <f t="shared" si="1"/>
        <v>90</v>
      </c>
      <c r="B92" s="3" t="s">
        <v>87</v>
      </c>
      <c r="C92" s="3" t="s">
        <v>87</v>
      </c>
    </row>
    <row r="93" spans="1:3" x14ac:dyDescent="0.2">
      <c r="A93" s="7">
        <f t="shared" si="1"/>
        <v>91</v>
      </c>
      <c r="B93" s="3" t="s">
        <v>89</v>
      </c>
      <c r="C93" s="3" t="s">
        <v>89</v>
      </c>
    </row>
    <row r="94" spans="1:3" x14ac:dyDescent="0.2">
      <c r="A94" s="7">
        <f t="shared" si="1"/>
        <v>92</v>
      </c>
      <c r="B94" s="3" t="s">
        <v>88</v>
      </c>
      <c r="C94" s="3" t="s">
        <v>88</v>
      </c>
    </row>
    <row r="95" spans="1:3" x14ac:dyDescent="0.2">
      <c r="A95" s="7">
        <f t="shared" si="1"/>
        <v>93</v>
      </c>
      <c r="B95" s="3" t="s">
        <v>90</v>
      </c>
      <c r="C95" s="3" t="s">
        <v>90</v>
      </c>
    </row>
    <row r="96" spans="1:3" x14ac:dyDescent="0.2">
      <c r="A96" s="7">
        <f t="shared" si="1"/>
        <v>94</v>
      </c>
      <c r="B96" s="3" t="s">
        <v>91</v>
      </c>
      <c r="C96" s="3" t="s">
        <v>173</v>
      </c>
    </row>
    <row r="97" spans="1:3" x14ac:dyDescent="0.2">
      <c r="A97" s="7">
        <f t="shared" si="1"/>
        <v>95</v>
      </c>
      <c r="B97" s="15" t="s">
        <v>130</v>
      </c>
      <c r="C97" s="15" t="s">
        <v>169</v>
      </c>
    </row>
    <row r="98" spans="1:3" x14ac:dyDescent="0.2">
      <c r="A98" s="9">
        <f t="shared" si="1"/>
        <v>96</v>
      </c>
      <c r="B98" s="15" t="s">
        <v>131</v>
      </c>
      <c r="C98" s="15" t="s">
        <v>169</v>
      </c>
    </row>
    <row r="99" spans="1:3" x14ac:dyDescent="0.2">
      <c r="A99" s="7">
        <f t="shared" si="1"/>
        <v>97</v>
      </c>
      <c r="B99" s="15" t="s">
        <v>132</v>
      </c>
      <c r="C99" s="15" t="s">
        <v>169</v>
      </c>
    </row>
    <row r="100" spans="1:3" x14ac:dyDescent="0.2">
      <c r="A100" s="7">
        <f t="shared" si="1"/>
        <v>98</v>
      </c>
      <c r="B100" s="15" t="s">
        <v>133</v>
      </c>
      <c r="C100" s="15" t="s">
        <v>169</v>
      </c>
    </row>
    <row r="101" spans="1:3" x14ac:dyDescent="0.2">
      <c r="A101" s="7">
        <f t="shared" si="1"/>
        <v>99</v>
      </c>
      <c r="B101" s="15" t="s">
        <v>134</v>
      </c>
      <c r="C101" s="15" t="s">
        <v>169</v>
      </c>
    </row>
    <row r="102" spans="1:3" x14ac:dyDescent="0.2">
      <c r="A102" s="7">
        <f t="shared" si="1"/>
        <v>100</v>
      </c>
      <c r="B102" s="3" t="s">
        <v>92</v>
      </c>
      <c r="C102" s="3" t="s">
        <v>92</v>
      </c>
    </row>
    <row r="103" spans="1:3" x14ac:dyDescent="0.2">
      <c r="A103" s="7">
        <f t="shared" si="1"/>
        <v>101</v>
      </c>
      <c r="B103" s="3" t="s">
        <v>93</v>
      </c>
      <c r="C103" s="3" t="s">
        <v>93</v>
      </c>
    </row>
    <row r="104" spans="1:3" x14ac:dyDescent="0.2">
      <c r="A104" s="7">
        <f t="shared" si="1"/>
        <v>102</v>
      </c>
      <c r="B104" s="3" t="s">
        <v>94</v>
      </c>
      <c r="C104" s="3" t="s">
        <v>94</v>
      </c>
    </row>
    <row r="105" spans="1:3" x14ac:dyDescent="0.2">
      <c r="A105" s="7">
        <f t="shared" si="1"/>
        <v>103</v>
      </c>
      <c r="B105" s="3" t="s">
        <v>95</v>
      </c>
      <c r="C105" s="3" t="s">
        <v>95</v>
      </c>
    </row>
    <row r="106" spans="1:3" x14ac:dyDescent="0.2">
      <c r="A106" s="7">
        <f t="shared" si="1"/>
        <v>104</v>
      </c>
      <c r="B106" s="3" t="s">
        <v>96</v>
      </c>
      <c r="C106" s="3" t="s">
        <v>96</v>
      </c>
    </row>
    <row r="107" spans="1:3" x14ac:dyDescent="0.2">
      <c r="A107" s="7">
        <f t="shared" si="1"/>
        <v>105</v>
      </c>
      <c r="B107" s="3" t="s">
        <v>97</v>
      </c>
      <c r="C107" s="3" t="s">
        <v>97</v>
      </c>
    </row>
    <row r="108" spans="1:3" x14ac:dyDescent="0.2">
      <c r="A108" s="7">
        <f t="shared" si="1"/>
        <v>106</v>
      </c>
      <c r="B108" s="3" t="s">
        <v>98</v>
      </c>
      <c r="C108" s="3" t="s">
        <v>169</v>
      </c>
    </row>
    <row r="109" spans="1:3" x14ac:dyDescent="0.2">
      <c r="A109" s="7">
        <f t="shared" si="1"/>
        <v>107</v>
      </c>
      <c r="B109" s="3" t="s">
        <v>99</v>
      </c>
      <c r="C109" s="3" t="s">
        <v>99</v>
      </c>
    </row>
    <row r="110" spans="1:3" x14ac:dyDescent="0.2">
      <c r="A110" s="7">
        <f t="shared" si="1"/>
        <v>108</v>
      </c>
      <c r="B110" s="3" t="s">
        <v>100</v>
      </c>
      <c r="C110" s="3" t="s">
        <v>173</v>
      </c>
    </row>
    <row r="111" spans="1:3" x14ac:dyDescent="0.2">
      <c r="A111" s="7">
        <f t="shared" si="1"/>
        <v>109</v>
      </c>
      <c r="B111" s="3" t="s">
        <v>101</v>
      </c>
      <c r="C111" s="3" t="s">
        <v>101</v>
      </c>
    </row>
    <row r="112" spans="1:3" x14ac:dyDescent="0.2">
      <c r="A112" s="7">
        <f t="shared" si="1"/>
        <v>110</v>
      </c>
      <c r="B112" s="3" t="s">
        <v>107</v>
      </c>
      <c r="C112" s="3" t="s">
        <v>107</v>
      </c>
    </row>
    <row r="113" spans="1:3" x14ac:dyDescent="0.2">
      <c r="A113" s="7">
        <f t="shared" si="1"/>
        <v>111</v>
      </c>
      <c r="B113" s="3" t="s">
        <v>102</v>
      </c>
      <c r="C113" s="3" t="s">
        <v>102</v>
      </c>
    </row>
    <row r="114" spans="1:3" x14ac:dyDescent="0.2">
      <c r="A114" s="7">
        <f t="shared" si="1"/>
        <v>112</v>
      </c>
      <c r="B114" s="3" t="s">
        <v>103</v>
      </c>
      <c r="C114" s="3" t="s">
        <v>103</v>
      </c>
    </row>
    <row r="115" spans="1:3" x14ac:dyDescent="0.2">
      <c r="A115" s="7">
        <f t="shared" si="1"/>
        <v>113</v>
      </c>
      <c r="B115" s="3" t="s">
        <v>104</v>
      </c>
      <c r="C115" s="3" t="s">
        <v>104</v>
      </c>
    </row>
    <row r="116" spans="1:3" x14ac:dyDescent="0.2">
      <c r="A116" s="7">
        <f t="shared" si="1"/>
        <v>114</v>
      </c>
      <c r="B116" s="3" t="s">
        <v>105</v>
      </c>
      <c r="C116" s="3" t="s">
        <v>105</v>
      </c>
    </row>
    <row r="117" spans="1:3" x14ac:dyDescent="0.2">
      <c r="A117" s="7">
        <f t="shared" si="1"/>
        <v>115</v>
      </c>
      <c r="B117" s="3" t="s">
        <v>13</v>
      </c>
      <c r="C117" s="3" t="s">
        <v>170</v>
      </c>
    </row>
    <row r="118" spans="1:3" x14ac:dyDescent="0.2">
      <c r="A118" s="7">
        <f t="shared" si="1"/>
        <v>116</v>
      </c>
      <c r="B118" s="3" t="s">
        <v>106</v>
      </c>
      <c r="C118" s="3" t="s">
        <v>106</v>
      </c>
    </row>
    <row r="119" spans="1:3" x14ac:dyDescent="0.2">
      <c r="A119" s="7">
        <f t="shared" si="1"/>
        <v>117</v>
      </c>
      <c r="B119" s="3" t="s">
        <v>108</v>
      </c>
      <c r="C119" s="3" t="s">
        <v>169</v>
      </c>
    </row>
    <row r="120" spans="1:3" x14ac:dyDescent="0.2">
      <c r="A120" s="7">
        <f t="shared" si="1"/>
        <v>118</v>
      </c>
      <c r="B120" s="3" t="s">
        <v>109</v>
      </c>
      <c r="C120" s="3" t="s">
        <v>109</v>
      </c>
    </row>
    <row r="121" spans="1:3" x14ac:dyDescent="0.2">
      <c r="A121" s="7">
        <f t="shared" si="1"/>
        <v>119</v>
      </c>
      <c r="B121" s="3" t="s">
        <v>110</v>
      </c>
      <c r="C121" s="3" t="s">
        <v>174</v>
      </c>
    </row>
    <row r="122" spans="1:3" x14ac:dyDescent="0.2">
      <c r="A122" s="7">
        <f t="shared" si="1"/>
        <v>120</v>
      </c>
      <c r="B122" s="3" t="s">
        <v>111</v>
      </c>
      <c r="C122" s="3" t="s">
        <v>111</v>
      </c>
    </row>
    <row r="123" spans="1:3" x14ac:dyDescent="0.2">
      <c r="A123" s="7">
        <f t="shared" si="1"/>
        <v>121</v>
      </c>
      <c r="B123" s="3" t="s">
        <v>112</v>
      </c>
      <c r="C123" s="3" t="s">
        <v>112</v>
      </c>
    </row>
    <row r="124" spans="1:3" x14ac:dyDescent="0.2">
      <c r="A124" s="7">
        <f t="shared" si="1"/>
        <v>122</v>
      </c>
      <c r="B124" s="3" t="s">
        <v>113</v>
      </c>
      <c r="C124" s="3" t="s">
        <v>113</v>
      </c>
    </row>
    <row r="125" spans="1:3" x14ac:dyDescent="0.2">
      <c r="A125" s="7">
        <f t="shared" si="1"/>
        <v>123</v>
      </c>
      <c r="B125" s="3" t="s">
        <v>114</v>
      </c>
      <c r="C125" s="3" t="s">
        <v>114</v>
      </c>
    </row>
    <row r="126" spans="1:3" x14ac:dyDescent="0.2">
      <c r="A126" s="7">
        <f t="shared" si="1"/>
        <v>124</v>
      </c>
      <c r="B126" s="3" t="s">
        <v>115</v>
      </c>
      <c r="C126" s="3" t="s">
        <v>115</v>
      </c>
    </row>
    <row r="127" spans="1:3" x14ac:dyDescent="0.2">
      <c r="A127" s="7">
        <f t="shared" si="1"/>
        <v>125</v>
      </c>
      <c r="B127" s="3" t="s">
        <v>116</v>
      </c>
      <c r="C127" s="3" t="s">
        <v>169</v>
      </c>
    </row>
    <row r="128" spans="1:3" x14ac:dyDescent="0.2">
      <c r="A128" s="7">
        <f t="shared" si="1"/>
        <v>126</v>
      </c>
      <c r="B128" s="15" t="s">
        <v>135</v>
      </c>
      <c r="C128" s="15" t="s">
        <v>169</v>
      </c>
    </row>
    <row r="129" spans="1:3" x14ac:dyDescent="0.2">
      <c r="A129" s="7">
        <f t="shared" si="1"/>
        <v>127</v>
      </c>
      <c r="B129" s="15" t="s">
        <v>136</v>
      </c>
      <c r="C129" s="15" t="s">
        <v>169</v>
      </c>
    </row>
    <row r="130" spans="1:3" x14ac:dyDescent="0.2">
      <c r="A130" s="9">
        <f t="shared" si="1"/>
        <v>128</v>
      </c>
      <c r="B130" s="15" t="s">
        <v>137</v>
      </c>
      <c r="C130" s="15" t="s">
        <v>169</v>
      </c>
    </row>
    <row r="131" spans="1:3" x14ac:dyDescent="0.2">
      <c r="B131" s="15"/>
    </row>
    <row r="132" spans="1:3" x14ac:dyDescent="0.2">
      <c r="A132" s="8" t="s">
        <v>139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 WIREBOND PIN LOCATIONS</vt:lpstr>
      <vt:lpstr>DieLocationPlot</vt:lpstr>
      <vt:lpstr>SymbolNetlist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cp:lastPrinted>2011-11-30T18:29:55Z</cp:lastPrinted>
  <dcterms:created xsi:type="dcterms:W3CDTF">2011-03-07T18:00:29Z</dcterms:created>
  <dcterms:modified xsi:type="dcterms:W3CDTF">2017-04-08T16:01:43Z</dcterms:modified>
</cp:coreProperties>
</file>