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9"/>
  <workbookPr defaultThemeVersion="166925"/>
  <mc:AlternateContent xmlns:mc="http://schemas.openxmlformats.org/markup-compatibility/2006">
    <mc:Choice Requires="x15">
      <x15ac:absPath xmlns:x15ac="http://schemas.microsoft.com/office/spreadsheetml/2010/11/ac" url="/Users/ericolsson/Library/Mobile Documents/com~apple~CloudDocs/👨🏻‍💻KeepCoding/Lesson Files/L15-18 SQL/sql-project-repo/sql-project-eo/"/>
    </mc:Choice>
  </mc:AlternateContent>
  <xr:revisionPtr revIDLastSave="0" documentId="13_ncr:1_{F234429E-72DD-CA41-9DF1-DC7855C39E89}" xr6:coauthVersionLast="47" xr6:coauthVersionMax="47" xr10:uidLastSave="{00000000-0000-0000-0000-000000000000}"/>
  <bookViews>
    <workbookView xWindow="11600" yWindow="29560" windowWidth="23720" windowHeight="18880" activeTab="2" xr2:uid="{57367D1F-08BC-D04B-80DE-952ACD0124DA}"/>
    <workbookView xWindow="0" yWindow="500" windowWidth="51200" windowHeight="28300" activeTab="1" xr2:uid="{1278AF20-DA0E-D845-9634-9431A143D690}"/>
  </bookViews>
  <sheets>
    <sheet name="data_model" sheetId="1" r:id="rId1"/>
    <sheet name="InsertScriptBuilder" sheetId="5" r:id="rId2"/>
    <sheet name="Randomizer" sheetId="4" r:id="rId3"/>
    <sheet name="grp-make" sheetId="2" r:id="rId4"/>
    <sheet name="Dat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4" i="5" l="1"/>
  <c r="I143" i="5"/>
  <c r="I142" i="5"/>
  <c r="I141" i="5"/>
  <c r="I140" i="5"/>
  <c r="I125" i="5"/>
  <c r="I126" i="5"/>
  <c r="D129" i="5"/>
  <c r="D130" i="5"/>
  <c r="I130" i="5" s="1"/>
  <c r="D131" i="5"/>
  <c r="D132" i="5"/>
  <c r="D133" i="5"/>
  <c r="I133" i="5" s="1"/>
  <c r="D134" i="5"/>
  <c r="D135" i="5"/>
  <c r="D136" i="5"/>
  <c r="D137" i="5"/>
  <c r="D128" i="5"/>
  <c r="C129" i="5"/>
  <c r="I129" i="5" s="1"/>
  <c r="C130" i="5"/>
  <c r="C131" i="5"/>
  <c r="I131" i="5" s="1"/>
  <c r="C132" i="5"/>
  <c r="I132" i="5" s="1"/>
  <c r="C133" i="5"/>
  <c r="C134" i="5"/>
  <c r="I134" i="5" s="1"/>
  <c r="C135" i="5"/>
  <c r="I135" i="5" s="1"/>
  <c r="C136" i="5"/>
  <c r="I136" i="5" s="1"/>
  <c r="C137" i="5"/>
  <c r="I137" i="5" s="1"/>
  <c r="C128" i="5"/>
  <c r="I81" i="5"/>
  <c r="I80" i="5"/>
  <c r="I100" i="5"/>
  <c r="I99" i="5"/>
  <c r="I121" i="5"/>
  <c r="I120" i="5"/>
  <c r="I105" i="5"/>
  <c r="I109" i="5" s="1"/>
  <c r="I104" i="5"/>
  <c r="H107" i="5"/>
  <c r="E34" i="4" a="1"/>
  <c r="E34" i="4" s="1"/>
  <c r="I5" i="4"/>
  <c r="J5" i="4" s="1"/>
  <c r="I14" i="4"/>
  <c r="J14" i="4" s="1"/>
  <c r="I13" i="4"/>
  <c r="J13" i="4" s="1"/>
  <c r="I12" i="4"/>
  <c r="J12" i="4" s="1"/>
  <c r="I11" i="4"/>
  <c r="J11" i="4" s="1"/>
  <c r="I10" i="4"/>
  <c r="J10" i="4" s="1"/>
  <c r="I9" i="4"/>
  <c r="J9" i="4" s="1"/>
  <c r="I8" i="4"/>
  <c r="J8" i="4" s="1"/>
  <c r="I7" i="4"/>
  <c r="J7" i="4" s="1"/>
  <c r="I6" i="4"/>
  <c r="J6" i="4" s="1"/>
  <c r="I2" i="4"/>
  <c r="I1" i="4"/>
  <c r="I85" i="5"/>
  <c r="I92" i="5" s="1"/>
  <c r="I84" i="5"/>
  <c r="B30" i="4"/>
  <c r="B29" i="4"/>
  <c r="B28" i="4"/>
  <c r="B27" i="4"/>
  <c r="B26" i="4"/>
  <c r="B25" i="4"/>
  <c r="B24" i="4"/>
  <c r="B23" i="4"/>
  <c r="B22" i="4"/>
  <c r="B21" i="4"/>
  <c r="I64" i="5"/>
  <c r="I65" i="5"/>
  <c r="I69" i="5" s="1"/>
  <c r="F14" i="4"/>
  <c r="F13" i="4"/>
  <c r="F12" i="4"/>
  <c r="F11" i="4"/>
  <c r="F10" i="4"/>
  <c r="F9" i="4"/>
  <c r="F8" i="4"/>
  <c r="F7" i="4"/>
  <c r="F6" i="4"/>
  <c r="F5" i="4"/>
  <c r="E14" i="4"/>
  <c r="E13" i="4"/>
  <c r="E12" i="4"/>
  <c r="E11" i="4"/>
  <c r="E10" i="4"/>
  <c r="E9" i="4"/>
  <c r="E8" i="4"/>
  <c r="E7" i="4"/>
  <c r="E6" i="4"/>
  <c r="E5" i="4"/>
  <c r="D14" i="4"/>
  <c r="D13" i="4"/>
  <c r="D12" i="4"/>
  <c r="D11" i="4"/>
  <c r="D10" i="4"/>
  <c r="D9" i="4"/>
  <c r="D8" i="4"/>
  <c r="D7" i="4"/>
  <c r="D6" i="4"/>
  <c r="D5" i="4"/>
  <c r="I57" i="5"/>
  <c r="I61" i="5" s="1"/>
  <c r="I56" i="5"/>
  <c r="I46" i="5"/>
  <c r="I47" i="5"/>
  <c r="I54" i="5" s="1"/>
  <c r="I39" i="5"/>
  <c r="I43" i="5" s="1"/>
  <c r="I21" i="5"/>
  <c r="I33" i="5" s="1"/>
  <c r="I3" i="5"/>
  <c r="I5" i="5" s="1"/>
  <c r="I10" i="5"/>
  <c r="I18" i="5" s="1"/>
  <c r="B14" i="4"/>
  <c r="B13" i="4"/>
  <c r="B12" i="4"/>
  <c r="B11" i="4"/>
  <c r="B10" i="4"/>
  <c r="B9" i="4"/>
  <c r="B8" i="4"/>
  <c r="B7" i="4"/>
  <c r="B6" i="4"/>
  <c r="B5" i="4"/>
  <c r="B37" i="3"/>
  <c r="C37" i="3" s="1"/>
  <c r="B36" i="3"/>
  <c r="C36" i="3" s="1"/>
  <c r="B35" i="3"/>
  <c r="C35" i="3" s="1"/>
  <c r="B34" i="3"/>
  <c r="C34" i="3" s="1"/>
  <c r="B33" i="3"/>
  <c r="C33" i="3" s="1"/>
  <c r="B32" i="3"/>
  <c r="C32" i="3" s="1"/>
  <c r="B31" i="3"/>
  <c r="C31" i="3" s="1"/>
  <c r="B30" i="3"/>
  <c r="C30" i="3" s="1"/>
  <c r="B29" i="3"/>
  <c r="C29" i="3" s="1"/>
  <c r="B28" i="3"/>
  <c r="C28" i="3" s="1"/>
  <c r="B27" i="3"/>
  <c r="C27" i="3" s="1"/>
  <c r="B26" i="3"/>
  <c r="C26" i="3" s="1"/>
  <c r="B25" i="3"/>
  <c r="C25" i="3" s="1"/>
  <c r="B24" i="3"/>
  <c r="C24" i="3" s="1"/>
  <c r="B23" i="3"/>
  <c r="C23" i="3" s="1"/>
  <c r="B22" i="3"/>
  <c r="C22" i="3" s="1"/>
  <c r="B21" i="3"/>
  <c r="C21" i="3" s="1"/>
  <c r="B20" i="3"/>
  <c r="C20" i="3" s="1"/>
  <c r="B19" i="3"/>
  <c r="C19" i="3" s="1"/>
  <c r="B18" i="3"/>
  <c r="C18" i="3" s="1"/>
  <c r="B17" i="3"/>
  <c r="C17" i="3" s="1"/>
  <c r="B16" i="3"/>
  <c r="C16" i="3" s="1"/>
  <c r="B15" i="3"/>
  <c r="C15" i="3" s="1"/>
  <c r="B14" i="3"/>
  <c r="C14" i="3" s="1"/>
  <c r="B13" i="3"/>
  <c r="C13" i="3" s="1"/>
  <c r="B12" i="3"/>
  <c r="C12" i="3" s="1"/>
  <c r="B11" i="3"/>
  <c r="C11" i="3" s="1"/>
  <c r="B10" i="3"/>
  <c r="C10" i="3" s="1"/>
  <c r="B9" i="3"/>
  <c r="C9" i="3" s="1"/>
  <c r="B8" i="3"/>
  <c r="C8" i="3" s="1"/>
  <c r="B7" i="3"/>
  <c r="C7" i="3" s="1"/>
  <c r="B6" i="3"/>
  <c r="C6" i="3" s="1"/>
  <c r="B5" i="3"/>
  <c r="C5" i="3" s="1"/>
  <c r="A1" i="1"/>
  <c r="I128" i="5" l="1"/>
  <c r="I93" i="5"/>
  <c r="I108" i="5"/>
  <c r="I110" i="5"/>
  <c r="I111" i="5"/>
  <c r="I112" i="5"/>
  <c r="I107" i="5"/>
  <c r="I113" i="5"/>
  <c r="I114" i="5"/>
  <c r="I115" i="5"/>
  <c r="I116" i="5"/>
  <c r="I87" i="5"/>
  <c r="I95" i="5"/>
  <c r="I94" i="5"/>
  <c r="I96" i="5"/>
  <c r="I88" i="5"/>
  <c r="I59" i="5"/>
  <c r="I67" i="5"/>
  <c r="I89" i="5"/>
  <c r="I90" i="5"/>
  <c r="I91" i="5"/>
  <c r="I60" i="5"/>
  <c r="I68" i="5"/>
  <c r="I70" i="5"/>
  <c r="I71" i="5"/>
  <c r="I72" i="5"/>
  <c r="I73" i="5"/>
  <c r="I74" i="5"/>
  <c r="I75" i="5"/>
  <c r="I76" i="5"/>
  <c r="I31" i="5"/>
  <c r="I44" i="5"/>
  <c r="I34" i="5"/>
  <c r="I23" i="5"/>
  <c r="I35" i="5"/>
  <c r="I49" i="5"/>
  <c r="I24" i="5"/>
  <c r="I36" i="5"/>
  <c r="I50" i="5"/>
  <c r="I26" i="5"/>
  <c r="I51" i="5"/>
  <c r="I27" i="5"/>
  <c r="I41" i="5"/>
  <c r="I52" i="5"/>
  <c r="I28" i="5"/>
  <c r="I42" i="5"/>
  <c r="I53" i="5"/>
  <c r="I29" i="5"/>
  <c r="I6" i="5"/>
  <c r="I7" i="5"/>
  <c r="I13" i="5"/>
  <c r="I14" i="5"/>
  <c r="I15" i="5"/>
  <c r="I16" i="5"/>
  <c r="I12" i="5"/>
  <c r="I17" i="5"/>
  <c r="I30" i="5"/>
  <c r="I32" i="5"/>
  <c r="I25"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<sst xmlns="http://schemas.openxmlformats.org/spreadsheetml/2006/main" count="498" uniqueCount="230">
  <si>
    <t>Honda</t>
  </si>
  <si>
    <t>VW</t>
  </si>
  <si>
    <t>Audi</t>
  </si>
  <si>
    <t>white</t>
  </si>
  <si>
    <t>black</t>
  </si>
  <si>
    <t>blue</t>
  </si>
  <si>
    <t>car_table</t>
  </si>
  <si>
    <t>Accord</t>
  </si>
  <si>
    <t>license_plate</t>
  </si>
  <si>
    <t>color_name</t>
  </si>
  <si>
    <t>Civic</t>
  </si>
  <si>
    <t>service_table</t>
  </si>
  <si>
    <t>status</t>
  </si>
  <si>
    <t>insurance_policy_table</t>
  </si>
  <si>
    <t>insurance_company_table</t>
  </si>
  <si>
    <t>ins_company</t>
  </si>
  <si>
    <t>USD</t>
  </si>
  <si>
    <t>EUR</t>
  </si>
  <si>
    <t>JPY</t>
  </si>
  <si>
    <t>currency_table</t>
  </si>
  <si>
    <t>make_table</t>
  </si>
  <si>
    <t>model_table</t>
  </si>
  <si>
    <t>color_table</t>
  </si>
  <si>
    <t>dt_service</t>
  </si>
  <si>
    <t>dt_purchased</t>
  </si>
  <si>
    <t>service_amount</t>
  </si>
  <si>
    <t>odometer_km</t>
  </si>
  <si>
    <t>status_table</t>
  </si>
  <si>
    <t>dt_ins_start</t>
  </si>
  <si>
    <t>dt_ins_end</t>
  </si>
  <si>
    <t>dt_ins_end-FK</t>
  </si>
  <si>
    <t>registration_table</t>
  </si>
  <si>
    <t>dt_reg_start</t>
  </si>
  <si>
    <t>dt_reg_end</t>
  </si>
  <si>
    <t>registration_amount</t>
  </si>
  <si>
    <t>model_name</t>
  </si>
  <si>
    <t>make_name</t>
  </si>
  <si>
    <t>currency_name</t>
  </si>
  <si>
    <t>GM</t>
  </si>
  <si>
    <t>Bently</t>
  </si>
  <si>
    <t>Acura</t>
  </si>
  <si>
    <t>Buick</t>
  </si>
  <si>
    <t>Cadillac</t>
  </si>
  <si>
    <t>Chevorlet</t>
  </si>
  <si>
    <t>Honda Motor Company</t>
  </si>
  <si>
    <t>Afeela</t>
  </si>
  <si>
    <t>Sony Honda Mobility</t>
  </si>
  <si>
    <t>Alfa Romeo</t>
  </si>
  <si>
    <t>Stellantis</t>
  </si>
  <si>
    <t>Volkswagen Group</t>
  </si>
  <si>
    <t>BMW</t>
  </si>
  <si>
    <t>BMW Group</t>
  </si>
  <si>
    <t>Bentley</t>
  </si>
  <si>
    <t>General Motors</t>
  </si>
  <si>
    <t>Chevrolet</t>
  </si>
  <si>
    <t>Chrysler</t>
  </si>
  <si>
    <t>Dodge</t>
  </si>
  <si>
    <t>Fiat</t>
  </si>
  <si>
    <t>Lexus</t>
  </si>
  <si>
    <t>Toyota Motor Corp.</t>
  </si>
  <si>
    <t>Lincoln</t>
  </si>
  <si>
    <t>Ford Motor Co.</t>
  </si>
  <si>
    <t>Mercedes-Benz</t>
  </si>
  <si>
    <t>Daimler AG</t>
  </si>
  <si>
    <t>Mercury</t>
  </si>
  <si>
    <t>Pontiac</t>
  </si>
  <si>
    <t>Porsche</t>
  </si>
  <si>
    <t>Rolls-Royce</t>
  </si>
  <si>
    <t>Saturn</t>
  </si>
  <si>
    <t>Volkswagen</t>
  </si>
  <si>
    <t xml:space="preserve">Volkswagen AG. </t>
  </si>
  <si>
    <t>Ford</t>
  </si>
  <si>
    <t>GMC</t>
  </si>
  <si>
    <t>Genesis</t>
  </si>
  <si>
    <t>Hyundai Motor Group</t>
  </si>
  <si>
    <t>Honda Motor Co.</t>
  </si>
  <si>
    <t>Hyundai</t>
  </si>
  <si>
    <t>Mini</t>
  </si>
  <si>
    <t>Toyota</t>
  </si>
  <si>
    <t>ID</t>
  </si>
  <si>
    <t>Group</t>
  </si>
  <si>
    <t>Make</t>
  </si>
  <si>
    <t>Date1</t>
  </si>
  <si>
    <t>Date2</t>
  </si>
  <si>
    <t>Random Start</t>
  </si>
  <si>
    <t>End</t>
  </si>
  <si>
    <t>fleet_table</t>
  </si>
  <si>
    <t>parent_corp_table</t>
  </si>
  <si>
    <t>corp_name</t>
  </si>
  <si>
    <t>car_id</t>
  </si>
  <si>
    <t>par_corp_id</t>
  </si>
  <si>
    <t>reg_id</t>
  </si>
  <si>
    <t>service_id</t>
  </si>
  <si>
    <t>ins_pol_id</t>
  </si>
  <si>
    <t>make_id</t>
  </si>
  <si>
    <t>model_id</t>
  </si>
  <si>
    <t>color_id</t>
  </si>
  <si>
    <t>ins_co_id</t>
  </si>
  <si>
    <t>curr_id</t>
  </si>
  <si>
    <t>Script lines</t>
  </si>
  <si>
    <t>MDX</t>
  </si>
  <si>
    <t>TLX</t>
  </si>
  <si>
    <t>A4</t>
  </si>
  <si>
    <t>A5</t>
  </si>
  <si>
    <t>Continental GT</t>
  </si>
  <si>
    <t>Flying Spur</t>
  </si>
  <si>
    <t>Enclave</t>
  </si>
  <si>
    <t>Encore</t>
  </si>
  <si>
    <t>Escalade</t>
  </si>
  <si>
    <t>XT5</t>
  </si>
  <si>
    <t>Corvette</t>
  </si>
  <si>
    <t>Camero</t>
  </si>
  <si>
    <t>FK</t>
  </si>
  <si>
    <t>red</t>
  </si>
  <si>
    <t>AXA</t>
  </si>
  <si>
    <t>Banco de Sabadell</t>
  </si>
  <si>
    <t>Caser Seguros</t>
  </si>
  <si>
    <t>Catalana Occidente</t>
  </si>
  <si>
    <t>Eurocenter</t>
  </si>
  <si>
    <t>Linea Directa</t>
  </si>
  <si>
    <t>Data Loading</t>
  </si>
  <si>
    <t>ins_company_name</t>
  </si>
  <si>
    <t>BGM937</t>
  </si>
  <si>
    <t>TYC246</t>
  </si>
  <si>
    <t>VXK5925</t>
  </si>
  <si>
    <t>UQO8298</t>
  </si>
  <si>
    <t>ELO2020</t>
  </si>
  <si>
    <t>ZTW2748</t>
  </si>
  <si>
    <t>RSP6195</t>
  </si>
  <si>
    <t>LUH4314</t>
  </si>
  <si>
    <t>HZI6923</t>
  </si>
  <si>
    <t>ZLO5123</t>
  </si>
  <si>
    <t>High-end</t>
  </si>
  <si>
    <t>Low-end</t>
  </si>
  <si>
    <t>license_plate_id</t>
  </si>
  <si>
    <t>2018-06-23</t>
  </si>
  <si>
    <t>ins_co</t>
  </si>
  <si>
    <t>P83723</t>
  </si>
  <si>
    <t>P32508</t>
  </si>
  <si>
    <t>P25409</t>
  </si>
  <si>
    <t>P71722</t>
  </si>
  <si>
    <t>P36494</t>
  </si>
  <si>
    <t>P31162</t>
  </si>
  <si>
    <t>P73660</t>
  </si>
  <si>
    <t>P85940</t>
  </si>
  <si>
    <t>P43571</t>
  </si>
  <si>
    <t>P31802</t>
  </si>
  <si>
    <t>ins pol dt start</t>
  </si>
  <si>
    <t>ins pol dt end</t>
  </si>
  <si>
    <t>2022-08-02</t>
  </si>
  <si>
    <t>2023-08-01</t>
  </si>
  <si>
    <t>2022-01-19</t>
  </si>
  <si>
    <t>2023-01-18</t>
  </si>
  <si>
    <t>2022-11-13</t>
  </si>
  <si>
    <t>2023-11-12</t>
  </si>
  <si>
    <t>2022-01-14</t>
  </si>
  <si>
    <t>2023-01-13</t>
  </si>
  <si>
    <t>2022-07-25</t>
  </si>
  <si>
    <t>2023-07-24</t>
  </si>
  <si>
    <t>2022-01-29</t>
  </si>
  <si>
    <t>2023-01-28</t>
  </si>
  <si>
    <t>2022-07-28</t>
  </si>
  <si>
    <t>2023-07-27</t>
  </si>
  <si>
    <t>2022-02-08</t>
  </si>
  <si>
    <t>2023-02-07</t>
  </si>
  <si>
    <t>2022-08-14</t>
  </si>
  <si>
    <t>2023-08-13</t>
  </si>
  <si>
    <t>2022-10-30</t>
  </si>
  <si>
    <t>2023-10-29</t>
  </si>
  <si>
    <t>2022-06-08</t>
  </si>
  <si>
    <t>2023-06-07</t>
  </si>
  <si>
    <t>2022-05-10</t>
  </si>
  <si>
    <t>2023-05-09</t>
  </si>
  <si>
    <t>2022-12-01</t>
  </si>
  <si>
    <t>2023-11-30</t>
  </si>
  <si>
    <t>2022-07-17</t>
  </si>
  <si>
    <t>2023-07-16</t>
  </si>
  <si>
    <t>2022-01-05</t>
  </si>
  <si>
    <t>2023-01-04</t>
  </si>
  <si>
    <t>2022-02-28</t>
  </si>
  <si>
    <t>2023-02-27</t>
  </si>
  <si>
    <t>2022-12-11</t>
  </si>
  <si>
    <t>2023-12-10</t>
  </si>
  <si>
    <t>2022-03-07</t>
  </si>
  <si>
    <t>2023-03-06</t>
  </si>
  <si>
    <t>2022-08-09</t>
  </si>
  <si>
    <t>2023-08-08</t>
  </si>
  <si>
    <t>2018-10-26</t>
  </si>
  <si>
    <t>2018-05-29</t>
  </si>
  <si>
    <t>2018-09-10</t>
  </si>
  <si>
    <t>2018-03-13</t>
  </si>
  <si>
    <t>2016-03-22</t>
  </si>
  <si>
    <t>2020-02-02</t>
  </si>
  <si>
    <t>2016-11-10</t>
  </si>
  <si>
    <t>2019-08-09</t>
  </si>
  <si>
    <t>2016-02-26</t>
  </si>
  <si>
    <t>seqential</t>
  </si>
  <si>
    <t>shuffled</t>
  </si>
  <si>
    <t>S009</t>
  </si>
  <si>
    <t>S007</t>
  </si>
  <si>
    <t>S008</t>
  </si>
  <si>
    <t>S010</t>
  </si>
  <si>
    <t>S002</t>
  </si>
  <si>
    <t>S006</t>
  </si>
  <si>
    <t>S004</t>
  </si>
  <si>
    <t>S005</t>
  </si>
  <si>
    <t>S003</t>
  </si>
  <si>
    <t>S001</t>
  </si>
  <si>
    <t>2022-08-30</t>
  </si>
  <si>
    <t>2022-11-01</t>
  </si>
  <si>
    <t>2022-06-25</t>
  </si>
  <si>
    <t>2022-06-20</t>
  </si>
  <si>
    <t>2022-10-15</t>
  </si>
  <si>
    <t>2022-09-22</t>
  </si>
  <si>
    <t>2022-10-13</t>
  </si>
  <si>
    <t>2022-05-26</t>
  </si>
  <si>
    <t>2022-11-29</t>
  </si>
  <si>
    <t>=CONCAT("alter table kc_car_fleet_dll.",&lt;rec_table&gt;," add constraint ",&lt;parm_id&gt;","_FK foreign key (",&lt;parm_id&gt;,") references kc_car_fleet_dll.",&lt;ref_table&gt;,"(",&lt;parm_id&gt;,")")</t>
  </si>
  <si>
    <t>FK - car_table</t>
  </si>
  <si>
    <t>FK - currency_table</t>
  </si>
  <si>
    <t>FK - insurance_table</t>
  </si>
  <si>
    <t>FK - make_table</t>
  </si>
  <si>
    <t>FK - parent_corp_table</t>
  </si>
  <si>
    <t>FK to model_table</t>
  </si>
  <si>
    <t>FK to color_table</t>
  </si>
  <si>
    <t>FK to registration_table</t>
  </si>
  <si>
    <t>FK to insurance_policy_table</t>
  </si>
  <si>
    <t>FK to service_table</t>
  </si>
  <si>
    <t>total_km</t>
  </si>
  <si>
    <t>make last service 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</si>
</sst>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Updated&quot;\ [$-409]m/d\ hh:mm;@"/>
    <numFmt numFmtId="165" formatCode="yyyy\-mm\-dd"/>
  </numFmts>
  <fonts count="9">
    <font>
      <sz val="10"/>
      <color theme="1"/>
      <name val="ArialMT"/>
      <family val="2"/>
    </font>
    <font>
      <b/>
      <sz val="10"/>
      <color theme="1"/>
      <name val="ArialMT"/>
    </font>
    <font>
      <sz val="10"/>
      <color rgb="FF000000"/>
      <name val="ArialMT"/>
      <family val="2"/>
    </font>
    <font>
      <b/>
      <sz val="10"/>
      <color rgb="FF000000"/>
      <name val="ArialMT"/>
    </font>
    <font>
      <sz val="8"/>
      <name val="ArialMT"/>
      <family val="2"/>
    </font>
    <font>
      <b/>
      <sz val="28"/>
      <color theme="1"/>
      <name val="ArialMT"/>
    </font>
    <font>
      <sz val="11"/>
      <color theme="1"/>
      <name val="Courier New"/>
      <family val="1"/>
    </font>
    <font>
      <sz val="10"/>
      <color rgb="FF000000"/>
      <name val="ArialMT"/>
    </font>
    <font>
      <sz val="10"/>
      <color theme="1" tint="0.499984740745262"/>
      <name val="ArialMT"/>
      <family val="2"/>
    </font>
  </fonts>
  <fills count="6">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2" fillId="0" borderId="0" xfId="0" applyFont="1" applyAlignment="1">
      <alignment horizontal="center"/>
    </xf>
    <xf numFmtId="0" fontId="3" fillId="3" borderId="0" xfId="0" applyFont="1" applyFill="1" applyAlignment="1">
      <alignment horizontal="center"/>
    </xf>
    <xf numFmtId="0" fontId="2" fillId="3" borderId="0" xfId="0" applyFont="1" applyFill="1" applyAlignment="1">
      <alignment horizontal="center"/>
    </xf>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xf numFmtId="165" fontId="0" fillId="0" borderId="0" xfId="0" applyNumberFormat="1"/>
    <xf numFmtId="0" fontId="2" fillId="4" borderId="0" xfId="0" applyFont="1" applyFill="1" applyAlignment="1">
      <alignment horizontal="left"/>
    </xf>
    <xf numFmtId="0" fontId="0" fillId="4" borderId="0" xfId="0" applyFill="1" applyAlignment="1">
      <alignment horizontal="left"/>
    </xf>
    <xf numFmtId="164" fontId="5" fillId="0" borderId="0" xfId="0" applyNumberFormat="1" applyFont="1" applyAlignment="1">
      <alignment horizontal="center"/>
    </xf>
    <xf numFmtId="165" fontId="0" fillId="0" borderId="0" xfId="0" applyNumberFormat="1" applyAlignment="1">
      <alignment horizontal="center"/>
    </xf>
    <xf numFmtId="0" fontId="6" fillId="0" borderId="0" xfId="0" applyFont="1" applyAlignment="1">
      <alignment horizontal="center"/>
    </xf>
    <xf numFmtId="49" fontId="0" fillId="0" borderId="0" xfId="0" applyNumberFormat="1" applyAlignment="1">
      <alignment horizontal="center"/>
    </xf>
    <xf numFmtId="0" fontId="1" fillId="0" borderId="0" xfId="0" applyFont="1" applyAlignment="1">
      <alignment horizontal="center"/>
    </xf>
    <xf numFmtId="0" fontId="7"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8" fillId="0" borderId="0" xfId="0" applyFont="1"/>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40ED6D-4D60-DA49-8AE2-B85D26136582}" name="Table1" displayName="Table1" ref="A1:C29" totalsRowShown="0">
  <autoFilter ref="A1:C29" xr:uid="{BD40ED6D-4D60-DA49-8AE2-B85D26136582}"/>
  <sortState xmlns:xlrd2="http://schemas.microsoft.com/office/spreadsheetml/2017/richdata2" ref="A2:C29">
    <sortCondition ref="B1:B29"/>
  </sortState>
  <tableColumns count="3">
    <tableColumn id="1" xr3:uid="{6CAADADA-AD4D-B349-88C6-5216AA6FF0D5}" name="ID" dataDxfId="0"/>
    <tableColumn id="2" xr3:uid="{3A159D60-4FA8-9B48-AB71-EF72D70E5BFC}" name="Group"/>
    <tableColumn id="3" xr3:uid="{027C51E1-084E-C846-BAFD-448B8756BA2B}" name="Mak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108A8-FD73-E34C-9782-50DCFCB93E9F}">
  <dimension ref="A1:M92"/>
  <sheetViews>
    <sheetView topLeftCell="A19" zoomScale="120" zoomScaleNormal="120" workbookViewId="0">
      <selection activeCell="I11" sqref="I11"/>
    </sheetView>
    <sheetView workbookViewId="1">
      <selection sqref="A1:D1"/>
    </sheetView>
  </sheetViews>
  <sheetFormatPr baseColWidth="10" defaultRowHeight="13"/>
  <cols>
    <col min="1" max="1" width="19" style="1" bestFit="1" customWidth="1"/>
    <col min="2" max="2" width="13.33203125" style="1" bestFit="1" customWidth="1"/>
    <col min="3" max="3" width="14" style="1" bestFit="1" customWidth="1"/>
    <col min="4" max="4" width="12.5" style="1" bestFit="1" customWidth="1"/>
    <col min="5" max="5" width="16.6640625" style="1" bestFit="1" customWidth="1"/>
    <col min="6" max="6" width="12" style="1" bestFit="1" customWidth="1"/>
    <col min="7" max="7" width="15.1640625" style="1" bestFit="1" customWidth="1"/>
    <col min="8" max="8" width="13" style="1" bestFit="1" customWidth="1"/>
    <col min="9" max="9" width="16.6640625" style="1" bestFit="1" customWidth="1"/>
    <col min="10" max="10" width="15.33203125" style="1" bestFit="1" customWidth="1"/>
    <col min="11" max="11" width="13.33203125" style="1" bestFit="1" customWidth="1"/>
    <col min="12" max="13" width="10.83203125" style="1"/>
    <col min="14" max="14" width="14" style="1" bestFit="1" customWidth="1"/>
    <col min="15" max="15" width="10.83203125" style="1"/>
    <col min="16" max="16" width="19" style="1" bestFit="1" customWidth="1"/>
    <col min="17" max="16384" width="10.83203125" style="1"/>
  </cols>
  <sheetData>
    <row r="1" spans="1:9" ht="35">
      <c r="A1" s="14">
        <f ca="1">NOW()</f>
        <v>44958.960784143521</v>
      </c>
      <c r="B1" s="14"/>
      <c r="C1" s="14"/>
      <c r="D1" s="14"/>
    </row>
    <row r="3" spans="1:9">
      <c r="A3" s="1" t="s">
        <v>86</v>
      </c>
    </row>
    <row r="10" spans="1:9" s="7" customFormat="1">
      <c r="A10" s="8" t="s">
        <v>6</v>
      </c>
      <c r="B10" s="8"/>
      <c r="C10" s="1" t="s">
        <v>112</v>
      </c>
      <c r="D10" s="1" t="s">
        <v>112</v>
      </c>
      <c r="E10" s="1" t="s">
        <v>112</v>
      </c>
      <c r="F10" s="1" t="s">
        <v>112</v>
      </c>
      <c r="G10" s="1" t="s">
        <v>112</v>
      </c>
      <c r="H10" s="1" t="s">
        <v>112</v>
      </c>
      <c r="I10" s="7" t="s">
        <v>229</v>
      </c>
    </row>
    <row r="11" spans="1:9">
      <c r="A11" s="5" t="s">
        <v>89</v>
      </c>
      <c r="B11" s="6" t="s">
        <v>24</v>
      </c>
      <c r="C11" s="6" t="s">
        <v>94</v>
      </c>
      <c r="D11" s="6" t="s">
        <v>95</v>
      </c>
      <c r="E11" s="6" t="s">
        <v>96</v>
      </c>
      <c r="F11" s="6" t="s">
        <v>91</v>
      </c>
      <c r="G11" s="6" t="s">
        <v>93</v>
      </c>
      <c r="H11" s="6" t="s">
        <v>92</v>
      </c>
      <c r="I11" s="6" t="s">
        <v>228</v>
      </c>
    </row>
    <row r="12" spans="1:9">
      <c r="A12" s="4">
        <v>1</v>
      </c>
      <c r="B12" s="17" t="s">
        <v>187</v>
      </c>
    </row>
    <row r="13" spans="1:9">
      <c r="A13" s="4">
        <v>2</v>
      </c>
      <c r="B13" s="17" t="s">
        <v>188</v>
      </c>
    </row>
    <row r="14" spans="1:9">
      <c r="A14" s="4">
        <v>3</v>
      </c>
      <c r="B14" s="17" t="s">
        <v>189</v>
      </c>
    </row>
    <row r="15" spans="1:9">
      <c r="A15" s="4">
        <v>4</v>
      </c>
      <c r="B15" s="17" t="s">
        <v>190</v>
      </c>
    </row>
    <row r="16" spans="1:9">
      <c r="A16" s="4">
        <v>5</v>
      </c>
      <c r="B16" s="17" t="s">
        <v>191</v>
      </c>
    </row>
    <row r="17" spans="1:6" s="7" customFormat="1">
      <c r="A17" s="4">
        <v>6</v>
      </c>
      <c r="B17" s="17" t="s">
        <v>135</v>
      </c>
    </row>
    <row r="18" spans="1:6">
      <c r="A18" s="4">
        <v>7</v>
      </c>
      <c r="B18" s="17" t="s">
        <v>192</v>
      </c>
    </row>
    <row r="19" spans="1:6">
      <c r="A19" s="4">
        <v>8</v>
      </c>
      <c r="B19" s="17" t="s">
        <v>193</v>
      </c>
    </row>
    <row r="20" spans="1:6">
      <c r="A20" s="4">
        <v>9</v>
      </c>
      <c r="B20" s="17" t="s">
        <v>194</v>
      </c>
    </row>
    <row r="21" spans="1:6">
      <c r="A21" s="4">
        <v>10</v>
      </c>
      <c r="B21" s="17" t="s">
        <v>195</v>
      </c>
    </row>
    <row r="23" spans="1:6">
      <c r="E23" s="1">
        <v>300</v>
      </c>
      <c r="F23" s="1">
        <v>3</v>
      </c>
    </row>
    <row r="24" spans="1:6">
      <c r="E24" s="1">
        <v>100</v>
      </c>
      <c r="F24" s="1">
        <v>1</v>
      </c>
    </row>
    <row r="25" spans="1:6">
      <c r="A25" s="13" t="s">
        <v>31</v>
      </c>
      <c r="B25" s="1" t="s">
        <v>112</v>
      </c>
      <c r="F25" s="1" t="s">
        <v>112</v>
      </c>
    </row>
    <row r="26" spans="1:6">
      <c r="A26" s="6" t="s">
        <v>134</v>
      </c>
      <c r="B26" s="6" t="s">
        <v>89</v>
      </c>
      <c r="C26" s="6" t="s">
        <v>32</v>
      </c>
      <c r="D26" s="6" t="s">
        <v>33</v>
      </c>
      <c r="E26" s="6" t="s">
        <v>34</v>
      </c>
      <c r="F26" s="6" t="s">
        <v>98</v>
      </c>
    </row>
    <row r="27" spans="1:6">
      <c r="A27" s="1" t="s">
        <v>122</v>
      </c>
      <c r="B27" s="1">
        <v>1</v>
      </c>
      <c r="C27" s="15">
        <v>44509</v>
      </c>
      <c r="D27" s="15">
        <v>44873</v>
      </c>
      <c r="E27" s="1">
        <v>167</v>
      </c>
      <c r="F27" s="1">
        <v>2</v>
      </c>
    </row>
    <row r="28" spans="1:6">
      <c r="A28" s="1" t="s">
        <v>123</v>
      </c>
      <c r="B28" s="1">
        <v>2</v>
      </c>
      <c r="C28" s="15">
        <v>44359</v>
      </c>
      <c r="D28" s="15">
        <v>44723</v>
      </c>
      <c r="E28" s="1">
        <v>156</v>
      </c>
      <c r="F28" s="1">
        <v>2</v>
      </c>
    </row>
    <row r="29" spans="1:6">
      <c r="A29" s="1" t="s">
        <v>124</v>
      </c>
      <c r="B29" s="1">
        <v>3</v>
      </c>
      <c r="C29" s="15">
        <v>44463</v>
      </c>
      <c r="D29" s="15">
        <v>44827</v>
      </c>
      <c r="E29" s="1">
        <v>214</v>
      </c>
      <c r="F29" s="1">
        <v>1</v>
      </c>
    </row>
    <row r="30" spans="1:6">
      <c r="A30" s="1" t="s">
        <v>125</v>
      </c>
      <c r="B30" s="1">
        <v>4</v>
      </c>
      <c r="C30" s="15">
        <v>44282</v>
      </c>
      <c r="D30" s="15">
        <v>44646</v>
      </c>
      <c r="E30" s="1">
        <v>123</v>
      </c>
      <c r="F30" s="1">
        <v>2</v>
      </c>
    </row>
    <row r="31" spans="1:6">
      <c r="A31" s="1" t="s">
        <v>126</v>
      </c>
      <c r="B31" s="1">
        <v>5</v>
      </c>
      <c r="C31" s="15">
        <v>43561</v>
      </c>
      <c r="D31" s="15">
        <v>43925</v>
      </c>
      <c r="E31" s="1">
        <v>240</v>
      </c>
      <c r="F31" s="1">
        <v>1</v>
      </c>
    </row>
    <row r="32" spans="1:6">
      <c r="A32" s="1" t="s">
        <v>127</v>
      </c>
      <c r="B32" s="1">
        <v>6</v>
      </c>
      <c r="C32" s="15">
        <v>44014</v>
      </c>
      <c r="D32" s="15">
        <v>44378</v>
      </c>
      <c r="E32" s="1">
        <v>155</v>
      </c>
      <c r="F32" s="1">
        <v>2</v>
      </c>
    </row>
    <row r="33" spans="1:9">
      <c r="A33" s="1" t="s">
        <v>128</v>
      </c>
      <c r="B33" s="1">
        <v>7</v>
      </c>
      <c r="C33" s="15">
        <v>44973</v>
      </c>
      <c r="D33" s="15">
        <v>45337</v>
      </c>
      <c r="E33" s="1">
        <v>261</v>
      </c>
      <c r="F33" s="1">
        <v>2</v>
      </c>
    </row>
    <row r="34" spans="1:9">
      <c r="A34" s="1" t="s">
        <v>129</v>
      </c>
      <c r="B34" s="1">
        <v>8</v>
      </c>
      <c r="C34" s="15">
        <v>43424</v>
      </c>
      <c r="D34" s="15">
        <v>43788</v>
      </c>
      <c r="E34" s="1">
        <v>114</v>
      </c>
      <c r="F34" s="1">
        <v>3</v>
      </c>
    </row>
    <row r="35" spans="1:9">
      <c r="A35" s="1" t="s">
        <v>130</v>
      </c>
      <c r="B35" s="1">
        <v>9</v>
      </c>
      <c r="C35" s="15">
        <v>44426</v>
      </c>
      <c r="D35" s="15">
        <v>44790</v>
      </c>
      <c r="E35" s="1">
        <v>178</v>
      </c>
      <c r="F35" s="1">
        <v>1</v>
      </c>
    </row>
    <row r="36" spans="1:9">
      <c r="A36" s="1" t="s">
        <v>131</v>
      </c>
      <c r="B36" s="1">
        <v>10</v>
      </c>
      <c r="C36" s="15">
        <v>43166</v>
      </c>
      <c r="D36" s="15">
        <v>43530</v>
      </c>
      <c r="E36" s="1">
        <v>199</v>
      </c>
      <c r="F36" s="1">
        <v>1</v>
      </c>
    </row>
    <row r="41" spans="1:9">
      <c r="A41" s="13" t="s">
        <v>11</v>
      </c>
      <c r="B41" s="1" t="s">
        <v>112</v>
      </c>
      <c r="C41" s="7"/>
      <c r="D41" s="7"/>
      <c r="E41" s="7"/>
      <c r="F41" s="1" t="s">
        <v>112</v>
      </c>
    </row>
    <row r="42" spans="1:9">
      <c r="A42" s="5" t="s">
        <v>92</v>
      </c>
      <c r="B42" s="6" t="s">
        <v>89</v>
      </c>
      <c r="C42" s="6" t="s">
        <v>26</v>
      </c>
      <c r="D42" s="6" t="s">
        <v>23</v>
      </c>
      <c r="E42" s="6" t="s">
        <v>25</v>
      </c>
      <c r="F42" s="19" t="s">
        <v>98</v>
      </c>
    </row>
    <row r="43" spans="1:9">
      <c r="A43" s="1">
        <v>1</v>
      </c>
    </row>
    <row r="44" spans="1:9">
      <c r="A44" s="1">
        <v>2</v>
      </c>
    </row>
    <row r="45" spans="1:9">
      <c r="A45" s="1">
        <v>3</v>
      </c>
    </row>
    <row r="47" spans="1:9">
      <c r="D47" s="15">
        <v>44956</v>
      </c>
    </row>
    <row r="48" spans="1:9">
      <c r="A48" s="13" t="s">
        <v>13</v>
      </c>
      <c r="B48" s="1" t="s">
        <v>112</v>
      </c>
      <c r="C48" s="1" t="s">
        <v>112</v>
      </c>
      <c r="D48" s="15">
        <v>43101</v>
      </c>
      <c r="E48" s="7"/>
      <c r="G48" s="7"/>
      <c r="H48" s="13" t="s">
        <v>14</v>
      </c>
      <c r="I48" s="7"/>
    </row>
    <row r="49" spans="1:9">
      <c r="A49" s="5" t="s">
        <v>93</v>
      </c>
      <c r="B49" s="6" t="s">
        <v>89</v>
      </c>
      <c r="C49" s="6" t="s">
        <v>136</v>
      </c>
      <c r="D49" s="6" t="s">
        <v>28</v>
      </c>
      <c r="E49" s="6" t="s">
        <v>29</v>
      </c>
      <c r="H49" s="5" t="s">
        <v>97</v>
      </c>
      <c r="I49" s="6" t="s">
        <v>15</v>
      </c>
    </row>
    <row r="50" spans="1:9" ht="15">
      <c r="A50" s="16" t="s">
        <v>137</v>
      </c>
      <c r="B50" s="1">
        <v>2</v>
      </c>
      <c r="C50" s="1">
        <v>3</v>
      </c>
      <c r="D50" s="17" t="s">
        <v>149</v>
      </c>
      <c r="E50" s="17" t="s">
        <v>150</v>
      </c>
      <c r="H50" s="1">
        <v>1</v>
      </c>
      <c r="I50" s="1" t="s">
        <v>114</v>
      </c>
    </row>
    <row r="51" spans="1:9" ht="15">
      <c r="A51" s="16" t="s">
        <v>138</v>
      </c>
      <c r="B51" s="1">
        <v>10</v>
      </c>
      <c r="C51" s="1">
        <v>2</v>
      </c>
      <c r="D51" s="17" t="s">
        <v>151</v>
      </c>
      <c r="E51" s="17" t="s">
        <v>152</v>
      </c>
      <c r="H51" s="1">
        <v>2</v>
      </c>
      <c r="I51" s="1" t="s">
        <v>115</v>
      </c>
    </row>
    <row r="52" spans="1:9" ht="15">
      <c r="A52" s="16" t="s">
        <v>139</v>
      </c>
      <c r="B52" s="1">
        <v>8</v>
      </c>
      <c r="C52" s="1">
        <v>3</v>
      </c>
      <c r="D52" s="17" t="s">
        <v>153</v>
      </c>
      <c r="E52" s="17" t="s">
        <v>154</v>
      </c>
      <c r="H52" s="1">
        <v>3</v>
      </c>
      <c r="I52" s="1" t="s">
        <v>116</v>
      </c>
    </row>
    <row r="53" spans="1:9" ht="15">
      <c r="A53" s="16" t="s">
        <v>140</v>
      </c>
      <c r="B53" s="1">
        <v>9</v>
      </c>
      <c r="C53" s="1">
        <v>1</v>
      </c>
      <c r="D53" s="17" t="s">
        <v>155</v>
      </c>
      <c r="E53" s="17" t="s">
        <v>156</v>
      </c>
    </row>
    <row r="54" spans="1:9" ht="15">
      <c r="A54" s="16" t="s">
        <v>141</v>
      </c>
      <c r="B54" s="1">
        <v>7</v>
      </c>
      <c r="C54" s="1">
        <v>2</v>
      </c>
      <c r="D54" s="17" t="s">
        <v>157</v>
      </c>
      <c r="E54" s="17" t="s">
        <v>158</v>
      </c>
    </row>
    <row r="55" spans="1:9" ht="15">
      <c r="A55" s="16" t="s">
        <v>142</v>
      </c>
      <c r="B55" s="1">
        <v>1</v>
      </c>
      <c r="C55" s="1">
        <v>2</v>
      </c>
      <c r="D55" s="17" t="s">
        <v>157</v>
      </c>
      <c r="E55" s="17" t="s">
        <v>158</v>
      </c>
    </row>
    <row r="56" spans="1:9" ht="15">
      <c r="A56" s="16" t="s">
        <v>143</v>
      </c>
      <c r="B56" s="1">
        <v>3</v>
      </c>
      <c r="C56" s="1">
        <v>2</v>
      </c>
      <c r="D56" s="17" t="s">
        <v>159</v>
      </c>
      <c r="E56" s="17" t="s">
        <v>160</v>
      </c>
    </row>
    <row r="57" spans="1:9" ht="15">
      <c r="A57" s="16" t="s">
        <v>144</v>
      </c>
      <c r="B57" s="1">
        <v>4</v>
      </c>
      <c r="C57" s="1">
        <v>2</v>
      </c>
      <c r="D57" s="17" t="s">
        <v>161</v>
      </c>
      <c r="E57" s="17" t="s">
        <v>162</v>
      </c>
    </row>
    <row r="58" spans="1:9" ht="15">
      <c r="A58" s="16" t="s">
        <v>145</v>
      </c>
      <c r="B58" s="1">
        <v>6</v>
      </c>
      <c r="C58" s="1">
        <v>3</v>
      </c>
      <c r="D58" s="17" t="s">
        <v>163</v>
      </c>
      <c r="E58" s="17" t="s">
        <v>164</v>
      </c>
    </row>
    <row r="59" spans="1:9" ht="15">
      <c r="A59" s="16" t="s">
        <v>146</v>
      </c>
      <c r="B59" s="1">
        <v>5</v>
      </c>
      <c r="C59" s="1">
        <v>2</v>
      </c>
      <c r="D59" s="17" t="s">
        <v>165</v>
      </c>
      <c r="E59" s="17" t="s">
        <v>166</v>
      </c>
    </row>
    <row r="62" spans="1:9">
      <c r="A62" s="1" t="s">
        <v>27</v>
      </c>
      <c r="B62" s="1" t="s">
        <v>112</v>
      </c>
    </row>
    <row r="63" spans="1:9">
      <c r="A63" s="6" t="s">
        <v>12</v>
      </c>
      <c r="B63" s="6" t="s">
        <v>89</v>
      </c>
      <c r="C63" s="6" t="s">
        <v>33</v>
      </c>
      <c r="D63" s="6" t="s">
        <v>30</v>
      </c>
    </row>
    <row r="64" spans="1:9">
      <c r="A64" s="1">
        <v>1</v>
      </c>
    </row>
    <row r="65" spans="1:13">
      <c r="A65" s="1">
        <v>0</v>
      </c>
    </row>
    <row r="66" spans="1:13">
      <c r="A66" s="1">
        <v>1</v>
      </c>
    </row>
    <row r="70" spans="1:13">
      <c r="E70" s="13" t="s">
        <v>19</v>
      </c>
      <c r="F70" s="7"/>
    </row>
    <row r="71" spans="1:13">
      <c r="E71" s="5" t="s">
        <v>98</v>
      </c>
      <c r="F71" s="6" t="s">
        <v>37</v>
      </c>
    </row>
    <row r="72" spans="1:13">
      <c r="E72" s="1">
        <v>1</v>
      </c>
      <c r="F72" s="1" t="s">
        <v>16</v>
      </c>
    </row>
    <row r="73" spans="1:13">
      <c r="E73" s="1">
        <v>2</v>
      </c>
      <c r="F73" s="1" t="s">
        <v>17</v>
      </c>
    </row>
    <row r="74" spans="1:13">
      <c r="E74" s="1">
        <v>3</v>
      </c>
      <c r="F74" s="1" t="s">
        <v>18</v>
      </c>
    </row>
    <row r="77" spans="1:13">
      <c r="A77" s="12" t="s">
        <v>87</v>
      </c>
      <c r="B77" s="8"/>
      <c r="C77" s="7"/>
      <c r="D77" s="13" t="s">
        <v>20</v>
      </c>
      <c r="E77" s="20" t="s">
        <v>112</v>
      </c>
      <c r="F77" s="7"/>
      <c r="G77" s="7"/>
      <c r="H77" s="13" t="s">
        <v>21</v>
      </c>
      <c r="I77" s="20" t="s">
        <v>112</v>
      </c>
      <c r="J77" s="7"/>
      <c r="K77" s="7"/>
      <c r="L77" s="13" t="s">
        <v>22</v>
      </c>
      <c r="M77" s="7"/>
    </row>
    <row r="78" spans="1:13">
      <c r="A78" s="5" t="s">
        <v>90</v>
      </c>
      <c r="B78" s="6" t="s">
        <v>88</v>
      </c>
      <c r="D78" s="3" t="s">
        <v>94</v>
      </c>
      <c r="E78" s="2" t="s">
        <v>90</v>
      </c>
      <c r="F78" s="2" t="s">
        <v>36</v>
      </c>
      <c r="H78" s="5" t="s">
        <v>95</v>
      </c>
      <c r="I78" s="6" t="s">
        <v>94</v>
      </c>
      <c r="J78" s="6" t="s">
        <v>35</v>
      </c>
      <c r="L78" s="3" t="s">
        <v>96</v>
      </c>
      <c r="M78" s="2" t="s">
        <v>9</v>
      </c>
    </row>
    <row r="79" spans="1:13">
      <c r="A79" s="4">
        <v>1</v>
      </c>
      <c r="B79" s="4" t="s">
        <v>0</v>
      </c>
      <c r="D79" s="1">
        <v>1</v>
      </c>
      <c r="E79" s="1">
        <v>1</v>
      </c>
      <c r="F79" s="1" t="s">
        <v>0</v>
      </c>
      <c r="H79" s="4">
        <v>1</v>
      </c>
      <c r="I79" s="1">
        <v>1</v>
      </c>
      <c r="J79" s="4" t="s">
        <v>7</v>
      </c>
      <c r="L79" s="1">
        <v>1</v>
      </c>
      <c r="M79" s="1" t="s">
        <v>3</v>
      </c>
    </row>
    <row r="80" spans="1:13">
      <c r="A80" s="4">
        <v>2</v>
      </c>
      <c r="B80" s="4" t="s">
        <v>1</v>
      </c>
      <c r="D80" s="1">
        <v>2</v>
      </c>
      <c r="E80" s="1">
        <v>1</v>
      </c>
      <c r="F80" s="1" t="s">
        <v>40</v>
      </c>
      <c r="H80" s="4">
        <v>2</v>
      </c>
      <c r="I80" s="1">
        <v>1</v>
      </c>
      <c r="J80" s="4" t="s">
        <v>10</v>
      </c>
      <c r="L80" s="1">
        <v>2</v>
      </c>
      <c r="M80" s="1" t="s">
        <v>4</v>
      </c>
    </row>
    <row r="81" spans="1:13">
      <c r="A81" s="4">
        <v>3</v>
      </c>
      <c r="B81" s="4" t="s">
        <v>38</v>
      </c>
      <c r="D81" s="1">
        <v>3</v>
      </c>
      <c r="E81" s="1">
        <v>2</v>
      </c>
      <c r="F81" s="1" t="s">
        <v>2</v>
      </c>
      <c r="H81" s="4">
        <v>3</v>
      </c>
      <c r="I81" s="1">
        <v>2</v>
      </c>
      <c r="J81" s="4" t="s">
        <v>100</v>
      </c>
      <c r="L81" s="1">
        <v>3</v>
      </c>
      <c r="M81" s="1" t="s">
        <v>5</v>
      </c>
    </row>
    <row r="82" spans="1:13">
      <c r="A82" s="4"/>
      <c r="B82" s="4"/>
      <c r="D82" s="1">
        <v>4</v>
      </c>
      <c r="E82" s="1">
        <v>2</v>
      </c>
      <c r="F82" s="1" t="s">
        <v>39</v>
      </c>
      <c r="H82" s="4">
        <v>4</v>
      </c>
      <c r="I82" s="4">
        <v>2</v>
      </c>
      <c r="J82" s="1" t="s">
        <v>101</v>
      </c>
      <c r="L82" s="1">
        <v>4</v>
      </c>
      <c r="M82" s="1" t="s">
        <v>113</v>
      </c>
    </row>
    <row r="83" spans="1:13">
      <c r="A83" s="4"/>
      <c r="B83" s="4"/>
      <c r="D83" s="1">
        <v>5</v>
      </c>
      <c r="E83" s="1">
        <v>3</v>
      </c>
      <c r="F83" s="1" t="s">
        <v>41</v>
      </c>
      <c r="H83" s="4">
        <v>5</v>
      </c>
      <c r="I83" s="4">
        <v>3</v>
      </c>
      <c r="J83" s="1" t="s">
        <v>102</v>
      </c>
    </row>
    <row r="84" spans="1:13">
      <c r="A84" s="4"/>
      <c r="B84" s="4"/>
      <c r="D84" s="1">
        <v>6</v>
      </c>
      <c r="E84" s="1">
        <v>3</v>
      </c>
      <c r="F84" s="1" t="s">
        <v>42</v>
      </c>
      <c r="H84" s="4">
        <v>6</v>
      </c>
      <c r="I84" s="4">
        <v>3</v>
      </c>
      <c r="J84" s="1" t="s">
        <v>103</v>
      </c>
    </row>
    <row r="85" spans="1:13">
      <c r="D85" s="1">
        <v>7</v>
      </c>
      <c r="E85" s="1">
        <v>3</v>
      </c>
      <c r="F85" s="1" t="s">
        <v>43</v>
      </c>
      <c r="H85" s="4">
        <v>7</v>
      </c>
      <c r="I85" s="1">
        <v>4</v>
      </c>
      <c r="J85" s="1" t="s">
        <v>104</v>
      </c>
    </row>
    <row r="86" spans="1:13">
      <c r="H86" s="4">
        <v>8</v>
      </c>
      <c r="I86" s="1">
        <v>4</v>
      </c>
      <c r="J86" s="1" t="s">
        <v>105</v>
      </c>
    </row>
    <row r="87" spans="1:13">
      <c r="H87" s="4">
        <v>9</v>
      </c>
      <c r="I87" s="1">
        <v>5</v>
      </c>
      <c r="J87" s="1" t="s">
        <v>106</v>
      </c>
    </row>
    <row r="88" spans="1:13">
      <c r="H88" s="4">
        <v>10</v>
      </c>
      <c r="I88" s="1">
        <v>5</v>
      </c>
      <c r="J88" s="1" t="s">
        <v>107</v>
      </c>
    </row>
    <row r="89" spans="1:13">
      <c r="H89" s="4">
        <v>11</v>
      </c>
      <c r="I89" s="1">
        <v>6</v>
      </c>
      <c r="J89" s="1" t="s">
        <v>108</v>
      </c>
    </row>
    <row r="90" spans="1:13">
      <c r="H90" s="4">
        <v>12</v>
      </c>
      <c r="I90" s="1">
        <v>6</v>
      </c>
      <c r="J90" s="1" t="s">
        <v>109</v>
      </c>
    </row>
    <row r="91" spans="1:13">
      <c r="H91" s="4">
        <v>13</v>
      </c>
      <c r="I91" s="1">
        <v>7</v>
      </c>
      <c r="J91" s="1" t="s">
        <v>110</v>
      </c>
    </row>
    <row r="92" spans="1:13">
      <c r="H92" s="4">
        <v>14</v>
      </c>
      <c r="I92" s="1">
        <v>7</v>
      </c>
      <c r="J92" s="1" t="s">
        <v>111</v>
      </c>
    </row>
  </sheetData>
  <mergeCells count="1">
    <mergeCell ref="A1:D1"/>
  </mergeCells>
  <phoneticPr fontId="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DDA2-8713-044D-B08C-7FAD064AA1E7}">
  <dimension ref="A1:I149"/>
  <sheetViews>
    <sheetView zoomScale="120" zoomScaleNormal="120" workbookViewId="0">
      <selection activeCell="D8" sqref="D8"/>
    </sheetView>
    <sheetView tabSelected="1" topLeftCell="A95" zoomScale="110" zoomScaleNormal="110" workbookViewId="1">
      <selection activeCell="I128" sqref="I128:I137"/>
    </sheetView>
  </sheetViews>
  <sheetFormatPr baseColWidth="10" defaultRowHeight="13" outlineLevelRow="1"/>
  <cols>
    <col min="3" max="3" width="14.5" bestFit="1" customWidth="1"/>
    <col min="4" max="4" width="19" bestFit="1" customWidth="1"/>
    <col min="5" max="5" width="14.33203125" bestFit="1" customWidth="1"/>
    <col min="6" max="6" width="19.33203125" bestFit="1" customWidth="1"/>
    <col min="7" max="7" width="23.83203125" bestFit="1" customWidth="1"/>
    <col min="8" max="8" width="16.6640625" bestFit="1" customWidth="1"/>
    <col min="9" max="9" width="144.5" customWidth="1"/>
  </cols>
  <sheetData>
    <row r="1" spans="6:9">
      <c r="I1" s="10" t="s">
        <v>120</v>
      </c>
    </row>
    <row r="3" spans="6:9">
      <c r="G3" s="13" t="s">
        <v>87</v>
      </c>
      <c r="H3" s="8"/>
      <c r="I3" s="22" t="str">
        <f>CONCATENATE("insert into kc_car_fleet_dll.",G3," (",G4,", ",H4,") ")</f>
        <v xml:space="preserve">insert into kc_car_fleet_dll.parent_corp_table (par_corp_id, corp_name) </v>
      </c>
    </row>
    <row r="4" spans="6:9">
      <c r="G4" s="5" t="s">
        <v>90</v>
      </c>
      <c r="H4" s="6" t="s">
        <v>88</v>
      </c>
      <c r="I4" s="10" t="s">
        <v>99</v>
      </c>
    </row>
    <row r="5" spans="6:9" outlineLevel="1">
      <c r="G5" s="4">
        <v>1</v>
      </c>
      <c r="H5" s="4" t="s">
        <v>0</v>
      </c>
      <c r="I5" t="str">
        <f>CONCATENATE($I$3,"values('",G5,"','",H5,"');")</f>
        <v>insert into kc_car_fleet_dll.parent_corp_table (par_corp_id, corp_name) values('1','Honda');</v>
      </c>
    </row>
    <row r="6" spans="6:9" outlineLevel="1">
      <c r="G6" s="4">
        <v>2</v>
      </c>
      <c r="H6" s="4" t="s">
        <v>1</v>
      </c>
      <c r="I6" t="str">
        <f t="shared" ref="I6:I7" si="0">CONCATENATE($I$3,"values('",G6,"','",H6,"');")</f>
        <v>insert into kc_car_fleet_dll.parent_corp_table (par_corp_id, corp_name) values('2','VW');</v>
      </c>
    </row>
    <row r="7" spans="6:9" outlineLevel="1">
      <c r="G7" s="4">
        <v>3</v>
      </c>
      <c r="H7" s="4" t="s">
        <v>38</v>
      </c>
      <c r="I7" t="str">
        <f t="shared" si="0"/>
        <v>insert into kc_car_fleet_dll.parent_corp_table (par_corp_id, corp_name) values('3','GM');</v>
      </c>
    </row>
    <row r="8" spans="6:9">
      <c r="G8" s="4"/>
      <c r="H8" s="4"/>
    </row>
    <row r="10" spans="6:9">
      <c r="F10" s="13" t="s">
        <v>20</v>
      </c>
      <c r="G10" s="20" t="s">
        <v>222</v>
      </c>
      <c r="I10" s="22" t="str">
        <f>CONCATENATE("insert into kc_car_fleet_dll.",F10," (",F11,", ",G11,", ",H11,") ")</f>
        <v xml:space="preserve">insert into kc_car_fleet_dll.make_table (make_id, par_corp_id, make_name) </v>
      </c>
    </row>
    <row r="11" spans="6:9">
      <c r="F11" s="3" t="s">
        <v>94</v>
      </c>
      <c r="G11" s="2" t="s">
        <v>90</v>
      </c>
      <c r="H11" s="2" t="s">
        <v>36</v>
      </c>
      <c r="I11" s="10" t="s">
        <v>99</v>
      </c>
    </row>
    <row r="12" spans="6:9" outlineLevel="1">
      <c r="F12" s="1">
        <v>1</v>
      </c>
      <c r="G12" s="1">
        <v>1</v>
      </c>
      <c r="H12" s="1" t="s">
        <v>0</v>
      </c>
      <c r="I12" t="str">
        <f>CONCATENATE($I$10,"values('",F12,"','",G12,"','",H12,"');")</f>
        <v>insert into kc_car_fleet_dll.make_table (make_id, par_corp_id, make_name) values('1','1','Honda');</v>
      </c>
    </row>
    <row r="13" spans="6:9" outlineLevel="1">
      <c r="F13" s="1">
        <v>2</v>
      </c>
      <c r="G13" s="1">
        <v>1</v>
      </c>
      <c r="H13" s="1" t="s">
        <v>40</v>
      </c>
      <c r="I13" t="str">
        <f t="shared" ref="I13:I18" si="1">CONCATENATE($I$10,"values('",F13,"','",G13,"','",H13,"');")</f>
        <v>insert into kc_car_fleet_dll.make_table (make_id, par_corp_id, make_name) values('2','1','Acura');</v>
      </c>
    </row>
    <row r="14" spans="6:9" outlineLevel="1">
      <c r="F14" s="1">
        <v>3</v>
      </c>
      <c r="G14" s="1">
        <v>2</v>
      </c>
      <c r="H14" s="1" t="s">
        <v>2</v>
      </c>
      <c r="I14" t="str">
        <f t="shared" si="1"/>
        <v>insert into kc_car_fleet_dll.make_table (make_id, par_corp_id, make_name) values('3','2','Audi');</v>
      </c>
    </row>
    <row r="15" spans="6:9" outlineLevel="1">
      <c r="F15" s="1">
        <v>4</v>
      </c>
      <c r="G15" s="1">
        <v>2</v>
      </c>
      <c r="H15" s="1" t="s">
        <v>39</v>
      </c>
      <c r="I15" t="str">
        <f t="shared" si="1"/>
        <v>insert into kc_car_fleet_dll.make_table (make_id, par_corp_id, make_name) values('4','2','Bently');</v>
      </c>
    </row>
    <row r="16" spans="6:9" outlineLevel="1">
      <c r="F16" s="1">
        <v>5</v>
      </c>
      <c r="G16" s="1">
        <v>3</v>
      </c>
      <c r="H16" s="1" t="s">
        <v>41</v>
      </c>
      <c r="I16" t="str">
        <f t="shared" si="1"/>
        <v>insert into kc_car_fleet_dll.make_table (make_id, par_corp_id, make_name) values('5','3','Buick');</v>
      </c>
    </row>
    <row r="17" spans="6:9" outlineLevel="1">
      <c r="F17" s="1">
        <v>6</v>
      </c>
      <c r="G17" s="1">
        <v>3</v>
      </c>
      <c r="H17" s="1" t="s">
        <v>42</v>
      </c>
      <c r="I17" t="str">
        <f t="shared" si="1"/>
        <v>insert into kc_car_fleet_dll.make_table (make_id, par_corp_id, make_name) values('6','3','Cadillac');</v>
      </c>
    </row>
    <row r="18" spans="6:9" outlineLevel="1">
      <c r="F18" s="1">
        <v>7</v>
      </c>
      <c r="G18" s="1">
        <v>3</v>
      </c>
      <c r="H18" s="1" t="s">
        <v>43</v>
      </c>
      <c r="I18" t="str">
        <f t="shared" si="1"/>
        <v>insert into kc_car_fleet_dll.make_table (make_id, par_corp_id, make_name) values('7','3','Chevorlet');</v>
      </c>
    </row>
    <row r="21" spans="6:9">
      <c r="F21" s="13" t="s">
        <v>21</v>
      </c>
      <c r="G21" s="20" t="s">
        <v>221</v>
      </c>
      <c r="H21" s="7"/>
      <c r="I21" s="22" t="str">
        <f>CONCATENATE("insert into kc_car_fleet_dll.",F21," (",F22,", ",G22,", ",H22,") ")</f>
        <v xml:space="preserve">insert into kc_car_fleet_dll.model_table (model_id, make_id, model_name) </v>
      </c>
    </row>
    <row r="22" spans="6:9">
      <c r="F22" s="5" t="s">
        <v>95</v>
      </c>
      <c r="G22" s="6" t="s">
        <v>94</v>
      </c>
      <c r="H22" s="6" t="s">
        <v>35</v>
      </c>
      <c r="I22" s="10" t="s">
        <v>99</v>
      </c>
    </row>
    <row r="23" spans="6:9" outlineLevel="1">
      <c r="F23" s="4">
        <v>1</v>
      </c>
      <c r="G23" s="1">
        <v>1</v>
      </c>
      <c r="H23" s="4" t="s">
        <v>7</v>
      </c>
      <c r="I23" t="str">
        <f>CONCATENATE($I$21,"values('",F23,"','",G23,"','",H23,"');")</f>
        <v>insert into kc_car_fleet_dll.model_table (model_id, make_id, model_name) values('1','1','Accord');</v>
      </c>
    </row>
    <row r="24" spans="6:9" outlineLevel="1">
      <c r="F24" s="4">
        <v>2</v>
      </c>
      <c r="G24" s="1">
        <v>1</v>
      </c>
      <c r="H24" s="4" t="s">
        <v>10</v>
      </c>
      <c r="I24" t="str">
        <f t="shared" ref="I24:I36" si="2">CONCATENATE($I$21,"values('",F24,"','",G24,"','",H24,"');")</f>
        <v>insert into kc_car_fleet_dll.model_table (model_id, make_id, model_name) values('2','1','Civic');</v>
      </c>
    </row>
    <row r="25" spans="6:9" outlineLevel="1">
      <c r="F25" s="4">
        <v>3</v>
      </c>
      <c r="G25" s="1">
        <v>2</v>
      </c>
      <c r="H25" s="4" t="s">
        <v>100</v>
      </c>
      <c r="I25" t="str">
        <f t="shared" si="2"/>
        <v>insert into kc_car_fleet_dll.model_table (model_id, make_id, model_name) values('3','2','MDX');</v>
      </c>
    </row>
    <row r="26" spans="6:9" outlineLevel="1">
      <c r="F26" s="4">
        <v>4</v>
      </c>
      <c r="G26" s="4">
        <v>2</v>
      </c>
      <c r="H26" s="1" t="s">
        <v>101</v>
      </c>
      <c r="I26" t="str">
        <f t="shared" si="2"/>
        <v>insert into kc_car_fleet_dll.model_table (model_id, make_id, model_name) values('4','2','TLX');</v>
      </c>
    </row>
    <row r="27" spans="6:9" outlineLevel="1">
      <c r="F27" s="4">
        <v>5</v>
      </c>
      <c r="G27" s="4">
        <v>3</v>
      </c>
      <c r="H27" s="1" t="s">
        <v>102</v>
      </c>
      <c r="I27" t="str">
        <f t="shared" si="2"/>
        <v>insert into kc_car_fleet_dll.model_table (model_id, make_id, model_name) values('5','3','A4');</v>
      </c>
    </row>
    <row r="28" spans="6:9" outlineLevel="1">
      <c r="F28" s="4">
        <v>6</v>
      </c>
      <c r="G28" s="4">
        <v>3</v>
      </c>
      <c r="H28" s="1" t="s">
        <v>103</v>
      </c>
      <c r="I28" t="str">
        <f t="shared" si="2"/>
        <v>insert into kc_car_fleet_dll.model_table (model_id, make_id, model_name) values('6','3','A5');</v>
      </c>
    </row>
    <row r="29" spans="6:9" outlineLevel="1">
      <c r="F29" s="4">
        <v>7</v>
      </c>
      <c r="G29" s="1">
        <v>4</v>
      </c>
      <c r="H29" s="1" t="s">
        <v>104</v>
      </c>
      <c r="I29" t="str">
        <f t="shared" si="2"/>
        <v>insert into kc_car_fleet_dll.model_table (model_id, make_id, model_name) values('7','4','Continental GT');</v>
      </c>
    </row>
    <row r="30" spans="6:9" outlineLevel="1">
      <c r="F30" s="4">
        <v>8</v>
      </c>
      <c r="G30" s="1">
        <v>4</v>
      </c>
      <c r="H30" s="1" t="s">
        <v>105</v>
      </c>
      <c r="I30" t="str">
        <f t="shared" si="2"/>
        <v>insert into kc_car_fleet_dll.model_table (model_id, make_id, model_name) values('8','4','Flying Spur');</v>
      </c>
    </row>
    <row r="31" spans="6:9" outlineLevel="1">
      <c r="F31" s="4">
        <v>9</v>
      </c>
      <c r="G31" s="1">
        <v>5</v>
      </c>
      <c r="H31" s="1" t="s">
        <v>106</v>
      </c>
      <c r="I31" t="str">
        <f t="shared" si="2"/>
        <v>insert into kc_car_fleet_dll.model_table (model_id, make_id, model_name) values('9','5','Enclave');</v>
      </c>
    </row>
    <row r="32" spans="6:9" outlineLevel="1">
      <c r="F32" s="4">
        <v>10</v>
      </c>
      <c r="G32" s="1">
        <v>5</v>
      </c>
      <c r="H32" s="1" t="s">
        <v>107</v>
      </c>
      <c r="I32" t="str">
        <f t="shared" si="2"/>
        <v>insert into kc_car_fleet_dll.model_table (model_id, make_id, model_name) values('10','5','Encore');</v>
      </c>
    </row>
    <row r="33" spans="6:9" outlineLevel="1">
      <c r="F33" s="4">
        <v>11</v>
      </c>
      <c r="G33" s="1">
        <v>6</v>
      </c>
      <c r="H33" s="1" t="s">
        <v>108</v>
      </c>
      <c r="I33" t="str">
        <f t="shared" si="2"/>
        <v>insert into kc_car_fleet_dll.model_table (model_id, make_id, model_name) values('11','6','Escalade');</v>
      </c>
    </row>
    <row r="34" spans="6:9" outlineLevel="1">
      <c r="F34" s="4">
        <v>12</v>
      </c>
      <c r="G34" s="1">
        <v>6</v>
      </c>
      <c r="H34" s="1" t="s">
        <v>109</v>
      </c>
      <c r="I34" t="str">
        <f t="shared" si="2"/>
        <v>insert into kc_car_fleet_dll.model_table (model_id, make_id, model_name) values('12','6','XT5');</v>
      </c>
    </row>
    <row r="35" spans="6:9" outlineLevel="1">
      <c r="F35" s="4">
        <v>13</v>
      </c>
      <c r="G35" s="1">
        <v>7</v>
      </c>
      <c r="H35" s="1" t="s">
        <v>110</v>
      </c>
      <c r="I35" t="str">
        <f t="shared" si="2"/>
        <v>insert into kc_car_fleet_dll.model_table (model_id, make_id, model_name) values('13','7','Corvette');</v>
      </c>
    </row>
    <row r="36" spans="6:9" outlineLevel="1">
      <c r="F36" s="4">
        <v>14</v>
      </c>
      <c r="G36" s="1">
        <v>7</v>
      </c>
      <c r="H36" s="1" t="s">
        <v>111</v>
      </c>
      <c r="I36" t="str">
        <f t="shared" si="2"/>
        <v>insert into kc_car_fleet_dll.model_table (model_id, make_id, model_name) values('14','7','Camero');</v>
      </c>
    </row>
    <row r="39" spans="6:9">
      <c r="G39" s="13" t="s">
        <v>22</v>
      </c>
      <c r="H39" s="7"/>
      <c r="I39" s="22" t="str">
        <f>CONCATENATE("insert into kc_car_fleet_dll.",G39," (",G40,", ",H40,") ")</f>
        <v xml:space="preserve">insert into kc_car_fleet_dll.color_table (color_id, color_name) </v>
      </c>
    </row>
    <row r="40" spans="6:9">
      <c r="G40" s="3" t="s">
        <v>96</v>
      </c>
      <c r="H40" s="2" t="s">
        <v>9</v>
      </c>
      <c r="I40" s="10" t="s">
        <v>99</v>
      </c>
    </row>
    <row r="41" spans="6:9" outlineLevel="1">
      <c r="G41" s="1">
        <v>1</v>
      </c>
      <c r="H41" s="1" t="s">
        <v>3</v>
      </c>
      <c r="I41" t="str">
        <f>CONCATENATE($I$39,"values('",G41,"','",H41,"');")</f>
        <v>insert into kc_car_fleet_dll.color_table (color_id, color_name) values('1','white');</v>
      </c>
    </row>
    <row r="42" spans="6:9" outlineLevel="1">
      <c r="G42" s="1">
        <v>2</v>
      </c>
      <c r="H42" s="1" t="s">
        <v>4</v>
      </c>
      <c r="I42" t="str">
        <f t="shared" ref="I42:I44" si="3">CONCATENATE($I$39,"values('",G42,"','",H42,"');")</f>
        <v>insert into kc_car_fleet_dll.color_table (color_id, color_name) values('2','black');</v>
      </c>
    </row>
    <row r="43" spans="6:9" outlineLevel="1">
      <c r="G43" s="1">
        <v>3</v>
      </c>
      <c r="H43" s="1" t="s">
        <v>5</v>
      </c>
      <c r="I43" t="str">
        <f t="shared" si="3"/>
        <v>insert into kc_car_fleet_dll.color_table (color_id, color_name) values('3','blue');</v>
      </c>
    </row>
    <row r="44" spans="6:9" outlineLevel="1">
      <c r="G44" s="1">
        <v>4</v>
      </c>
      <c r="H44" s="1" t="s">
        <v>113</v>
      </c>
      <c r="I44" t="str">
        <f t="shared" si="3"/>
        <v>insert into kc_car_fleet_dll.color_table (color_id, color_name) values('4','red');</v>
      </c>
    </row>
    <row r="46" spans="6:9">
      <c r="I46" t="str">
        <f>CONCATENATE("create table kc_car_fleet_dll.",G47," (",G48," varchar(10) not null, ",H48," varchar(100) not null, constraint ",G48,"_pk primary key(",G48,"));")</f>
        <v>create table kc_car_fleet_dll.insurance_company_table (ins_co_id varchar(10) not null, ins_company_name varchar(100) not null, constraint ins_co_id_pk primary key(ins_co_id));</v>
      </c>
    </row>
    <row r="47" spans="6:9">
      <c r="G47" s="13" t="s">
        <v>14</v>
      </c>
      <c r="H47" s="7"/>
      <c r="I47" s="22" t="str">
        <f>CONCATENATE("insert into kc_car_fleet_dll.",G47," (",G48,", ",H48,") ")</f>
        <v xml:space="preserve">insert into kc_car_fleet_dll.insurance_company_table (ins_co_id, ins_company_name) </v>
      </c>
    </row>
    <row r="48" spans="6:9">
      <c r="G48" s="5" t="s">
        <v>97</v>
      </c>
      <c r="H48" s="6" t="s">
        <v>121</v>
      </c>
      <c r="I48" s="10" t="s">
        <v>99</v>
      </c>
    </row>
    <row r="49" spans="7:9" outlineLevel="1">
      <c r="G49" s="1">
        <v>1</v>
      </c>
      <c r="H49" s="1" t="s">
        <v>114</v>
      </c>
      <c r="I49" t="str">
        <f>CONCATENATE($I$47,"values('",G49,"','",H49,"');")</f>
        <v>insert into kc_car_fleet_dll.insurance_company_table (ins_co_id, ins_company_name) values('1','AXA');</v>
      </c>
    </row>
    <row r="50" spans="7:9" outlineLevel="1">
      <c r="G50" s="1">
        <v>2</v>
      </c>
      <c r="H50" s="1" t="s">
        <v>115</v>
      </c>
      <c r="I50" t="str">
        <f t="shared" ref="I50:I54" si="4">CONCATENATE($I$47,"values('",G50,"','",H50,"');")</f>
        <v>insert into kc_car_fleet_dll.insurance_company_table (ins_co_id, ins_company_name) values('2','Banco de Sabadell');</v>
      </c>
    </row>
    <row r="51" spans="7:9" outlineLevel="1">
      <c r="G51" s="1">
        <v>3</v>
      </c>
      <c r="H51" s="1" t="s">
        <v>116</v>
      </c>
      <c r="I51" t="str">
        <f t="shared" si="4"/>
        <v>insert into kc_car_fleet_dll.insurance_company_table (ins_co_id, ins_company_name) values('3','Caser Seguros');</v>
      </c>
    </row>
    <row r="52" spans="7:9" outlineLevel="1">
      <c r="G52" s="1">
        <v>4</v>
      </c>
      <c r="H52" s="1" t="s">
        <v>117</v>
      </c>
      <c r="I52" t="str">
        <f t="shared" si="4"/>
        <v>insert into kc_car_fleet_dll.insurance_company_table (ins_co_id, ins_company_name) values('4','Catalana Occidente');</v>
      </c>
    </row>
    <row r="53" spans="7:9" outlineLevel="1">
      <c r="G53" s="1">
        <v>5</v>
      </c>
      <c r="H53" s="1" t="s">
        <v>118</v>
      </c>
      <c r="I53" t="str">
        <f t="shared" si="4"/>
        <v>insert into kc_car_fleet_dll.insurance_company_table (ins_co_id, ins_company_name) values('5','Eurocenter');</v>
      </c>
    </row>
    <row r="54" spans="7:9" outlineLevel="1">
      <c r="G54" s="1">
        <v>6</v>
      </c>
      <c r="H54" s="1" t="s">
        <v>119</v>
      </c>
      <c r="I54" t="str">
        <f t="shared" si="4"/>
        <v>insert into kc_car_fleet_dll.insurance_company_table (ins_co_id, ins_company_name) values('6','Linea Directa');</v>
      </c>
    </row>
    <row r="56" spans="7:9">
      <c r="I56" t="str">
        <f>CONCATENATE("create table kc_car_fleet_dll.",G57," (",G58," varchar(10) not null, ",H58," varchar(100) not null, constraint ",G58,"_pk primary key(",G58,"));")</f>
        <v>create table kc_car_fleet_dll.currency_table (curr_id varchar(10) not null, currency_name varchar(100) not null, constraint curr_id_pk primary key(curr_id));</v>
      </c>
    </row>
    <row r="57" spans="7:9">
      <c r="G57" s="13" t="s">
        <v>19</v>
      </c>
      <c r="H57" s="7"/>
      <c r="I57" s="22" t="str">
        <f>CONCATENATE("insert into kc_car_fleet_dll.",G57," (",G58,", ",H58,") ")</f>
        <v xml:space="preserve">insert into kc_car_fleet_dll.currency_table (curr_id, currency_name) </v>
      </c>
    </row>
    <row r="58" spans="7:9">
      <c r="G58" s="5" t="s">
        <v>98</v>
      </c>
      <c r="H58" s="6" t="s">
        <v>37</v>
      </c>
      <c r="I58" s="10" t="s">
        <v>99</v>
      </c>
    </row>
    <row r="59" spans="7:9" outlineLevel="1">
      <c r="G59" s="1">
        <v>1</v>
      </c>
      <c r="H59" s="1" t="s">
        <v>16</v>
      </c>
      <c r="I59" t="str">
        <f>CONCATENATE($I$57,"values('",G59,"','",H59,"');")</f>
        <v>insert into kc_car_fleet_dll.currency_table (curr_id, currency_name) values('1','USD');</v>
      </c>
    </row>
    <row r="60" spans="7:9" outlineLevel="1">
      <c r="G60" s="1">
        <v>2</v>
      </c>
      <c r="H60" s="1" t="s">
        <v>17</v>
      </c>
      <c r="I60" t="str">
        <f t="shared" ref="I60:I61" si="5">CONCATENATE($I$57,"values('",G60,"','",H60,"');")</f>
        <v>insert into kc_car_fleet_dll.currency_table (curr_id, currency_name) values('2','EUR');</v>
      </c>
    </row>
    <row r="61" spans="7:9" outlineLevel="1">
      <c r="G61" s="1">
        <v>3</v>
      </c>
      <c r="H61" s="1" t="s">
        <v>18</v>
      </c>
      <c r="I61" t="str">
        <f t="shared" si="5"/>
        <v>insert into kc_car_fleet_dll.currency_table (curr_id, currency_name) values('3','JPY');</v>
      </c>
    </row>
    <row r="64" spans="7:9">
      <c r="I64" t="str">
        <f>CONCATENATE("create table kc_car_fleet_dll.",C65," (",
C66," varchar(10) not null, ",
D66," varchar(100) not null, ",
E66," date not null, ",
F66," date not null, ",
G66," varchar(100) not null, ",
H66," varchar(100) not null, 
constraint ",C66,"_pk primary key(",C66,"));")</f>
        <v>create table kc_car_fleet_dll.registration_table (license_plate_id varchar(10) not null, car_id varchar(100) not null, dt_reg_start date not null, dt_reg_end date not null, registration_amount varchar(100) not null, curr_id varchar(100) not null, 
constraint license_plate_id_pk primary key(license_plate_id));</v>
      </c>
    </row>
    <row r="65" spans="3:9">
      <c r="C65" s="13" t="s">
        <v>31</v>
      </c>
      <c r="D65" s="21" t="s">
        <v>218</v>
      </c>
      <c r="E65" s="1"/>
      <c r="F65" s="1"/>
      <c r="G65" s="1"/>
      <c r="H65" s="20" t="s">
        <v>219</v>
      </c>
      <c r="I65" s="22" t="str">
        <f>CONCATENATE("insert into kc_car_fleet_dll.",C65," (",C66,", ",D66,", ",E66,", ",F66,", ",G66,", ",H66,") ")</f>
        <v xml:space="preserve">insert into kc_car_fleet_dll.registration_table (license_plate_id, car_id, dt_reg_start, dt_reg_end, registration_amount, curr_id) </v>
      </c>
    </row>
    <row r="66" spans="3:9">
      <c r="C66" s="6" t="s">
        <v>134</v>
      </c>
      <c r="D66" s="6" t="s">
        <v>89</v>
      </c>
      <c r="E66" s="6" t="s">
        <v>32</v>
      </c>
      <c r="F66" s="6" t="s">
        <v>33</v>
      </c>
      <c r="G66" s="6" t="s">
        <v>34</v>
      </c>
      <c r="H66" s="6" t="s">
        <v>98</v>
      </c>
      <c r="I66" s="10" t="s">
        <v>99</v>
      </c>
    </row>
    <row r="67" spans="3:9" outlineLevel="1">
      <c r="C67" s="1" t="s">
        <v>122</v>
      </c>
      <c r="D67" s="1">
        <v>1</v>
      </c>
      <c r="E67" s="17" t="s">
        <v>167</v>
      </c>
      <c r="F67" s="17" t="s">
        <v>168</v>
      </c>
      <c r="G67" s="1">
        <v>167</v>
      </c>
      <c r="H67" s="1">
        <v>2</v>
      </c>
      <c r="I67" t="str">
        <f>CONCATENATE($I$65,"values('",C67,"','",D67,"','",E67,"','",F67,"','",G67,"','",H67,"');")</f>
        <v>insert into kc_car_fleet_dll.registration_table (license_plate_id, car_id, dt_reg_start, dt_reg_end, registration_amount, curr_id) values('BGM937','1','2022-10-30','2023-10-29','167','2');</v>
      </c>
    </row>
    <row r="68" spans="3:9" outlineLevel="1">
      <c r="C68" s="1" t="s">
        <v>123</v>
      </c>
      <c r="D68" s="1">
        <v>2</v>
      </c>
      <c r="E68" s="17" t="s">
        <v>169</v>
      </c>
      <c r="F68" s="17" t="s">
        <v>170</v>
      </c>
      <c r="G68" s="1">
        <v>156</v>
      </c>
      <c r="H68" s="1">
        <v>2</v>
      </c>
      <c r="I68" t="str">
        <f>CONCATENATE($I$65,"values('",C68,"','",D68,"','",E68,"','",F68,"','",G68,"','",H68,"');")</f>
        <v>insert into kc_car_fleet_dll.registration_table (license_plate_id, car_id, dt_reg_start, dt_reg_end, registration_amount, curr_id) values('TYC246','2','2022-06-08','2023-06-07','156','2');</v>
      </c>
    </row>
    <row r="69" spans="3:9" outlineLevel="1">
      <c r="C69" s="1" t="s">
        <v>124</v>
      </c>
      <c r="D69" s="1">
        <v>3</v>
      </c>
      <c r="E69" s="17" t="s">
        <v>171</v>
      </c>
      <c r="F69" s="17" t="s">
        <v>172</v>
      </c>
      <c r="G69" s="1">
        <v>214</v>
      </c>
      <c r="H69" s="1">
        <v>1</v>
      </c>
      <c r="I69" t="str">
        <f>CONCATENATE($I$65,"values('",C69,"','",D69,"','",E69,"','",F69,"','",G69,"','",H69,"');")</f>
        <v>insert into kc_car_fleet_dll.registration_table (license_plate_id, car_id, dt_reg_start, dt_reg_end, registration_amount, curr_id) values('VXK5925','3','2022-05-10','2023-05-09','214','1');</v>
      </c>
    </row>
    <row r="70" spans="3:9" outlineLevel="1">
      <c r="C70" s="1" t="s">
        <v>125</v>
      </c>
      <c r="D70" s="1">
        <v>4</v>
      </c>
      <c r="E70" s="17" t="s">
        <v>173</v>
      </c>
      <c r="F70" s="17" t="s">
        <v>174</v>
      </c>
      <c r="G70" s="1">
        <v>123</v>
      </c>
      <c r="H70" s="1">
        <v>2</v>
      </c>
      <c r="I70" t="str">
        <f>CONCATENATE($I$65,"values('",C70,"','",D70,"','",E70,"','",F70,"','",G70,"','",H70,"');")</f>
        <v>insert into kc_car_fleet_dll.registration_table (license_plate_id, car_id, dt_reg_start, dt_reg_end, registration_amount, curr_id) values('UQO8298','4','2022-12-01','2023-11-30','123','2');</v>
      </c>
    </row>
    <row r="71" spans="3:9" outlineLevel="1">
      <c r="C71" s="1" t="s">
        <v>126</v>
      </c>
      <c r="D71" s="1">
        <v>5</v>
      </c>
      <c r="E71" s="17" t="s">
        <v>175</v>
      </c>
      <c r="F71" s="17" t="s">
        <v>176</v>
      </c>
      <c r="G71" s="1">
        <v>240</v>
      </c>
      <c r="H71" s="1">
        <v>1</v>
      </c>
      <c r="I71" t="str">
        <f>CONCATENATE($I$65,"values('",C71,"','",D71,"','",E71,"','",F71,"','",G71,"','",H71,"');")</f>
        <v>insert into kc_car_fleet_dll.registration_table (license_plate_id, car_id, dt_reg_start, dt_reg_end, registration_amount, curr_id) values('ELO2020','5','2022-07-17','2023-07-16','240','1');</v>
      </c>
    </row>
    <row r="72" spans="3:9" outlineLevel="1">
      <c r="C72" s="1" t="s">
        <v>127</v>
      </c>
      <c r="D72" s="1">
        <v>6</v>
      </c>
      <c r="E72" s="17" t="s">
        <v>177</v>
      </c>
      <c r="F72" s="17" t="s">
        <v>178</v>
      </c>
      <c r="G72" s="1">
        <v>155</v>
      </c>
      <c r="H72" s="1">
        <v>2</v>
      </c>
      <c r="I72" t="str">
        <f>CONCATENATE($I$65,"values('",C72,"','",D72,"','",E72,"','",F72,"','",G72,"','",H72,"');")</f>
        <v>insert into kc_car_fleet_dll.registration_table (license_plate_id, car_id, dt_reg_start, dt_reg_end, registration_amount, curr_id) values('ZTW2748','6','2022-01-05','2023-01-04','155','2');</v>
      </c>
    </row>
    <row r="73" spans="3:9" outlineLevel="1">
      <c r="C73" s="1" t="s">
        <v>128</v>
      </c>
      <c r="D73" s="1">
        <v>7</v>
      </c>
      <c r="E73" s="17" t="s">
        <v>179</v>
      </c>
      <c r="F73" s="17" t="s">
        <v>180</v>
      </c>
      <c r="G73" s="1">
        <v>261</v>
      </c>
      <c r="H73" s="1">
        <v>2</v>
      </c>
      <c r="I73" t="str">
        <f>CONCATENATE($I$65,"values('",C73,"','",D73,"','",E73,"','",F73,"','",G73,"','",H73,"');")</f>
        <v>insert into kc_car_fleet_dll.registration_table (license_plate_id, car_id, dt_reg_start, dt_reg_end, registration_amount, curr_id) values('RSP6195','7','2022-02-28','2023-02-27','261','2');</v>
      </c>
    </row>
    <row r="74" spans="3:9" outlineLevel="1">
      <c r="C74" s="1" t="s">
        <v>129</v>
      </c>
      <c r="D74" s="1">
        <v>8</v>
      </c>
      <c r="E74" s="17" t="s">
        <v>181</v>
      </c>
      <c r="F74" s="17" t="s">
        <v>182</v>
      </c>
      <c r="G74" s="1">
        <v>114</v>
      </c>
      <c r="H74" s="1">
        <v>3</v>
      </c>
      <c r="I74" t="str">
        <f>CONCATENATE($I$65,"values('",C74,"','",D74,"','",E74,"','",F74,"','",G74,"','",H74,"');")</f>
        <v>insert into kc_car_fleet_dll.registration_table (license_plate_id, car_id, dt_reg_start, dt_reg_end, registration_amount, curr_id) values('LUH4314','8','2022-12-11','2023-12-10','114','3');</v>
      </c>
    </row>
    <row r="75" spans="3:9" outlineLevel="1">
      <c r="C75" s="1" t="s">
        <v>130</v>
      </c>
      <c r="D75" s="1">
        <v>9</v>
      </c>
      <c r="E75" s="17" t="s">
        <v>183</v>
      </c>
      <c r="F75" s="17" t="s">
        <v>184</v>
      </c>
      <c r="G75" s="1">
        <v>178</v>
      </c>
      <c r="H75" s="1">
        <v>1</v>
      </c>
      <c r="I75" t="str">
        <f>CONCATENATE($I$65,"values('",C75,"','",D75,"','",E75,"','",F75,"','",G75,"','",H75,"');")</f>
        <v>insert into kc_car_fleet_dll.registration_table (license_plate_id, car_id, dt_reg_start, dt_reg_end, registration_amount, curr_id) values('HZI6923','9','2022-03-07','2023-03-06','178','1');</v>
      </c>
    </row>
    <row r="76" spans="3:9" outlineLevel="1">
      <c r="C76" s="1" t="s">
        <v>131</v>
      </c>
      <c r="D76" s="1">
        <v>10</v>
      </c>
      <c r="E76" s="17" t="s">
        <v>185</v>
      </c>
      <c r="F76" s="17" t="s">
        <v>186</v>
      </c>
      <c r="G76" s="1">
        <v>199</v>
      </c>
      <c r="H76" s="1">
        <v>1</v>
      </c>
      <c r="I76" t="str">
        <f>CONCATENATE($I$65,"values('",C76,"','",D76,"','",E76,"','",F76,"','",G76,"','",H76,"');")</f>
        <v>insert into kc_car_fleet_dll.registration_table (license_plate_id, car_id, dt_reg_start, dt_reg_end, registration_amount, curr_id) values('ZLO5123','10','2022-08-09','2023-08-08','199','1');</v>
      </c>
    </row>
    <row r="80" spans="3:9">
      <c r="H80" s="21" t="s">
        <v>218</v>
      </c>
      <c r="I80" t="str">
        <f>_xlfn.CONCAT("
alter table kc_car_fleet_dll.",C65," 
add constraint ",D66,"_FK foreign key (",D66,") 
references kc_car_fleet_dll.",A126,"(",D66,")"
)</f>
        <v xml:space="preserve">
alter table kc_car_fleet_dll.registration_table 
add constraint car_id_FK foreign key (car_id) 
references kc_car_fleet_dll.car_table(car_id)</v>
      </c>
    </row>
    <row r="81" spans="4:9">
      <c r="H81" s="20" t="s">
        <v>219</v>
      </c>
      <c r="I81" t="str">
        <f>_xlfn.CONCAT("
alter table kc_car_fleet_dll.",C65," 
add constraint ",H66,"_FK foreign key (",H66,") 
references kc_car_fleet_dll.",G57,"(",H66,")"
)</f>
        <v xml:space="preserve">
alter table kc_car_fleet_dll.registration_table 
add constraint curr_id_FK foreign key (curr_id) 
references kc_car_fleet_dll.currency_table(curr_id)</v>
      </c>
    </row>
    <row r="84" spans="4:9">
      <c r="I84" t="str">
        <f>CONCATENATE("create table kc_car_fleet_dll.",D85," (",
D86," varchar(10) not null, ",
E86," varchar(100)  not null, ",
F86," varchar(100)  not null, ",
G86," date not null, ",
H86," date not null, 
constraint ",D86,"_pk primary key(",D86,"));")</f>
        <v>create table kc_car_fleet_dll.insurance_policy_table (ins_pol_id varchar(10) not null, car_id varchar(100)  not null, ins_co_id varchar(100)  not null, dt_ins_start date not null, dt_ins_end date not null, 
constraint ins_pol_id_pk primary key(ins_pol_id));</v>
      </c>
    </row>
    <row r="85" spans="4:9">
      <c r="D85" s="13" t="s">
        <v>13</v>
      </c>
      <c r="E85" s="21" t="s">
        <v>218</v>
      </c>
      <c r="F85" s="21" t="s">
        <v>220</v>
      </c>
      <c r="G85" s="15">
        <v>43101</v>
      </c>
      <c r="H85" s="7"/>
      <c r="I85" s="22" t="str">
        <f>CONCATENATE("insert into kc_car_fleet_dll.",D85," (",D86,", ",E86,", ",F86,", ",G86,", ",H86,") ")</f>
        <v xml:space="preserve">insert into kc_car_fleet_dll.insurance_policy_table (ins_pol_id, car_id, ins_co_id, dt_ins_start, dt_ins_end) </v>
      </c>
    </row>
    <row r="86" spans="4:9">
      <c r="D86" s="5" t="s">
        <v>93</v>
      </c>
      <c r="E86" s="6" t="s">
        <v>89</v>
      </c>
      <c r="F86" s="6" t="s">
        <v>97</v>
      </c>
      <c r="G86" s="6" t="s">
        <v>28</v>
      </c>
      <c r="H86" s="6" t="s">
        <v>29</v>
      </c>
      <c r="I86" s="10" t="s">
        <v>99</v>
      </c>
    </row>
    <row r="87" spans="4:9" ht="15" outlineLevel="1">
      <c r="D87" s="16" t="s">
        <v>137</v>
      </c>
      <c r="E87" s="1">
        <v>2</v>
      </c>
      <c r="F87" s="1">
        <v>3</v>
      </c>
      <c r="G87" s="17" t="s">
        <v>149</v>
      </c>
      <c r="H87" s="17" t="s">
        <v>150</v>
      </c>
      <c r="I87" t="str">
        <f>CONCATENATE($I$85,"values('",D87,"','",E87,"','",F87,"','",G87,"','",H87,"');")</f>
        <v>insert into kc_car_fleet_dll.insurance_policy_table (ins_pol_id, car_id, ins_co_id, dt_ins_start, dt_ins_end) values('P83723','2','3','2022-08-02','2023-08-01');</v>
      </c>
    </row>
    <row r="88" spans="4:9" ht="15" outlineLevel="1">
      <c r="D88" s="16" t="s">
        <v>138</v>
      </c>
      <c r="E88" s="1">
        <v>10</v>
      </c>
      <c r="F88" s="1">
        <v>2</v>
      </c>
      <c r="G88" s="17" t="s">
        <v>151</v>
      </c>
      <c r="H88" s="17" t="s">
        <v>152</v>
      </c>
      <c r="I88" t="str">
        <f t="shared" ref="I88:I96" si="6">CONCATENATE($I$85,"values('",D88,"','",E88,"','",F88,"','",G88,"','",H88,"');")</f>
        <v>insert into kc_car_fleet_dll.insurance_policy_table (ins_pol_id, car_id, ins_co_id, dt_ins_start, dt_ins_end) values('P32508','10','2','2022-01-19','2023-01-18');</v>
      </c>
    </row>
    <row r="89" spans="4:9" ht="15" outlineLevel="1">
      <c r="D89" s="16" t="s">
        <v>139</v>
      </c>
      <c r="E89" s="1">
        <v>8</v>
      </c>
      <c r="F89" s="1">
        <v>3</v>
      </c>
      <c r="G89" s="17" t="s">
        <v>153</v>
      </c>
      <c r="H89" s="17" t="s">
        <v>154</v>
      </c>
      <c r="I89" t="str">
        <f t="shared" si="6"/>
        <v>insert into kc_car_fleet_dll.insurance_policy_table (ins_pol_id, car_id, ins_co_id, dt_ins_start, dt_ins_end) values('P25409','8','3','2022-11-13','2023-11-12');</v>
      </c>
    </row>
    <row r="90" spans="4:9" ht="15" outlineLevel="1">
      <c r="D90" s="16" t="s">
        <v>140</v>
      </c>
      <c r="E90" s="1">
        <v>9</v>
      </c>
      <c r="F90" s="1">
        <v>1</v>
      </c>
      <c r="G90" s="17" t="s">
        <v>155</v>
      </c>
      <c r="H90" s="17" t="s">
        <v>156</v>
      </c>
      <c r="I90" t="str">
        <f t="shared" si="6"/>
        <v>insert into kc_car_fleet_dll.insurance_policy_table (ins_pol_id, car_id, ins_co_id, dt_ins_start, dt_ins_end) values('P71722','9','1','2022-01-14','2023-01-13');</v>
      </c>
    </row>
    <row r="91" spans="4:9" ht="15" outlineLevel="1">
      <c r="D91" s="16" t="s">
        <v>141</v>
      </c>
      <c r="E91" s="1">
        <v>7</v>
      </c>
      <c r="F91" s="1">
        <v>2</v>
      </c>
      <c r="G91" s="17" t="s">
        <v>157</v>
      </c>
      <c r="H91" s="17" t="s">
        <v>158</v>
      </c>
      <c r="I91" t="str">
        <f t="shared" si="6"/>
        <v>insert into kc_car_fleet_dll.insurance_policy_table (ins_pol_id, car_id, ins_co_id, dt_ins_start, dt_ins_end) values('P36494','7','2','2022-07-25','2023-07-24');</v>
      </c>
    </row>
    <row r="92" spans="4:9" ht="15" outlineLevel="1">
      <c r="D92" s="16" t="s">
        <v>142</v>
      </c>
      <c r="E92" s="1">
        <v>1</v>
      </c>
      <c r="F92" s="1">
        <v>2</v>
      </c>
      <c r="G92" s="17" t="s">
        <v>157</v>
      </c>
      <c r="H92" s="17" t="s">
        <v>158</v>
      </c>
      <c r="I92" t="str">
        <f t="shared" si="6"/>
        <v>insert into kc_car_fleet_dll.insurance_policy_table (ins_pol_id, car_id, ins_co_id, dt_ins_start, dt_ins_end) values('P31162','1','2','2022-07-25','2023-07-24');</v>
      </c>
    </row>
    <row r="93" spans="4:9" ht="15" outlineLevel="1">
      <c r="D93" s="16" t="s">
        <v>143</v>
      </c>
      <c r="E93" s="1">
        <v>3</v>
      </c>
      <c r="F93" s="1">
        <v>2</v>
      </c>
      <c r="G93" s="17" t="s">
        <v>159</v>
      </c>
      <c r="H93" s="17" t="s">
        <v>160</v>
      </c>
      <c r="I93" t="str">
        <f t="shared" si="6"/>
        <v>insert into kc_car_fleet_dll.insurance_policy_table (ins_pol_id, car_id, ins_co_id, dt_ins_start, dt_ins_end) values('P73660','3','2','2022-01-29','2023-01-28');</v>
      </c>
    </row>
    <row r="94" spans="4:9" ht="15" outlineLevel="1">
      <c r="D94" s="16" t="s">
        <v>144</v>
      </c>
      <c r="E94" s="1">
        <v>4</v>
      </c>
      <c r="F94" s="1">
        <v>2</v>
      </c>
      <c r="G94" s="17" t="s">
        <v>161</v>
      </c>
      <c r="H94" s="17" t="s">
        <v>162</v>
      </c>
      <c r="I94" t="str">
        <f t="shared" si="6"/>
        <v>insert into kc_car_fleet_dll.insurance_policy_table (ins_pol_id, car_id, ins_co_id, dt_ins_start, dt_ins_end) values('P85940','4','2','2022-07-28','2023-07-27');</v>
      </c>
    </row>
    <row r="95" spans="4:9" ht="15" outlineLevel="1">
      <c r="D95" s="16" t="s">
        <v>145</v>
      </c>
      <c r="E95" s="1">
        <v>6</v>
      </c>
      <c r="F95" s="1">
        <v>3</v>
      </c>
      <c r="G95" s="17" t="s">
        <v>163</v>
      </c>
      <c r="H95" s="17" t="s">
        <v>164</v>
      </c>
      <c r="I95" t="str">
        <f t="shared" si="6"/>
        <v>insert into kc_car_fleet_dll.insurance_policy_table (ins_pol_id, car_id, ins_co_id, dt_ins_start, dt_ins_end) values('P43571','6','3','2022-02-08','2023-02-07');</v>
      </c>
    </row>
    <row r="96" spans="4:9" ht="15" outlineLevel="1">
      <c r="D96" s="16" t="s">
        <v>146</v>
      </c>
      <c r="E96" s="1">
        <v>5</v>
      </c>
      <c r="F96" s="1">
        <v>2</v>
      </c>
      <c r="G96" s="17" t="s">
        <v>165</v>
      </c>
      <c r="H96" s="17" t="s">
        <v>166</v>
      </c>
      <c r="I96" t="str">
        <f t="shared" si="6"/>
        <v>insert into kc_car_fleet_dll.insurance_policy_table (ins_pol_id, car_id, ins_co_id, dt_ins_start, dt_ins_end) values('P31802','5','2','2022-08-14','2023-08-13');</v>
      </c>
    </row>
    <row r="99" spans="3:9">
      <c r="H99" s="21" t="s">
        <v>218</v>
      </c>
      <c r="I99" t="str">
        <f>_xlfn.CONCAT("
alter table kc_car_fleet_dll.",D85," 
add constraint ",E86,"_FK foreign key (",E86,") 
references kc_car_fleet_dll.",A126,"(",E86,")"
)</f>
        <v xml:space="preserve">
alter table kc_car_fleet_dll.insurance_policy_table 
add constraint car_id_FK foreign key (car_id) 
references kc_car_fleet_dll.car_table(car_id)</v>
      </c>
    </row>
    <row r="100" spans="3:9">
      <c r="H100" s="20" t="s">
        <v>220</v>
      </c>
      <c r="I100" t="str">
        <f>_xlfn.CONCAT("
alter table kc_car_fleet_dll.",D85," 
add constraint ",F86,"_FK foreign key (",F86,") 
references kc_car_fleet_dll.",G47,"(",F86,")"
)</f>
        <v xml:space="preserve">
alter table kc_car_fleet_dll.insurance_policy_table 
add constraint ins_co_id_FK foreign key (ins_co_id) 
references kc_car_fleet_dll.insurance_company_table(ins_co_id)</v>
      </c>
    </row>
    <row r="104" spans="3:9">
      <c r="I104" t="str">
        <f>CONCATENATE("create table kc_car_fleet_dll.",C105," (",
C106," varchar(10) not null, ",
D106," varchar(10) not null, ",
E106," varchar(10) not null, ",
F106," date not null, ",
G106," varchar(100) not null, ",
H106," varchar(10) not null, 
constraint ",C106,"_pk primary key(",C106,"));")</f>
        <v>create table kc_car_fleet_dll.service_table (service_id varchar(10) not null, car_id varchar(10) not null, odometer_km varchar(10) not null, dt_service date not null, service_amount varchar(100) not null, curr_id varchar(10) not null, 
constraint service_id_pk primary key(service_id));</v>
      </c>
    </row>
    <row r="105" spans="3:9">
      <c r="C105" s="13" t="s">
        <v>11</v>
      </c>
      <c r="D105" s="21" t="s">
        <v>218</v>
      </c>
      <c r="E105" s="7"/>
      <c r="F105" s="7"/>
      <c r="G105" s="7"/>
      <c r="H105" s="21" t="s">
        <v>219</v>
      </c>
      <c r="I105" s="22" t="str">
        <f>CONCATENATE("insert into kc_car_fleet_dll.",C105," (",C106,", ",D106,", ",E106,", ",F106,", ",G106,", ",H106,") ")</f>
        <v xml:space="preserve">insert into kc_car_fleet_dll.service_table (service_id, car_id, odometer_km, dt_service, service_amount, curr_id) </v>
      </c>
    </row>
    <row r="106" spans="3:9">
      <c r="C106" s="5" t="s">
        <v>92</v>
      </c>
      <c r="D106" s="6" t="s">
        <v>89</v>
      </c>
      <c r="E106" s="6" t="s">
        <v>26</v>
      </c>
      <c r="F106" s="6" t="s">
        <v>23</v>
      </c>
      <c r="G106" s="6" t="s">
        <v>25</v>
      </c>
      <c r="H106" s="19" t="s">
        <v>98</v>
      </c>
      <c r="I106" s="10" t="s">
        <v>99</v>
      </c>
    </row>
    <row r="107" spans="3:9" outlineLevel="1">
      <c r="C107" s="1" t="s">
        <v>198</v>
      </c>
      <c r="D107" s="1">
        <v>1</v>
      </c>
      <c r="E107" s="1">
        <v>38229</v>
      </c>
      <c r="F107" s="17" t="s">
        <v>208</v>
      </c>
      <c r="G107" s="1">
        <v>564</v>
      </c>
      <c r="H107" s="1">
        <f ca="1">RANDBETWEEN(1,3)</f>
        <v>3</v>
      </c>
      <c r="I107" t="str">
        <f ca="1">CONCATENATE($I$105,"values('",C107,"','",D107,"','",E107,"','",F107,"','",G107,"','",H107,"');")</f>
        <v>insert into kc_car_fleet_dll.service_table (service_id, car_id, odometer_km, dt_service, service_amount, curr_id) values('S009','1','38229','2022-08-30','564','3');</v>
      </c>
    </row>
    <row r="108" spans="3:9" outlineLevel="1">
      <c r="C108" s="1" t="s">
        <v>199</v>
      </c>
      <c r="D108" s="1">
        <v>2</v>
      </c>
      <c r="E108" s="1">
        <v>50016</v>
      </c>
      <c r="F108" s="17" t="s">
        <v>209</v>
      </c>
      <c r="G108" s="1">
        <v>266</v>
      </c>
      <c r="H108" s="1">
        <v>2</v>
      </c>
      <c r="I108" t="str">
        <f t="shared" ref="I108:I116" si="7">CONCATENATE($I$105,"values('",C108,"','",D108,"','",E108,"','",F108,"','",G108,"','",H108,"');")</f>
        <v>insert into kc_car_fleet_dll.service_table (service_id, car_id, odometer_km, dt_service, service_amount, curr_id) values('S007','2','50016','2022-11-01','266','2');</v>
      </c>
    </row>
    <row r="109" spans="3:9" outlineLevel="1">
      <c r="C109" s="1" t="s">
        <v>200</v>
      </c>
      <c r="D109" s="1">
        <v>3</v>
      </c>
      <c r="E109" s="1">
        <v>39177</v>
      </c>
      <c r="F109" s="17" t="s">
        <v>210</v>
      </c>
      <c r="G109" s="1">
        <v>201</v>
      </c>
      <c r="H109" s="1">
        <v>2</v>
      </c>
      <c r="I109" t="str">
        <f t="shared" si="7"/>
        <v>insert into kc_car_fleet_dll.service_table (service_id, car_id, odometer_km, dt_service, service_amount, curr_id) values('S008','3','39177','2022-06-25','201','2');</v>
      </c>
    </row>
    <row r="110" spans="3:9" outlineLevel="1">
      <c r="C110" s="1" t="s">
        <v>201</v>
      </c>
      <c r="D110" s="1">
        <v>4</v>
      </c>
      <c r="E110" s="1">
        <v>75250</v>
      </c>
      <c r="F110" s="17" t="s">
        <v>211</v>
      </c>
      <c r="G110" s="1">
        <v>213</v>
      </c>
      <c r="H110" s="1">
        <v>1</v>
      </c>
      <c r="I110" t="str">
        <f t="shared" si="7"/>
        <v>insert into kc_car_fleet_dll.service_table (service_id, car_id, odometer_km, dt_service, service_amount, curr_id) values('S010','4','75250','2022-06-20','213','1');</v>
      </c>
    </row>
    <row r="111" spans="3:9" outlineLevel="1">
      <c r="C111" s="1" t="s">
        <v>202</v>
      </c>
      <c r="D111" s="1">
        <v>5</v>
      </c>
      <c r="E111" s="1">
        <v>46870</v>
      </c>
      <c r="F111" s="17" t="s">
        <v>165</v>
      </c>
      <c r="G111" s="1">
        <v>568</v>
      </c>
      <c r="H111" s="1">
        <v>3</v>
      </c>
      <c r="I111" t="str">
        <f t="shared" si="7"/>
        <v>insert into kc_car_fleet_dll.service_table (service_id, car_id, odometer_km, dt_service, service_amount, curr_id) values('S002','5','46870','2022-08-14','568','3');</v>
      </c>
    </row>
    <row r="112" spans="3:9" outlineLevel="1">
      <c r="C112" s="1" t="s">
        <v>203</v>
      </c>
      <c r="D112" s="1">
        <v>6</v>
      </c>
      <c r="E112" s="1">
        <v>46120</v>
      </c>
      <c r="F112" s="17" t="s">
        <v>212</v>
      </c>
      <c r="G112" s="1">
        <v>590</v>
      </c>
      <c r="H112" s="1">
        <v>2</v>
      </c>
      <c r="I112" t="str">
        <f t="shared" si="7"/>
        <v>insert into kc_car_fleet_dll.service_table (service_id, car_id, odometer_km, dt_service, service_amount, curr_id) values('S006','6','46120','2022-10-15','590','2');</v>
      </c>
    </row>
    <row r="113" spans="1:9" outlineLevel="1">
      <c r="C113" s="1" t="s">
        <v>204</v>
      </c>
      <c r="D113" s="1">
        <v>7</v>
      </c>
      <c r="E113" s="1">
        <v>61918</v>
      </c>
      <c r="F113" s="17" t="s">
        <v>213</v>
      </c>
      <c r="G113" s="1">
        <v>343</v>
      </c>
      <c r="H113" s="1">
        <v>1</v>
      </c>
      <c r="I113" t="str">
        <f t="shared" si="7"/>
        <v>insert into kc_car_fleet_dll.service_table (service_id, car_id, odometer_km, dt_service, service_amount, curr_id) values('S004','7','61918','2022-09-22','343','1');</v>
      </c>
    </row>
    <row r="114" spans="1:9" outlineLevel="1">
      <c r="C114" s="1" t="s">
        <v>205</v>
      </c>
      <c r="D114" s="1">
        <v>8</v>
      </c>
      <c r="E114" s="1">
        <v>41353</v>
      </c>
      <c r="F114" s="17" t="s">
        <v>214</v>
      </c>
      <c r="G114" s="1">
        <v>296</v>
      </c>
      <c r="H114" s="1">
        <v>1</v>
      </c>
      <c r="I114" t="str">
        <f t="shared" si="7"/>
        <v>insert into kc_car_fleet_dll.service_table (service_id, car_id, odometer_km, dt_service, service_amount, curr_id) values('S005','8','41353','2022-10-13','296','1');</v>
      </c>
    </row>
    <row r="115" spans="1:9" outlineLevel="1">
      <c r="C115" s="1" t="s">
        <v>206</v>
      </c>
      <c r="D115" s="1">
        <v>9</v>
      </c>
      <c r="E115" s="1">
        <v>28804</v>
      </c>
      <c r="F115" s="17" t="s">
        <v>215</v>
      </c>
      <c r="G115" s="1">
        <v>499</v>
      </c>
      <c r="H115" s="1">
        <v>2</v>
      </c>
      <c r="I115" t="str">
        <f t="shared" si="7"/>
        <v>insert into kc_car_fleet_dll.service_table (service_id, car_id, odometer_km, dt_service, service_amount, curr_id) values('S003','9','28804','2022-05-26','499','2');</v>
      </c>
    </row>
    <row r="116" spans="1:9" outlineLevel="1">
      <c r="C116" s="1" t="s">
        <v>207</v>
      </c>
      <c r="D116" s="1">
        <v>10</v>
      </c>
      <c r="E116" s="1">
        <v>36878</v>
      </c>
      <c r="F116" s="17" t="s">
        <v>216</v>
      </c>
      <c r="G116" s="1">
        <v>201</v>
      </c>
      <c r="H116" s="1">
        <v>1</v>
      </c>
      <c r="I116" t="str">
        <f t="shared" si="7"/>
        <v>insert into kc_car_fleet_dll.service_table (service_id, car_id, odometer_km, dt_service, service_amount, curr_id) values('S001','10','36878','2022-11-29','201','1');</v>
      </c>
    </row>
    <row r="119" spans="1:9">
      <c r="I119" t="s">
        <v>217</v>
      </c>
    </row>
    <row r="120" spans="1:9">
      <c r="H120" s="21" t="s">
        <v>218</v>
      </c>
      <c r="I120" t="str">
        <f>_xlfn.CONCAT("
alter table kc_car_fleet_dll.",C105," 
add constraint ",D106,"_FK foreign key (",D106,") 
references kc_car_fleet_dll.",A126,"(",D106,")"
)</f>
        <v xml:space="preserve">
alter table kc_car_fleet_dll.service_table 
add constraint car_id_FK foreign key (car_id) 
references kc_car_fleet_dll.car_table(car_id)</v>
      </c>
    </row>
    <row r="121" spans="1:9">
      <c r="H121" s="20" t="s">
        <v>219</v>
      </c>
      <c r="I121" t="str">
        <f>_xlfn.CONCAT("
alter table kc_car_fleet_dll.",C105," 
add constraint ",H106,"_FK foreign key (",H106,") 
references kc_car_fleet_dll.",G57,"(",H106,")"
)</f>
        <v xml:space="preserve">
alter table kc_car_fleet_dll.service_table 
add constraint curr_id_FK foreign key (curr_id) 
references kc_car_fleet_dll.currency_table(curr_id)</v>
      </c>
    </row>
    <row r="125" spans="1:9">
      <c r="I125" t="str">
        <f>CONCATENATE("create table kc_car_fleet_dll.",A126," (",
A127," varchar(10) not null, ",
B127," date not null, ",
C127," varchar(10) not null, ",
D127," varchar(10) not null, ",
E127," varchar(100) not null, ",
F127," varchar(100) not null, ",
G127," varchar(10) not null, ",
H127," varchar(10) not null, constraint ",A127,"_pk primary key(",A127,"));")</f>
        <v>create table kc_car_fleet_dll.car_table (car_id varchar(10) not null, dt_purchased date not null, model_id varchar(10) not null, color_id varchar(10) not null, license_plate_id varchar(100) not null, ins_pol_id varchar(100) not null, service_id varchar(10) not null, total_km varchar(10) not null, constraint car_id_pk primary key(car_id));</v>
      </c>
    </row>
    <row r="126" spans="1:9">
      <c r="A126" s="8" t="s">
        <v>6</v>
      </c>
      <c r="B126" s="8"/>
      <c r="C126" s="21" t="s">
        <v>223</v>
      </c>
      <c r="D126" s="21" t="s">
        <v>224</v>
      </c>
      <c r="E126" s="21" t="s">
        <v>225</v>
      </c>
      <c r="F126" s="21" t="s">
        <v>226</v>
      </c>
      <c r="G126" s="21" t="s">
        <v>227</v>
      </c>
      <c r="I126" s="22" t="str">
        <f>CONCATENATE("insert into kc_car_fleet_dll.",A126," (",A127,", ",B127,", ",C127,", ",D127,", ",E127,", ",F127,", ",G127,", ",H127,") ")</f>
        <v xml:space="preserve">insert into kc_car_fleet_dll.car_table (car_id, dt_purchased, model_id, color_id, license_plate_id, ins_pol_id, service_id, total_km) </v>
      </c>
    </row>
    <row r="127" spans="1:9">
      <c r="A127" s="5" t="s">
        <v>89</v>
      </c>
      <c r="B127" s="6" t="s">
        <v>24</v>
      </c>
      <c r="C127" s="6" t="s">
        <v>95</v>
      </c>
      <c r="D127" s="6" t="s">
        <v>96</v>
      </c>
      <c r="E127" s="6" t="s">
        <v>134</v>
      </c>
      <c r="F127" s="19" t="s">
        <v>93</v>
      </c>
      <c r="G127" s="6" t="s">
        <v>92</v>
      </c>
      <c r="H127" s="6" t="s">
        <v>228</v>
      </c>
      <c r="I127" s="10" t="s">
        <v>99</v>
      </c>
    </row>
    <row r="128" spans="1:9" ht="15">
      <c r="A128" s="1">
        <v>1</v>
      </c>
      <c r="B128" s="17" t="s">
        <v>187</v>
      </c>
      <c r="C128" s="1">
        <f ca="1">RANDBETWEEN(1,14)</f>
        <v>10</v>
      </c>
      <c r="D128" s="1">
        <f ca="1">RANDBETWEEN(1,4)</f>
        <v>4</v>
      </c>
      <c r="E128" s="1" t="s">
        <v>122</v>
      </c>
      <c r="F128" s="16" t="s">
        <v>142</v>
      </c>
      <c r="G128" s="1" t="s">
        <v>198</v>
      </c>
      <c r="H128" s="1">
        <v>49657</v>
      </c>
      <c r="I128" t="str">
        <f ca="1">CONCATENATE($I$126,"values('",A128,"','",B128,"','",C128,"','",D128,"','",E128,"','",F128,"','",G128,"','",H128,"');")</f>
        <v>insert into kc_car_fleet_dll.car_table (car_id, dt_purchased, model_id, color_id, license_plate_id, ins_pol_id, service_id, total_km) values('1','2018-10-26','10','4','BGM937','P31162','S009','49657');</v>
      </c>
    </row>
    <row r="129" spans="1:9" ht="15">
      <c r="A129" s="1">
        <v>2</v>
      </c>
      <c r="B129" s="17" t="s">
        <v>188</v>
      </c>
      <c r="C129" s="1">
        <f t="shared" ref="C129:C137" ca="1" si="8">RANDBETWEEN(1,14)</f>
        <v>7</v>
      </c>
      <c r="D129" s="1">
        <f t="shared" ref="D129:D137" ca="1" si="9">RANDBETWEEN(1,4)</f>
        <v>2</v>
      </c>
      <c r="E129" s="1" t="s">
        <v>123</v>
      </c>
      <c r="F129" s="16" t="s">
        <v>137</v>
      </c>
      <c r="G129" s="1" t="s">
        <v>199</v>
      </c>
      <c r="H129" s="1">
        <v>64896</v>
      </c>
      <c r="I129" t="str">
        <f t="shared" ref="I129:I137" ca="1" si="10">CONCATENATE($I$126,"values('",A129,"','",B129,"','",C129,"','",D129,"','",E129,"','",F129,"','",G129,"','",H129,"');")</f>
        <v>insert into kc_car_fleet_dll.car_table (car_id, dt_purchased, model_id, color_id, license_plate_id, ins_pol_id, service_id, total_km) values('2','2018-05-29','7','2','TYC246','P83723','S007','64896');</v>
      </c>
    </row>
    <row r="130" spans="1:9" ht="15">
      <c r="A130" s="1">
        <v>3</v>
      </c>
      <c r="B130" s="17" t="s">
        <v>189</v>
      </c>
      <c r="C130" s="1">
        <f t="shared" ca="1" si="8"/>
        <v>5</v>
      </c>
      <c r="D130" s="1">
        <f t="shared" ca="1" si="9"/>
        <v>4</v>
      </c>
      <c r="E130" s="1" t="s">
        <v>124</v>
      </c>
      <c r="F130" s="16" t="s">
        <v>143</v>
      </c>
      <c r="G130" s="1" t="s">
        <v>200</v>
      </c>
      <c r="H130" s="1">
        <v>52524</v>
      </c>
      <c r="I130" t="str">
        <f t="shared" ca="1" si="10"/>
        <v>insert into kc_car_fleet_dll.car_table (car_id, dt_purchased, model_id, color_id, license_plate_id, ins_pol_id, service_id, total_km) values('3','2018-09-10','5','4','VXK5925','P73660','S008','52524');</v>
      </c>
    </row>
    <row r="131" spans="1:9" ht="15">
      <c r="A131" s="1">
        <v>4</v>
      </c>
      <c r="B131" s="17" t="s">
        <v>190</v>
      </c>
      <c r="C131" s="1">
        <f t="shared" ca="1" si="8"/>
        <v>6</v>
      </c>
      <c r="D131" s="1">
        <f t="shared" ca="1" si="9"/>
        <v>2</v>
      </c>
      <c r="E131" s="1" t="s">
        <v>125</v>
      </c>
      <c r="F131" s="16" t="s">
        <v>144</v>
      </c>
      <c r="G131" s="1" t="s">
        <v>201</v>
      </c>
      <c r="H131" s="1">
        <v>77935</v>
      </c>
      <c r="I131" t="str">
        <f t="shared" ca="1" si="10"/>
        <v>insert into kc_car_fleet_dll.car_table (car_id, dt_purchased, model_id, color_id, license_plate_id, ins_pol_id, service_id, total_km) values('4','2018-03-13','6','2','UQO8298','P85940','S010','77935');</v>
      </c>
    </row>
    <row r="132" spans="1:9" ht="15">
      <c r="A132" s="1">
        <v>5</v>
      </c>
      <c r="B132" s="17" t="s">
        <v>191</v>
      </c>
      <c r="C132" s="1">
        <f t="shared" ca="1" si="8"/>
        <v>7</v>
      </c>
      <c r="D132" s="1">
        <f t="shared" ca="1" si="9"/>
        <v>1</v>
      </c>
      <c r="E132" s="1" t="s">
        <v>126</v>
      </c>
      <c r="F132" s="16" t="s">
        <v>146</v>
      </c>
      <c r="G132" s="1" t="s">
        <v>202</v>
      </c>
      <c r="H132" s="1">
        <v>49589</v>
      </c>
      <c r="I132" t="str">
        <f t="shared" ca="1" si="10"/>
        <v>insert into kc_car_fleet_dll.car_table (car_id, dt_purchased, model_id, color_id, license_plate_id, ins_pol_id, service_id, total_km) values('5','2016-03-22','7','1','ELO2020','P31802','S002','49589');</v>
      </c>
    </row>
    <row r="133" spans="1:9" ht="15">
      <c r="A133" s="1">
        <v>6</v>
      </c>
      <c r="B133" s="17" t="s">
        <v>135</v>
      </c>
      <c r="C133" s="1">
        <f t="shared" ca="1" si="8"/>
        <v>2</v>
      </c>
      <c r="D133" s="1">
        <f t="shared" ca="1" si="9"/>
        <v>3</v>
      </c>
      <c r="E133" s="1" t="s">
        <v>127</v>
      </c>
      <c r="F133" s="16" t="s">
        <v>145</v>
      </c>
      <c r="G133" s="1" t="s">
        <v>203</v>
      </c>
      <c r="H133" s="1">
        <v>66840</v>
      </c>
      <c r="I133" t="str">
        <f t="shared" ca="1" si="10"/>
        <v>insert into kc_car_fleet_dll.car_table (car_id, dt_purchased, model_id, color_id, license_plate_id, ins_pol_id, service_id, total_km) values('6','2018-06-23','2','3','ZTW2748','P43571','S006','66840');</v>
      </c>
    </row>
    <row r="134" spans="1:9" ht="15">
      <c r="A134" s="1">
        <v>7</v>
      </c>
      <c r="B134" s="17" t="s">
        <v>192</v>
      </c>
      <c r="C134" s="1">
        <f t="shared" ca="1" si="8"/>
        <v>2</v>
      </c>
      <c r="D134" s="1">
        <f t="shared" ca="1" si="9"/>
        <v>1</v>
      </c>
      <c r="E134" s="1" t="s">
        <v>128</v>
      </c>
      <c r="F134" s="16" t="s">
        <v>141</v>
      </c>
      <c r="G134" s="1" t="s">
        <v>204</v>
      </c>
      <c r="H134" s="1">
        <v>79469</v>
      </c>
      <c r="I134" t="str">
        <f t="shared" ca="1" si="10"/>
        <v>insert into kc_car_fleet_dll.car_table (car_id, dt_purchased, model_id, color_id, license_plate_id, ins_pol_id, service_id, total_km) values('7','2020-02-02','2','1','RSP6195','P36494','S004','79469');</v>
      </c>
    </row>
    <row r="135" spans="1:9" ht="15">
      <c r="A135" s="1">
        <v>8</v>
      </c>
      <c r="B135" s="17" t="s">
        <v>193</v>
      </c>
      <c r="C135" s="1">
        <f t="shared" ca="1" si="8"/>
        <v>8</v>
      </c>
      <c r="D135" s="1">
        <f t="shared" ca="1" si="9"/>
        <v>2</v>
      </c>
      <c r="E135" s="1" t="s">
        <v>129</v>
      </c>
      <c r="F135" s="16" t="s">
        <v>139</v>
      </c>
      <c r="G135" s="1" t="s">
        <v>205</v>
      </c>
      <c r="H135" s="1">
        <v>42893</v>
      </c>
      <c r="I135" t="str">
        <f t="shared" ca="1" si="10"/>
        <v>insert into kc_car_fleet_dll.car_table (car_id, dt_purchased, model_id, color_id, license_plate_id, ins_pol_id, service_id, total_km) values('8','2016-11-10','8','2','LUH4314','P25409','S005','42893');</v>
      </c>
    </row>
    <row r="136" spans="1:9" ht="15">
      <c r="A136" s="1">
        <v>9</v>
      </c>
      <c r="B136" s="17" t="s">
        <v>194</v>
      </c>
      <c r="C136" s="1">
        <f t="shared" ca="1" si="8"/>
        <v>7</v>
      </c>
      <c r="D136" s="1">
        <f t="shared" ca="1" si="9"/>
        <v>1</v>
      </c>
      <c r="E136" s="1" t="s">
        <v>130</v>
      </c>
      <c r="F136" s="16" t="s">
        <v>140</v>
      </c>
      <c r="G136" s="1" t="s">
        <v>206</v>
      </c>
      <c r="H136" s="1">
        <v>31526</v>
      </c>
      <c r="I136" t="str">
        <f t="shared" ca="1" si="10"/>
        <v>insert into kc_car_fleet_dll.car_table (car_id, dt_purchased, model_id, color_id, license_plate_id, ins_pol_id, service_id, total_km) values('9','2019-08-09','7','1','HZI6923','P71722','S003','31526');</v>
      </c>
    </row>
    <row r="137" spans="1:9" ht="15">
      <c r="A137" s="1">
        <v>10</v>
      </c>
      <c r="B137" s="17" t="s">
        <v>195</v>
      </c>
      <c r="C137" s="1">
        <f t="shared" ca="1" si="8"/>
        <v>9</v>
      </c>
      <c r="D137" s="1">
        <f t="shared" ca="1" si="9"/>
        <v>2</v>
      </c>
      <c r="E137" s="1" t="s">
        <v>131</v>
      </c>
      <c r="F137" s="16" t="s">
        <v>138</v>
      </c>
      <c r="G137" s="1" t="s">
        <v>207</v>
      </c>
      <c r="H137" s="1">
        <v>37321</v>
      </c>
      <c r="I137" t="str">
        <f t="shared" ca="1" si="10"/>
        <v>insert into kc_car_fleet_dll.car_table (car_id, dt_purchased, model_id, color_id, license_plate_id, ins_pol_id, service_id, total_km) values('10','2016-02-26','9','2','ZLO5123','P32508','S001','37321');</v>
      </c>
    </row>
    <row r="140" spans="1:9">
      <c r="H140" s="21" t="s">
        <v>223</v>
      </c>
      <c r="I140" t="str">
        <f>_xlfn.CONCAT("alter table kc_car_fleet_dll.",A126," add constraint ",C127,"_FK foreign key (",C127,") references kc_car_fleet_dll.",F21,"(",C127,");")</f>
        <v>alter table kc_car_fleet_dll.car_table add constraint model_id_FK foreign key (model_id) references kc_car_fleet_dll.model_table(model_id);</v>
      </c>
    </row>
    <row r="141" spans="1:9">
      <c r="H141" s="21" t="s">
        <v>224</v>
      </c>
      <c r="I141" t="str">
        <f>_xlfn.CONCAT("alter table kc_car_fleet_dll.",A126," add constraint ",D127,"_FK foreign key (",D127,") references kc_car_fleet_dll.",G39,"(",D127,");")</f>
        <v>alter table kc_car_fleet_dll.car_table add constraint color_id_FK foreign key (color_id) references kc_car_fleet_dll.color_table(color_id);</v>
      </c>
    </row>
    <row r="142" spans="1:9">
      <c r="H142" s="21" t="s">
        <v>225</v>
      </c>
      <c r="I142" t="str">
        <f>_xlfn.CONCAT("alter table kc_car_fleet_dll.",A126," add constraint ",E127,"_FK foreign key (",E127,") references kc_car_fleet_dll.",C65,"(",E127,");")</f>
        <v>alter table kc_car_fleet_dll.car_table add constraint license_plate_id_FK foreign key (license_plate_id) references kc_car_fleet_dll.registration_table(license_plate_id);</v>
      </c>
    </row>
    <row r="143" spans="1:9">
      <c r="H143" s="21" t="s">
        <v>226</v>
      </c>
      <c r="I143" t="str">
        <f>_xlfn.CONCAT("alter table kc_car_fleet_dll.",A126," add constraint ",F127,"_FK foreign key (",F127,") references kc_car_fleet_dll.",D85,"(",F127,");")</f>
        <v>alter table kc_car_fleet_dll.car_table add constraint ins_pol_id_FK foreign key (ins_pol_id) references kc_car_fleet_dll.insurance_policy_table(ins_pol_id);</v>
      </c>
    </row>
    <row r="144" spans="1:9">
      <c r="H144" s="21" t="s">
        <v>227</v>
      </c>
      <c r="I144" t="str">
        <f>_xlfn.CONCAT("alter table kc_car_fleet_dll.",A126," add constraint ",G127,"_FK foreign key (",G127,") references kc_car_fleet_dll.",C105,"(",G127,");")</f>
        <v>alter table kc_car_fleet_dll.car_table add constraint service_id_FK foreign key (service_id) references kc_car_fleet_dll.service_table(service_id);</v>
      </c>
    </row>
    <row r="145" spans="8:8">
      <c r="H145" s="1"/>
    </row>
    <row r="146" spans="8:8">
      <c r="H146" s="1"/>
    </row>
    <row r="147" spans="8:8">
      <c r="H147" s="1"/>
    </row>
    <row r="148" spans="8:8">
      <c r="H148" s="1"/>
    </row>
    <row r="149" spans="8:8">
      <c r="H149" s="1"/>
    </row>
  </sheetData>
  <sortState xmlns:xlrd2="http://schemas.microsoft.com/office/spreadsheetml/2017/richdata2" ref="G140:H149">
    <sortCondition ref="H140:H149"/>
  </sortState>
  <phoneticPr fontId="4"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35D2-0CBF-5044-B3DC-3854351AD42F}">
  <dimension ref="A1:J43"/>
  <sheetViews>
    <sheetView tabSelected="1" workbookViewId="0">
      <selection activeCell="C2" sqref="C2"/>
    </sheetView>
    <sheetView workbookViewId="1">
      <selection activeCell="D34" sqref="D34"/>
    </sheetView>
  </sheetViews>
  <sheetFormatPr baseColWidth="10" defaultRowHeight="13"/>
  <cols>
    <col min="2" max="2" width="12" style="1" customWidth="1"/>
    <col min="3" max="3" width="14.83203125" style="1" customWidth="1"/>
    <col min="4" max="8" width="12" style="1" customWidth="1"/>
    <col min="9" max="10" width="16" customWidth="1"/>
  </cols>
  <sheetData>
    <row r="1" spans="1:10">
      <c r="A1" t="s">
        <v>132</v>
      </c>
      <c r="C1" s="15">
        <v>44956</v>
      </c>
      <c r="D1" s="1">
        <v>14</v>
      </c>
      <c r="E1" s="1">
        <v>4</v>
      </c>
      <c r="F1" s="1">
        <v>10</v>
      </c>
      <c r="I1" s="15">
        <f>J1-364</f>
        <v>44927</v>
      </c>
      <c r="J1" s="15">
        <v>45291</v>
      </c>
    </row>
    <row r="2" spans="1:10">
      <c r="A2" t="s">
        <v>133</v>
      </c>
      <c r="C2" s="15">
        <v>43101</v>
      </c>
      <c r="D2" s="1">
        <v>1</v>
      </c>
      <c r="E2" s="1">
        <v>1</v>
      </c>
      <c r="F2" s="1">
        <v>1</v>
      </c>
      <c r="I2" s="15">
        <f>J2-364</f>
        <v>44563</v>
      </c>
      <c r="J2" s="15">
        <v>44927</v>
      </c>
    </row>
    <row r="4" spans="1:10">
      <c r="A4" s="5" t="s">
        <v>89</v>
      </c>
      <c r="B4" s="5" t="s">
        <v>8</v>
      </c>
      <c r="C4" s="5" t="s">
        <v>24</v>
      </c>
      <c r="D4" s="5" t="s">
        <v>95</v>
      </c>
      <c r="E4" s="5" t="s">
        <v>96</v>
      </c>
      <c r="F4" s="5" t="s">
        <v>91</v>
      </c>
      <c r="G4" s="5" t="s">
        <v>92</v>
      </c>
      <c r="H4" s="5" t="s">
        <v>93</v>
      </c>
      <c r="I4" s="18" t="s">
        <v>147</v>
      </c>
      <c r="J4" s="18" t="s">
        <v>148</v>
      </c>
    </row>
    <row r="5" spans="1:10" ht="15">
      <c r="A5" s="4">
        <v>1</v>
      </c>
      <c r="B5" s="16" t="str">
        <f ca="1">CHAR(RANDBETWEEN(65,90))&amp;CHAR(RANDBETWEEN(65,90))&amp;CHAR(RANDBETWEEN(65,90))&amp;RANDBETWEEN(0,99)&amp;RANDBETWEEN(10,99)</f>
        <v>NDA8724</v>
      </c>
      <c r="C5" s="15">
        <v>44479</v>
      </c>
      <c r="D5" s="1">
        <f ca="1">RANDBETWEEN(D$2,D$1)</f>
        <v>5</v>
      </c>
      <c r="E5" s="1">
        <f t="shared" ref="E5:F14" ca="1" si="0">RANDBETWEEN(E$2,E$1)</f>
        <v>1</v>
      </c>
      <c r="F5" s="1">
        <f t="shared" ca="1" si="0"/>
        <v>7</v>
      </c>
      <c r="I5" s="15">
        <f t="shared" ref="I5:I14" ca="1" si="1">RANDBETWEEN(I$2,I$1)</f>
        <v>44890</v>
      </c>
      <c r="J5" s="11">
        <f ca="1">I5+364</f>
        <v>45254</v>
      </c>
    </row>
    <row r="6" spans="1:10" ht="15">
      <c r="A6" s="4">
        <v>2</v>
      </c>
      <c r="B6" s="16" t="str">
        <f ca="1">CHAR(RANDBETWEEN(65,90))&amp;CHAR(RANDBETWEEN(65,90))&amp;CHAR(RANDBETWEEN(65,90))&amp;RANDBETWEEN(0,99)&amp;RANDBETWEEN(10,99)</f>
        <v>IWQ6759</v>
      </c>
      <c r="C6" s="15">
        <v>44329</v>
      </c>
      <c r="D6" s="1">
        <f ca="1">RANDBETWEEN(D$2,D$1)</f>
        <v>3</v>
      </c>
      <c r="E6" s="1">
        <f t="shared" ca="1" si="0"/>
        <v>2</v>
      </c>
      <c r="F6" s="1">
        <f t="shared" ca="1" si="0"/>
        <v>1</v>
      </c>
      <c r="I6" s="15">
        <f t="shared" ca="1" si="1"/>
        <v>44901</v>
      </c>
      <c r="J6" s="11">
        <f t="shared" ref="J6:J14" ca="1" si="2">I6+364</f>
        <v>45265</v>
      </c>
    </row>
    <row r="7" spans="1:10" ht="15">
      <c r="A7" s="4">
        <v>3</v>
      </c>
      <c r="B7" s="16" t="str">
        <f ca="1">CHAR(RANDBETWEEN(65,90))&amp;CHAR(RANDBETWEEN(65,90))&amp;CHAR(RANDBETWEEN(65,90))&amp;RANDBETWEEN(0,99)&amp;RANDBETWEEN(10,99)</f>
        <v>RRN761</v>
      </c>
      <c r="C7" s="15">
        <v>44433</v>
      </c>
      <c r="D7" s="1">
        <f ca="1">RANDBETWEEN(D$2,D$1)</f>
        <v>13</v>
      </c>
      <c r="E7" s="1">
        <f t="shared" ca="1" si="0"/>
        <v>4</v>
      </c>
      <c r="F7" s="1">
        <f t="shared" ca="1" si="0"/>
        <v>3</v>
      </c>
      <c r="I7" s="15">
        <f t="shared" ca="1" si="1"/>
        <v>44629</v>
      </c>
      <c r="J7" s="11">
        <f t="shared" ca="1" si="2"/>
        <v>44993</v>
      </c>
    </row>
    <row r="8" spans="1:10" ht="15">
      <c r="A8" s="4">
        <v>4</v>
      </c>
      <c r="B8" s="16" t="str">
        <f ca="1">CHAR(RANDBETWEEN(65,90))&amp;CHAR(RANDBETWEEN(65,90))&amp;CHAR(RANDBETWEEN(65,90))&amp;RANDBETWEEN(0,99)&amp;RANDBETWEEN(10,99)</f>
        <v>UUZ8623</v>
      </c>
      <c r="C8" s="15">
        <v>44252</v>
      </c>
      <c r="D8" s="1">
        <f ca="1">RANDBETWEEN(D$2,D$1)</f>
        <v>3</v>
      </c>
      <c r="E8" s="1">
        <f t="shared" ca="1" si="0"/>
        <v>2</v>
      </c>
      <c r="F8" s="1">
        <f t="shared" ca="1" si="0"/>
        <v>7</v>
      </c>
      <c r="I8" s="15">
        <f t="shared" ca="1" si="1"/>
        <v>44673</v>
      </c>
      <c r="J8" s="11">
        <f t="shared" ca="1" si="2"/>
        <v>45037</v>
      </c>
    </row>
    <row r="9" spans="1:10" ht="15">
      <c r="A9" s="4">
        <v>5</v>
      </c>
      <c r="B9" s="16" t="str">
        <f ca="1">CHAR(RANDBETWEEN(65,90))&amp;CHAR(RANDBETWEEN(65,90))&amp;CHAR(RANDBETWEEN(65,90))&amp;RANDBETWEEN(0,99)&amp;RANDBETWEEN(10,99)</f>
        <v>NOG5436</v>
      </c>
      <c r="C9" s="15">
        <v>43531</v>
      </c>
      <c r="D9" s="1">
        <f ca="1">RANDBETWEEN(D$2,D$1)</f>
        <v>11</v>
      </c>
      <c r="E9" s="1">
        <f t="shared" ca="1" si="0"/>
        <v>4</v>
      </c>
      <c r="F9" s="1">
        <f t="shared" ca="1" si="0"/>
        <v>3</v>
      </c>
      <c r="I9" s="15">
        <f t="shared" ca="1" si="1"/>
        <v>44744</v>
      </c>
      <c r="J9" s="11">
        <f t="shared" ca="1" si="2"/>
        <v>45108</v>
      </c>
    </row>
    <row r="10" spans="1:10" ht="15">
      <c r="A10" s="4">
        <v>6</v>
      </c>
      <c r="B10" s="16" t="str">
        <f ca="1">CHAR(RANDBETWEEN(65,90))&amp;CHAR(RANDBETWEEN(65,90))&amp;CHAR(RANDBETWEEN(65,90))&amp;RANDBETWEEN(0,99)&amp;RANDBETWEEN(10,99)</f>
        <v>MKA9437</v>
      </c>
      <c r="C10" s="15">
        <v>43984</v>
      </c>
      <c r="D10" s="1">
        <f ca="1">RANDBETWEEN(D$2,D$1)</f>
        <v>12</v>
      </c>
      <c r="E10" s="1">
        <f t="shared" ca="1" si="0"/>
        <v>3</v>
      </c>
      <c r="F10" s="1">
        <f t="shared" ca="1" si="0"/>
        <v>1</v>
      </c>
      <c r="I10" s="15">
        <f t="shared" ca="1" si="1"/>
        <v>44716</v>
      </c>
      <c r="J10" s="11">
        <f t="shared" ca="1" si="2"/>
        <v>45080</v>
      </c>
    </row>
    <row r="11" spans="1:10" ht="15">
      <c r="A11" s="4">
        <v>7</v>
      </c>
      <c r="B11" s="16" t="str">
        <f ca="1">CHAR(RANDBETWEEN(65,90))&amp;CHAR(RANDBETWEEN(65,90))&amp;CHAR(RANDBETWEEN(65,90))&amp;RANDBETWEEN(0,99)&amp;RANDBETWEEN(10,99)</f>
        <v>UOU7818</v>
      </c>
      <c r="C11" s="15">
        <v>44943</v>
      </c>
      <c r="D11" s="1">
        <f ca="1">RANDBETWEEN(D$2,D$1)</f>
        <v>8</v>
      </c>
      <c r="E11" s="1">
        <f t="shared" ca="1" si="0"/>
        <v>2</v>
      </c>
      <c r="F11" s="1">
        <f t="shared" ca="1" si="0"/>
        <v>4</v>
      </c>
      <c r="I11" s="15">
        <f t="shared" ca="1" si="1"/>
        <v>44923</v>
      </c>
      <c r="J11" s="11">
        <f t="shared" ca="1" si="2"/>
        <v>45287</v>
      </c>
    </row>
    <row r="12" spans="1:10" ht="15">
      <c r="A12" s="4">
        <v>8</v>
      </c>
      <c r="B12" s="16" t="str">
        <f ca="1">CHAR(RANDBETWEEN(65,90))&amp;CHAR(RANDBETWEEN(65,90))&amp;CHAR(RANDBETWEEN(65,90))&amp;RANDBETWEEN(0,99)&amp;RANDBETWEEN(10,99)</f>
        <v>FWC9465</v>
      </c>
      <c r="C12" s="15">
        <v>43394</v>
      </c>
      <c r="D12" s="1">
        <f ca="1">RANDBETWEEN(D$2,D$1)</f>
        <v>5</v>
      </c>
      <c r="E12" s="1">
        <f t="shared" ca="1" si="0"/>
        <v>4</v>
      </c>
      <c r="F12" s="1">
        <f t="shared" ca="1" si="0"/>
        <v>9</v>
      </c>
      <c r="I12" s="15">
        <f t="shared" ca="1" si="1"/>
        <v>44670</v>
      </c>
      <c r="J12" s="11">
        <f t="shared" ca="1" si="2"/>
        <v>45034</v>
      </c>
    </row>
    <row r="13" spans="1:10" ht="15">
      <c r="A13" s="4">
        <v>9</v>
      </c>
      <c r="B13" s="16" t="str">
        <f ca="1">CHAR(RANDBETWEEN(65,90))&amp;CHAR(RANDBETWEEN(65,90))&amp;CHAR(RANDBETWEEN(65,90))&amp;RANDBETWEEN(0,99)&amp;RANDBETWEEN(10,99)</f>
        <v>PUC3635</v>
      </c>
      <c r="C13" s="15">
        <v>44396</v>
      </c>
      <c r="D13" s="1">
        <f ca="1">RANDBETWEEN(D$2,D$1)</f>
        <v>9</v>
      </c>
      <c r="E13" s="1">
        <f t="shared" ca="1" si="0"/>
        <v>3</v>
      </c>
      <c r="F13" s="1">
        <f t="shared" ca="1" si="0"/>
        <v>6</v>
      </c>
      <c r="I13" s="15">
        <f t="shared" ca="1" si="1"/>
        <v>44732</v>
      </c>
      <c r="J13" s="11">
        <f t="shared" ca="1" si="2"/>
        <v>45096</v>
      </c>
    </row>
    <row r="14" spans="1:10" ht="15">
      <c r="A14" s="4">
        <v>10</v>
      </c>
      <c r="B14" s="16" t="str">
        <f ca="1">CHAR(RANDBETWEEN(65,90))&amp;CHAR(RANDBETWEEN(65,90))&amp;CHAR(RANDBETWEEN(65,90))&amp;RANDBETWEEN(0,99)&amp;RANDBETWEEN(10,99)</f>
        <v>DNT2695</v>
      </c>
      <c r="C14" s="15">
        <v>43136</v>
      </c>
      <c r="D14" s="1">
        <f ca="1">RANDBETWEEN(D$2,D$1)</f>
        <v>8</v>
      </c>
      <c r="E14" s="1">
        <f t="shared" ca="1" si="0"/>
        <v>1</v>
      </c>
      <c r="F14" s="1">
        <f t="shared" ca="1" si="0"/>
        <v>3</v>
      </c>
      <c r="I14" s="15">
        <f t="shared" ca="1" si="1"/>
        <v>44677</v>
      </c>
      <c r="J14" s="11">
        <f t="shared" ca="1" si="2"/>
        <v>45041</v>
      </c>
    </row>
    <row r="18" spans="2:10">
      <c r="I18" s="17" t="s">
        <v>167</v>
      </c>
      <c r="J18" s="17" t="s">
        <v>168</v>
      </c>
    </row>
    <row r="19" spans="2:10">
      <c r="B19" s="7" t="s">
        <v>13</v>
      </c>
      <c r="I19" s="17" t="s">
        <v>169</v>
      </c>
      <c r="J19" s="17" t="s">
        <v>170</v>
      </c>
    </row>
    <row r="20" spans="2:10">
      <c r="B20" s="5" t="s">
        <v>93</v>
      </c>
      <c r="I20" s="17" t="s">
        <v>171</v>
      </c>
      <c r="J20" s="17" t="s">
        <v>172</v>
      </c>
    </row>
    <row r="21" spans="2:10" ht="15">
      <c r="B21" s="16" t="str">
        <f t="shared" ref="B21:B30" ca="1" si="3">"P"&amp;RANDBETWEEN(10000,99999)</f>
        <v>P86290</v>
      </c>
      <c r="I21" s="17" t="s">
        <v>173</v>
      </c>
      <c r="J21" s="17" t="s">
        <v>174</v>
      </c>
    </row>
    <row r="22" spans="2:10" ht="15">
      <c r="B22" s="16" t="str">
        <f ca="1">"P"&amp;RANDBETWEEN(10000,99999)</f>
        <v>P77788</v>
      </c>
      <c r="I22" s="17" t="s">
        <v>175</v>
      </c>
      <c r="J22" s="17" t="s">
        <v>176</v>
      </c>
    </row>
    <row r="23" spans="2:10" ht="15">
      <c r="B23" s="16" t="str">
        <f t="shared" ref="B23:B30" ca="1" si="4">"P"&amp;RANDBETWEEN(10000,99999)</f>
        <v>P22528</v>
      </c>
      <c r="I23" s="17" t="s">
        <v>177</v>
      </c>
      <c r="J23" s="17" t="s">
        <v>178</v>
      </c>
    </row>
    <row r="24" spans="2:10" ht="15">
      <c r="B24" s="16" t="str">
        <f t="shared" ca="1" si="4"/>
        <v>P92574</v>
      </c>
      <c r="I24" s="17" t="s">
        <v>179</v>
      </c>
      <c r="J24" s="17" t="s">
        <v>180</v>
      </c>
    </row>
    <row r="25" spans="2:10" ht="15">
      <c r="B25" s="16" t="str">
        <f t="shared" ca="1" si="4"/>
        <v>P59245</v>
      </c>
      <c r="I25" s="17" t="s">
        <v>181</v>
      </c>
      <c r="J25" s="17" t="s">
        <v>182</v>
      </c>
    </row>
    <row r="26" spans="2:10" ht="15">
      <c r="B26" s="16" t="str">
        <f t="shared" ca="1" si="4"/>
        <v>P57254</v>
      </c>
      <c r="I26" s="17" t="s">
        <v>183</v>
      </c>
      <c r="J26" s="17" t="s">
        <v>184</v>
      </c>
    </row>
    <row r="27" spans="2:10" ht="15">
      <c r="B27" s="16" t="str">
        <f t="shared" ca="1" si="4"/>
        <v>P25286</v>
      </c>
      <c r="I27" s="17" t="s">
        <v>185</v>
      </c>
      <c r="J27" s="17" t="s">
        <v>186</v>
      </c>
    </row>
    <row r="28" spans="2:10" ht="15">
      <c r="B28" s="16" t="str">
        <f t="shared" ca="1" si="4"/>
        <v>P45675</v>
      </c>
    </row>
    <row r="29" spans="2:10" ht="15">
      <c r="B29" s="16" t="str">
        <f t="shared" ca="1" si="4"/>
        <v>P93329</v>
      </c>
    </row>
    <row r="30" spans="2:10" ht="15">
      <c r="B30" s="16" t="str">
        <f t="shared" ca="1" si="4"/>
        <v>P96035</v>
      </c>
    </row>
    <row r="33" spans="4:5">
      <c r="D33" s="5" t="s">
        <v>196</v>
      </c>
      <c r="E33" s="5" t="s">
        <v>197</v>
      </c>
    </row>
    <row r="34" spans="4:5">
      <c r="D34" s="1">
        <v>1</v>
      </c>
      <c r="E34" s="1" cm="1">
        <f t="array" aca="1" ref="E34:E43" ca="1">_xlfn.SORTBY(D34:D43,_xlfn.RANDARRAY(COUNTA(D34:D43)))</f>
        <v>1</v>
      </c>
    </row>
    <row r="35" spans="4:5">
      <c r="D35" s="1">
        <v>2</v>
      </c>
      <c r="E35" s="1">
        <f ca="1"/>
        <v>4</v>
      </c>
    </row>
    <row r="36" spans="4:5">
      <c r="D36" s="1">
        <v>3</v>
      </c>
      <c r="E36" s="1">
        <f ca="1"/>
        <v>10</v>
      </c>
    </row>
    <row r="37" spans="4:5">
      <c r="D37" s="1">
        <v>4</v>
      </c>
      <c r="E37" s="1">
        <f ca="1"/>
        <v>6</v>
      </c>
    </row>
    <row r="38" spans="4:5">
      <c r="D38" s="1">
        <v>5</v>
      </c>
      <c r="E38" s="1">
        <f ca="1"/>
        <v>9</v>
      </c>
    </row>
    <row r="39" spans="4:5">
      <c r="D39" s="1">
        <v>6</v>
      </c>
      <c r="E39" s="1">
        <f ca="1"/>
        <v>7</v>
      </c>
    </row>
    <row r="40" spans="4:5">
      <c r="D40" s="1">
        <v>7</v>
      </c>
      <c r="E40" s="1">
        <f ca="1"/>
        <v>5</v>
      </c>
    </row>
    <row r="41" spans="4:5">
      <c r="D41" s="1">
        <v>8</v>
      </c>
      <c r="E41" s="1">
        <f ca="1"/>
        <v>8</v>
      </c>
    </row>
    <row r="42" spans="4:5">
      <c r="D42" s="1">
        <v>9</v>
      </c>
      <c r="E42" s="1">
        <f ca="1"/>
        <v>2</v>
      </c>
    </row>
    <row r="43" spans="4:5">
      <c r="D43" s="1">
        <v>10</v>
      </c>
      <c r="E43" s="1">
        <f ca="1"/>
        <v>3</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6F312-5C60-8A4D-86F3-CA9C92ECA3B8}">
  <dimension ref="A1:C29"/>
  <sheetViews>
    <sheetView workbookViewId="0">
      <selection activeCell="C11" sqref="C9:C11"/>
    </sheetView>
    <sheetView workbookViewId="1"/>
  </sheetViews>
  <sheetFormatPr baseColWidth="10" defaultRowHeight="13"/>
  <cols>
    <col min="1" max="1" width="4.6640625" style="1" customWidth="1"/>
    <col min="2" max="2" width="19.1640625" bestFit="1" customWidth="1"/>
    <col min="3" max="3" width="25.33203125" bestFit="1" customWidth="1"/>
  </cols>
  <sheetData>
    <row r="1" spans="1:3">
      <c r="A1" s="9" t="s">
        <v>79</v>
      </c>
      <c r="B1" s="10" t="s">
        <v>80</v>
      </c>
      <c r="C1" s="10" t="s">
        <v>81</v>
      </c>
    </row>
    <row r="2" spans="1:3">
      <c r="A2" s="1">
        <v>5</v>
      </c>
      <c r="B2" t="s">
        <v>51</v>
      </c>
      <c r="C2" t="s">
        <v>50</v>
      </c>
    </row>
    <row r="3" spans="1:3">
      <c r="A3" s="1">
        <v>22</v>
      </c>
      <c r="B3" t="s">
        <v>51</v>
      </c>
      <c r="C3" t="s">
        <v>77</v>
      </c>
    </row>
    <row r="4" spans="1:3">
      <c r="A4" s="1">
        <v>25</v>
      </c>
      <c r="B4" t="s">
        <v>51</v>
      </c>
      <c r="C4" t="s">
        <v>67</v>
      </c>
    </row>
    <row r="5" spans="1:3">
      <c r="A5" s="1">
        <v>20</v>
      </c>
      <c r="B5" t="s">
        <v>63</v>
      </c>
      <c r="C5" t="s">
        <v>62</v>
      </c>
    </row>
    <row r="6" spans="1:3">
      <c r="A6" s="1">
        <v>13</v>
      </c>
      <c r="B6" t="s">
        <v>61</v>
      </c>
      <c r="C6" t="s">
        <v>71</v>
      </c>
    </row>
    <row r="7" spans="1:3">
      <c r="A7" s="1">
        <v>19</v>
      </c>
      <c r="B7" t="s">
        <v>61</v>
      </c>
      <c r="C7" t="s">
        <v>60</v>
      </c>
    </row>
    <row r="8" spans="1:3">
      <c r="A8" s="1">
        <v>21</v>
      </c>
      <c r="B8" t="s">
        <v>61</v>
      </c>
      <c r="C8" t="s">
        <v>64</v>
      </c>
    </row>
    <row r="9" spans="1:3">
      <c r="A9" s="1">
        <v>7</v>
      </c>
      <c r="B9" t="s">
        <v>53</v>
      </c>
      <c r="C9" t="s">
        <v>41</v>
      </c>
    </row>
    <row r="10" spans="1:3">
      <c r="A10" s="1">
        <v>8</v>
      </c>
      <c r="B10" t="s">
        <v>53</v>
      </c>
      <c r="C10" t="s">
        <v>42</v>
      </c>
    </row>
    <row r="11" spans="1:3">
      <c r="A11" s="1">
        <v>9</v>
      </c>
      <c r="B11" t="s">
        <v>53</v>
      </c>
      <c r="C11" t="s">
        <v>54</v>
      </c>
    </row>
    <row r="12" spans="1:3">
      <c r="A12" s="1">
        <v>14</v>
      </c>
      <c r="B12" t="s">
        <v>53</v>
      </c>
      <c r="C12" t="s">
        <v>72</v>
      </c>
    </row>
    <row r="13" spans="1:3">
      <c r="A13" s="1">
        <v>23</v>
      </c>
      <c r="B13" t="s">
        <v>53</v>
      </c>
      <c r="C13" t="s">
        <v>65</v>
      </c>
    </row>
    <row r="14" spans="1:3">
      <c r="A14" s="1">
        <v>26</v>
      </c>
      <c r="B14" t="s">
        <v>53</v>
      </c>
      <c r="C14" t="s">
        <v>68</v>
      </c>
    </row>
    <row r="15" spans="1:3">
      <c r="A15" s="1">
        <v>16</v>
      </c>
      <c r="B15" t="s">
        <v>75</v>
      </c>
      <c r="C15" t="s">
        <v>0</v>
      </c>
    </row>
    <row r="16" spans="1:3">
      <c r="A16" s="1">
        <v>1</v>
      </c>
      <c r="B16" t="s">
        <v>44</v>
      </c>
      <c r="C16" t="s">
        <v>40</v>
      </c>
    </row>
    <row r="17" spans="1:3">
      <c r="A17" s="1">
        <v>15</v>
      </c>
      <c r="B17" t="s">
        <v>74</v>
      </c>
      <c r="C17" t="s">
        <v>73</v>
      </c>
    </row>
    <row r="18" spans="1:3">
      <c r="A18" s="1">
        <v>17</v>
      </c>
      <c r="B18" t="s">
        <v>74</v>
      </c>
      <c r="C18" t="s">
        <v>76</v>
      </c>
    </row>
    <row r="19" spans="1:3">
      <c r="A19" s="1">
        <v>2</v>
      </c>
      <c r="B19" t="s">
        <v>46</v>
      </c>
      <c r="C19" t="s">
        <v>45</v>
      </c>
    </row>
    <row r="20" spans="1:3">
      <c r="A20" s="1">
        <v>3</v>
      </c>
      <c r="B20" t="s">
        <v>48</v>
      </c>
      <c r="C20" t="s">
        <v>47</v>
      </c>
    </row>
    <row r="21" spans="1:3">
      <c r="A21" s="1">
        <v>10</v>
      </c>
      <c r="B21" t="s">
        <v>48</v>
      </c>
      <c r="C21" t="s">
        <v>55</v>
      </c>
    </row>
    <row r="22" spans="1:3">
      <c r="A22" s="1">
        <v>11</v>
      </c>
      <c r="B22" t="s">
        <v>48</v>
      </c>
      <c r="C22" t="s">
        <v>56</v>
      </c>
    </row>
    <row r="23" spans="1:3">
      <c r="A23" s="1">
        <v>12</v>
      </c>
      <c r="B23" t="s">
        <v>48</v>
      </c>
      <c r="C23" t="s">
        <v>57</v>
      </c>
    </row>
    <row r="24" spans="1:3">
      <c r="A24" s="1">
        <v>18</v>
      </c>
      <c r="B24" t="s">
        <v>59</v>
      </c>
      <c r="C24" t="s">
        <v>58</v>
      </c>
    </row>
    <row r="25" spans="1:3">
      <c r="A25" s="1">
        <v>27</v>
      </c>
      <c r="B25" t="s">
        <v>59</v>
      </c>
      <c r="C25" t="s">
        <v>78</v>
      </c>
    </row>
    <row r="26" spans="1:3">
      <c r="A26" s="1">
        <v>28</v>
      </c>
      <c r="B26" t="s">
        <v>70</v>
      </c>
      <c r="C26" t="s">
        <v>69</v>
      </c>
    </row>
    <row r="27" spans="1:3">
      <c r="A27" s="1">
        <v>4</v>
      </c>
      <c r="B27" t="s">
        <v>49</v>
      </c>
      <c r="C27" t="s">
        <v>2</v>
      </c>
    </row>
    <row r="28" spans="1:3">
      <c r="A28" s="1">
        <v>6</v>
      </c>
      <c r="B28" t="s">
        <v>49</v>
      </c>
      <c r="C28" t="s">
        <v>52</v>
      </c>
    </row>
    <row r="29" spans="1:3">
      <c r="A29" s="1">
        <v>24</v>
      </c>
      <c r="B29" t="s">
        <v>49</v>
      </c>
      <c r="C29"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7B91C-7535-604D-82CF-0374AE861634}">
  <dimension ref="A1:C37"/>
  <sheetViews>
    <sheetView workbookViewId="0">
      <selection sqref="A1:C37"/>
    </sheetView>
    <sheetView workbookViewId="1"/>
  </sheetViews>
  <sheetFormatPr baseColWidth="10" defaultRowHeight="13"/>
  <cols>
    <col min="2" max="2" width="12" bestFit="1" customWidth="1"/>
  </cols>
  <sheetData>
    <row r="1" spans="1:3">
      <c r="A1" t="s">
        <v>82</v>
      </c>
      <c r="B1" s="11">
        <v>43101</v>
      </c>
    </row>
    <row r="2" spans="1:3">
      <c r="A2" t="s">
        <v>83</v>
      </c>
      <c r="B2" s="11">
        <v>44956</v>
      </c>
    </row>
    <row r="4" spans="1:3">
      <c r="A4" t="s">
        <v>79</v>
      </c>
      <c r="B4" s="10" t="s">
        <v>84</v>
      </c>
      <c r="C4" t="s">
        <v>85</v>
      </c>
    </row>
    <row r="5" spans="1:3">
      <c r="B5" s="11">
        <f ca="1">RANDBETWEEN($B$1,$B$2)</f>
        <v>44082</v>
      </c>
      <c r="C5" s="11">
        <f ca="1">B5+364</f>
        <v>44446</v>
      </c>
    </row>
    <row r="6" spans="1:3">
      <c r="B6" s="11">
        <f t="shared" ref="B6:B37" ca="1" si="0">RANDBETWEEN($B$1,$B$2)</f>
        <v>43406</v>
      </c>
      <c r="C6" s="11">
        <f t="shared" ref="C6:C37" ca="1" si="1">B6+364</f>
        <v>43770</v>
      </c>
    </row>
    <row r="7" spans="1:3">
      <c r="B7" s="11">
        <f t="shared" ca="1" si="0"/>
        <v>43470</v>
      </c>
      <c r="C7" s="11">
        <f t="shared" ca="1" si="1"/>
        <v>43834</v>
      </c>
    </row>
    <row r="8" spans="1:3">
      <c r="B8" s="11">
        <f t="shared" ca="1" si="0"/>
        <v>44333</v>
      </c>
      <c r="C8" s="11">
        <f t="shared" ca="1" si="1"/>
        <v>44697</v>
      </c>
    </row>
    <row r="9" spans="1:3">
      <c r="B9" s="11">
        <f t="shared" ca="1" si="0"/>
        <v>44827</v>
      </c>
      <c r="C9" s="11">
        <f t="shared" ca="1" si="1"/>
        <v>45191</v>
      </c>
    </row>
    <row r="10" spans="1:3">
      <c r="B10" s="11">
        <f t="shared" ca="1" si="0"/>
        <v>43883</v>
      </c>
      <c r="C10" s="11">
        <f t="shared" ca="1" si="1"/>
        <v>44247</v>
      </c>
    </row>
    <row r="11" spans="1:3">
      <c r="B11" s="11">
        <f t="shared" ca="1" si="0"/>
        <v>44404</v>
      </c>
      <c r="C11" s="11">
        <f t="shared" ca="1" si="1"/>
        <v>44768</v>
      </c>
    </row>
    <row r="12" spans="1:3">
      <c r="B12" s="11">
        <f t="shared" ca="1" si="0"/>
        <v>43839</v>
      </c>
      <c r="C12" s="11">
        <f t="shared" ca="1" si="1"/>
        <v>44203</v>
      </c>
    </row>
    <row r="13" spans="1:3">
      <c r="B13" s="11">
        <f t="shared" ca="1" si="0"/>
        <v>43316</v>
      </c>
      <c r="C13" s="11">
        <f t="shared" ca="1" si="1"/>
        <v>43680</v>
      </c>
    </row>
    <row r="14" spans="1:3">
      <c r="B14" s="11">
        <f t="shared" ca="1" si="0"/>
        <v>43609</v>
      </c>
      <c r="C14" s="11">
        <f t="shared" ca="1" si="1"/>
        <v>43973</v>
      </c>
    </row>
    <row r="15" spans="1:3">
      <c r="B15" s="11">
        <f t="shared" ca="1" si="0"/>
        <v>43720</v>
      </c>
      <c r="C15" s="11">
        <f t="shared" ca="1" si="1"/>
        <v>44084</v>
      </c>
    </row>
    <row r="16" spans="1:3">
      <c r="B16" s="11">
        <f t="shared" ca="1" si="0"/>
        <v>43317</v>
      </c>
      <c r="C16" s="11">
        <f t="shared" ca="1" si="1"/>
        <v>43681</v>
      </c>
    </row>
    <row r="17" spans="2:3">
      <c r="B17" s="11">
        <f t="shared" ca="1" si="0"/>
        <v>44900</v>
      </c>
      <c r="C17" s="11">
        <f t="shared" ca="1" si="1"/>
        <v>45264</v>
      </c>
    </row>
    <row r="18" spans="2:3">
      <c r="B18" s="11">
        <f t="shared" ca="1" si="0"/>
        <v>44160</v>
      </c>
      <c r="C18" s="11">
        <f t="shared" ca="1" si="1"/>
        <v>44524</v>
      </c>
    </row>
    <row r="19" spans="2:3">
      <c r="B19" s="11">
        <f t="shared" ca="1" si="0"/>
        <v>44524</v>
      </c>
      <c r="C19" s="11">
        <f t="shared" ca="1" si="1"/>
        <v>44888</v>
      </c>
    </row>
    <row r="20" spans="2:3">
      <c r="B20" s="11">
        <f t="shared" ca="1" si="0"/>
        <v>44779</v>
      </c>
      <c r="C20" s="11">
        <f t="shared" ca="1" si="1"/>
        <v>45143</v>
      </c>
    </row>
    <row r="21" spans="2:3">
      <c r="B21" s="11">
        <f t="shared" ca="1" si="0"/>
        <v>44947</v>
      </c>
      <c r="C21" s="11">
        <f t="shared" ca="1" si="1"/>
        <v>45311</v>
      </c>
    </row>
    <row r="22" spans="2:3">
      <c r="B22" s="11">
        <f t="shared" ca="1" si="0"/>
        <v>44435</v>
      </c>
      <c r="C22" s="11">
        <f t="shared" ca="1" si="1"/>
        <v>44799</v>
      </c>
    </row>
    <row r="23" spans="2:3">
      <c r="B23" s="11">
        <f t="shared" ca="1" si="0"/>
        <v>43691</v>
      </c>
      <c r="C23" s="11">
        <f t="shared" ca="1" si="1"/>
        <v>44055</v>
      </c>
    </row>
    <row r="24" spans="2:3">
      <c r="B24" s="11">
        <f t="shared" ca="1" si="0"/>
        <v>44651</v>
      </c>
      <c r="C24" s="11">
        <f t="shared" ca="1" si="1"/>
        <v>45015</v>
      </c>
    </row>
    <row r="25" spans="2:3">
      <c r="B25" s="11">
        <f t="shared" ca="1" si="0"/>
        <v>44848</v>
      </c>
      <c r="C25" s="11">
        <f t="shared" ca="1" si="1"/>
        <v>45212</v>
      </c>
    </row>
    <row r="26" spans="2:3">
      <c r="B26" s="11">
        <f t="shared" ca="1" si="0"/>
        <v>43626</v>
      </c>
      <c r="C26" s="11">
        <f t="shared" ca="1" si="1"/>
        <v>43990</v>
      </c>
    </row>
    <row r="27" spans="2:3">
      <c r="B27" s="11">
        <f t="shared" ca="1" si="0"/>
        <v>44008</v>
      </c>
      <c r="C27" s="11">
        <f t="shared" ca="1" si="1"/>
        <v>44372</v>
      </c>
    </row>
    <row r="28" spans="2:3">
      <c r="B28" s="11">
        <f t="shared" ca="1" si="0"/>
        <v>43692</v>
      </c>
      <c r="C28" s="11">
        <f t="shared" ca="1" si="1"/>
        <v>44056</v>
      </c>
    </row>
    <row r="29" spans="2:3">
      <c r="B29" s="11">
        <f t="shared" ca="1" si="0"/>
        <v>44414</v>
      </c>
      <c r="C29" s="11">
        <f t="shared" ca="1" si="1"/>
        <v>44778</v>
      </c>
    </row>
    <row r="30" spans="2:3">
      <c r="B30" s="11">
        <f t="shared" ca="1" si="0"/>
        <v>43780</v>
      </c>
      <c r="C30" s="11">
        <f t="shared" ca="1" si="1"/>
        <v>44144</v>
      </c>
    </row>
    <row r="31" spans="2:3">
      <c r="B31" s="11">
        <f t="shared" ca="1" si="0"/>
        <v>43547</v>
      </c>
      <c r="C31" s="11">
        <f t="shared" ca="1" si="1"/>
        <v>43911</v>
      </c>
    </row>
    <row r="32" spans="2:3">
      <c r="B32" s="11">
        <f t="shared" ca="1" si="0"/>
        <v>44895</v>
      </c>
      <c r="C32" s="11">
        <f t="shared" ca="1" si="1"/>
        <v>45259</v>
      </c>
    </row>
    <row r="33" spans="2:3">
      <c r="B33" s="11">
        <f t="shared" ca="1" si="0"/>
        <v>43268</v>
      </c>
      <c r="C33" s="11">
        <f t="shared" ca="1" si="1"/>
        <v>43632</v>
      </c>
    </row>
    <row r="34" spans="2:3">
      <c r="B34" s="11">
        <f t="shared" ca="1" si="0"/>
        <v>43654</v>
      </c>
      <c r="C34" s="11">
        <f t="shared" ca="1" si="1"/>
        <v>44018</v>
      </c>
    </row>
    <row r="35" spans="2:3">
      <c r="B35" s="11">
        <f t="shared" ca="1" si="0"/>
        <v>43305</v>
      </c>
      <c r="C35" s="11">
        <f t="shared" ca="1" si="1"/>
        <v>43669</v>
      </c>
    </row>
    <row r="36" spans="2:3">
      <c r="B36" s="11">
        <f t="shared" ca="1" si="0"/>
        <v>43813</v>
      </c>
      <c r="C36" s="11">
        <f t="shared" ca="1" si="1"/>
        <v>44177</v>
      </c>
    </row>
    <row r="37" spans="2:3">
      <c r="B37" s="11">
        <f t="shared" ca="1" si="0"/>
        <v>44494</v>
      </c>
      <c r="C37" s="11">
        <f t="shared" ca="1" si="1"/>
        <v>44858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data_model</vt:lpstr>
      <vt:lpstr>InsertScriptBuilder</vt:lpstr>
      <vt:lpstr>Randomizer</vt:lpstr>
      <vt:lpstr>grp-make</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Olsson</dc:creator>
  <cp:lastModifiedBy>Eric Olsson</cp:lastModifiedBy>
  <dcterms:created xsi:type="dcterms:W3CDTF">2023-01-29T08:46:40Z</dcterms:created>
  <dcterms:modified xsi:type="dcterms:W3CDTF">2023-02-01T22:07:54Z</dcterms:modified>
</cp:coreProperties>
</file>