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voje\Documents\vsite\MJ808\datasheets\"/>
    </mc:Choice>
  </mc:AlternateContent>
  <bookViews>
    <workbookView xWindow="90" yWindow="30" windowWidth="16125" windowHeight="5940" activeTab="2"/>
  </bookViews>
  <sheets>
    <sheet name="measureables" sheetId="2" r:id="rId1"/>
    <sheet name="message matrix" sheetId="1" r:id="rId2"/>
    <sheet name="CAN std. ID structure" sheetId="6" r:id="rId3"/>
    <sheet name="command byte structure" sheetId="7" r:id="rId4"/>
    <sheet name="device combos" sheetId="3" r:id="rId5"/>
    <sheet name="autodiscovery" sheetId="8" r:id="rId6"/>
    <sheet name="timers" sheetId="9" r:id="rId7"/>
    <sheet name="speed" sheetId="10" r:id="rId8"/>
  </sheets>
  <definedNames>
    <definedName name="_xlnm._FilterDatabase" localSheetId="3" hidden="1">'command byte structure'!$B$1:$W$336</definedName>
    <definedName name="_xlnm._FilterDatabase" localSheetId="4" hidden="1">'device combos'!$A$1:$K$33</definedName>
    <definedName name="_xlnm._FilterDatabase" localSheetId="6" hidden="1">timers!$A$1:$D$16</definedName>
  </definedNames>
  <calcPr calcId="162913"/>
</workbook>
</file>

<file path=xl/calcChain.xml><?xml version="1.0" encoding="utf-8"?>
<calcChain xmlns="http://schemas.openxmlformats.org/spreadsheetml/2006/main">
  <c r="J44" i="7" l="1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4" i="7"/>
  <c r="T3" i="10" l="1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2" i="10"/>
  <c r="Q109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2" i="10"/>
  <c r="B2" i="10"/>
  <c r="B13" i="10"/>
  <c r="C13" i="10" s="1"/>
  <c r="E13" i="10" s="1"/>
  <c r="B17" i="10"/>
  <c r="C17" i="10" s="1"/>
  <c r="E17" i="10" s="1"/>
  <c r="E4" i="10"/>
  <c r="E5" i="10"/>
  <c r="E7" i="10"/>
  <c r="E8" i="10"/>
  <c r="E12" i="10"/>
  <c r="E14" i="10"/>
  <c r="E15" i="10"/>
  <c r="E16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F53" i="10" s="1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3" i="10"/>
  <c r="A15" i="10"/>
  <c r="F107" i="10"/>
  <c r="C122" i="10"/>
  <c r="D53" i="10"/>
  <c r="D98" i="10"/>
  <c r="D107" i="10"/>
  <c r="D108" i="10"/>
  <c r="B109" i="10"/>
  <c r="C109" i="10" s="1"/>
  <c r="B98" i="10"/>
  <c r="B3" i="10"/>
  <c r="C3" i="10" s="1"/>
  <c r="B4" i="10"/>
  <c r="C4" i="10" s="1"/>
  <c r="D4" i="10" s="1"/>
  <c r="B107" i="10"/>
  <c r="B108" i="10"/>
  <c r="A108" i="10" s="1"/>
  <c r="F108" i="10"/>
  <c r="A103" i="10"/>
  <c r="C93" i="10"/>
  <c r="F98" i="10"/>
  <c r="C37" i="10"/>
  <c r="C42" i="10"/>
  <c r="C47" i="10"/>
  <c r="C54" i="10"/>
  <c r="C58" i="10"/>
  <c r="C64" i="10"/>
  <c r="C74" i="10"/>
  <c r="C80" i="10"/>
  <c r="C84" i="10"/>
  <c r="C90" i="10"/>
  <c r="C100" i="10"/>
  <c r="C106" i="10"/>
  <c r="C12" i="10"/>
  <c r="C22" i="10"/>
  <c r="C28" i="10"/>
  <c r="C31" i="10"/>
  <c r="C5" i="10"/>
  <c r="A84" i="10"/>
  <c r="A90" i="10"/>
  <c r="A100" i="10"/>
  <c r="A106" i="10"/>
  <c r="A37" i="10"/>
  <c r="A42" i="10"/>
  <c r="A47" i="10"/>
  <c r="A54" i="10"/>
  <c r="A58" i="10"/>
  <c r="A64" i="10"/>
  <c r="A74" i="10"/>
  <c r="A80" i="10"/>
  <c r="A5" i="10"/>
  <c r="C87" i="10"/>
  <c r="C103" i="10"/>
  <c r="C25" i="10"/>
  <c r="C34" i="10"/>
  <c r="C40" i="10"/>
  <c r="C44" i="10"/>
  <c r="C50" i="10"/>
  <c r="C61" i="10"/>
  <c r="C67" i="10"/>
  <c r="C71" i="10"/>
  <c r="C77" i="10"/>
  <c r="C8" i="10"/>
  <c r="C15" i="10"/>
  <c r="C19" i="10"/>
  <c r="A87" i="10"/>
  <c r="A93" i="10"/>
  <c r="A25" i="10"/>
  <c r="A34" i="10"/>
  <c r="A40" i="10"/>
  <c r="A44" i="10"/>
  <c r="A50" i="10"/>
  <c r="A61" i="10"/>
  <c r="A67" i="10"/>
  <c r="A71" i="10"/>
  <c r="A77" i="10"/>
  <c r="A19" i="10"/>
  <c r="B81" i="10"/>
  <c r="C81" i="10" s="1"/>
  <c r="B82" i="10"/>
  <c r="C82" i="10" s="1"/>
  <c r="B83" i="10"/>
  <c r="C83" i="10" s="1"/>
  <c r="B85" i="10"/>
  <c r="C85" i="10" s="1"/>
  <c r="B86" i="10"/>
  <c r="C86" i="10" s="1"/>
  <c r="B88" i="10"/>
  <c r="C88" i="10" s="1"/>
  <c r="B89" i="10"/>
  <c r="C89" i="10" s="1"/>
  <c r="B91" i="10"/>
  <c r="C91" i="10" s="1"/>
  <c r="B92" i="10"/>
  <c r="C92" i="10" s="1"/>
  <c r="B94" i="10"/>
  <c r="C94" i="10" s="1"/>
  <c r="B95" i="10"/>
  <c r="C95" i="10" s="1"/>
  <c r="B96" i="10"/>
  <c r="C96" i="10" s="1"/>
  <c r="B97" i="10"/>
  <c r="C97" i="10" s="1"/>
  <c r="B99" i="10"/>
  <c r="C99" i="10" s="1"/>
  <c r="B101" i="10"/>
  <c r="C101" i="10" s="1"/>
  <c r="B102" i="10"/>
  <c r="C102" i="10" s="1"/>
  <c r="B104" i="10"/>
  <c r="C104" i="10" s="1"/>
  <c r="B105" i="10"/>
  <c r="C105" i="10" s="1"/>
  <c r="B51" i="10"/>
  <c r="C51" i="10" s="1"/>
  <c r="B52" i="10"/>
  <c r="C52" i="10" s="1"/>
  <c r="B55" i="10"/>
  <c r="C55" i="10" s="1"/>
  <c r="B56" i="10"/>
  <c r="C56" i="10" s="1"/>
  <c r="B57" i="10"/>
  <c r="C57" i="10" s="1"/>
  <c r="B59" i="10"/>
  <c r="C59" i="10" s="1"/>
  <c r="B60" i="10"/>
  <c r="C60" i="10" s="1"/>
  <c r="B62" i="10"/>
  <c r="C62" i="10" s="1"/>
  <c r="B63" i="10"/>
  <c r="C63" i="10" s="1"/>
  <c r="B65" i="10"/>
  <c r="C65" i="10" s="1"/>
  <c r="B66" i="10"/>
  <c r="C66" i="10" s="1"/>
  <c r="B68" i="10"/>
  <c r="C68" i="10" s="1"/>
  <c r="B69" i="10"/>
  <c r="C69" i="10" s="1"/>
  <c r="B70" i="10"/>
  <c r="C70" i="10" s="1"/>
  <c r="B72" i="10"/>
  <c r="C72" i="10" s="1"/>
  <c r="B73" i="10"/>
  <c r="C73" i="10" s="1"/>
  <c r="B75" i="10"/>
  <c r="C75" i="10" s="1"/>
  <c r="B76" i="10"/>
  <c r="C76" i="10" s="1"/>
  <c r="B78" i="10"/>
  <c r="C78" i="10" s="1"/>
  <c r="B79" i="10"/>
  <c r="C79" i="10" s="1"/>
  <c r="B21" i="10"/>
  <c r="C21" i="10" s="1"/>
  <c r="B23" i="10"/>
  <c r="C23" i="10" s="1"/>
  <c r="B24" i="10"/>
  <c r="C24" i="10" s="1"/>
  <c r="B26" i="10"/>
  <c r="C26" i="10" s="1"/>
  <c r="B27" i="10"/>
  <c r="C27" i="10" s="1"/>
  <c r="B29" i="10"/>
  <c r="C29" i="10" s="1"/>
  <c r="B30" i="10"/>
  <c r="C30" i="10" s="1"/>
  <c r="B32" i="10"/>
  <c r="C32" i="10" s="1"/>
  <c r="B33" i="10"/>
  <c r="C33" i="10" s="1"/>
  <c r="B35" i="10"/>
  <c r="C35" i="10" s="1"/>
  <c r="B36" i="10"/>
  <c r="C36" i="10" s="1"/>
  <c r="B38" i="10"/>
  <c r="C38" i="10" s="1"/>
  <c r="B39" i="10"/>
  <c r="C39" i="10" s="1"/>
  <c r="B41" i="10"/>
  <c r="C41" i="10" s="1"/>
  <c r="B43" i="10"/>
  <c r="C43" i="10" s="1"/>
  <c r="B45" i="10"/>
  <c r="C45" i="10" s="1"/>
  <c r="B46" i="10"/>
  <c r="C46" i="10" s="1"/>
  <c r="B48" i="10"/>
  <c r="C48" i="10" s="1"/>
  <c r="B49" i="10"/>
  <c r="C49" i="10" s="1"/>
  <c r="B6" i="10"/>
  <c r="C6" i="10" s="1"/>
  <c r="E6" i="10" s="1"/>
  <c r="B7" i="10"/>
  <c r="C7" i="10" s="1"/>
  <c r="B10" i="10"/>
  <c r="C10" i="10" s="1"/>
  <c r="E10" i="10" s="1"/>
  <c r="B11" i="10"/>
  <c r="C11" i="10" s="1"/>
  <c r="E11" i="10" s="1"/>
  <c r="B14" i="10"/>
  <c r="C14" i="10" s="1"/>
  <c r="B16" i="10"/>
  <c r="C16" i="10" s="1"/>
  <c r="B18" i="10"/>
  <c r="C18" i="10" s="1"/>
  <c r="B20" i="10"/>
  <c r="C20" i="10" s="1"/>
  <c r="F86" i="10" l="1"/>
  <c r="G86" i="10" s="1"/>
  <c r="I86" i="10" s="1"/>
  <c r="F30" i="10"/>
  <c r="G30" i="10" s="1"/>
  <c r="I30" i="10" s="1"/>
  <c r="F38" i="10"/>
  <c r="G38" i="10" s="1"/>
  <c r="I38" i="10" s="1"/>
  <c r="F94" i="10"/>
  <c r="G94" i="10" s="1"/>
  <c r="I94" i="10" s="1"/>
  <c r="F82" i="10"/>
  <c r="G82" i="10" s="1"/>
  <c r="I82" i="10" s="1"/>
  <c r="F3" i="10"/>
  <c r="G3" i="10" s="1"/>
  <c r="I3" i="10" s="1"/>
  <c r="F18" i="10"/>
  <c r="G18" i="10" s="1"/>
  <c r="I18" i="10" s="1"/>
  <c r="F47" i="10"/>
  <c r="G47" i="10" s="1"/>
  <c r="I47" i="10" s="1"/>
  <c r="F43" i="10"/>
  <c r="G43" i="10" s="1"/>
  <c r="I43" i="10" s="1"/>
  <c r="F14" i="10"/>
  <c r="G14" i="10" s="1"/>
  <c r="I14" i="10" s="1"/>
  <c r="F46" i="10"/>
  <c r="F39" i="10"/>
  <c r="G39" i="10" s="1"/>
  <c r="I39" i="10" s="1"/>
  <c r="F27" i="10"/>
  <c r="G27" i="10" s="1"/>
  <c r="I27" i="10" s="1"/>
  <c r="F21" i="10"/>
  <c r="G21" i="10" s="1"/>
  <c r="I21" i="10" s="1"/>
  <c r="F75" i="10"/>
  <c r="G75" i="10" s="1"/>
  <c r="I75" i="10" s="1"/>
  <c r="F63" i="10"/>
  <c r="G63" i="10" s="1"/>
  <c r="I63" i="10" s="1"/>
  <c r="F51" i="10"/>
  <c r="G51" i="10" s="1"/>
  <c r="I51" i="10" s="1"/>
  <c r="F95" i="10"/>
  <c r="G95" i="10" s="1"/>
  <c r="I95" i="10" s="1"/>
  <c r="F83" i="10"/>
  <c r="G83" i="10" s="1"/>
  <c r="I83" i="10" s="1"/>
  <c r="F71" i="10"/>
  <c r="G71" i="10" s="1"/>
  <c r="I71" i="10" s="1"/>
  <c r="F103" i="10"/>
  <c r="G103" i="10" s="1"/>
  <c r="I103" i="10" s="1"/>
  <c r="F58" i="10"/>
  <c r="G58" i="10" s="1"/>
  <c r="I58" i="10" s="1"/>
  <c r="F19" i="10"/>
  <c r="G19" i="10" s="1"/>
  <c r="I19" i="10" s="1"/>
  <c r="F6" i="10"/>
  <c r="G6" i="10" s="1"/>
  <c r="I6" i="10" s="1"/>
  <c r="F104" i="10"/>
  <c r="G104" i="10" s="1"/>
  <c r="I104" i="10" s="1"/>
  <c r="F100" i="10"/>
  <c r="G100" i="10" s="1"/>
  <c r="I100" i="10" s="1"/>
  <c r="F84" i="10"/>
  <c r="G84" i="10" s="1"/>
  <c r="I84" i="10" s="1"/>
  <c r="F80" i="10"/>
  <c r="G80" i="10" s="1"/>
  <c r="I80" i="10" s="1"/>
  <c r="F72" i="10"/>
  <c r="G72" i="10" s="1"/>
  <c r="I72" i="10" s="1"/>
  <c r="F68" i="10"/>
  <c r="G68" i="10" s="1"/>
  <c r="I68" i="10" s="1"/>
  <c r="F60" i="10"/>
  <c r="G60" i="10" s="1"/>
  <c r="I60" i="10" s="1"/>
  <c r="F56" i="10"/>
  <c r="G56" i="10" s="1"/>
  <c r="I56" i="10" s="1"/>
  <c r="F44" i="10"/>
  <c r="G44" i="10" s="1"/>
  <c r="I44" i="10" s="1"/>
  <c r="F40" i="10"/>
  <c r="G40" i="10" s="1"/>
  <c r="I40" i="10" s="1"/>
  <c r="F32" i="10"/>
  <c r="G32" i="10" s="1"/>
  <c r="I32" i="10" s="1"/>
  <c r="F28" i="10"/>
  <c r="G28" i="10" s="1"/>
  <c r="I28" i="10" s="1"/>
  <c r="F11" i="10"/>
  <c r="G11" i="10" s="1"/>
  <c r="I11" i="10" s="1"/>
  <c r="F36" i="10"/>
  <c r="G36" i="10" s="1"/>
  <c r="I36" i="10" s="1"/>
  <c r="F78" i="10"/>
  <c r="G78" i="10" s="1"/>
  <c r="I78" i="10" s="1"/>
  <c r="F55" i="10"/>
  <c r="F92" i="10"/>
  <c r="G92" i="10" s="1"/>
  <c r="I92" i="10" s="1"/>
  <c r="F17" i="10"/>
  <c r="G17" i="10" s="1"/>
  <c r="I17" i="10" s="1"/>
  <c r="F8" i="10"/>
  <c r="G8" i="10" s="1"/>
  <c r="I8" i="10" s="1"/>
  <c r="F74" i="10"/>
  <c r="G74" i="10" s="1"/>
  <c r="I74" i="10" s="1"/>
  <c r="F66" i="10"/>
  <c r="G66" i="10" s="1"/>
  <c r="I66" i="10" s="1"/>
  <c r="F34" i="10"/>
  <c r="G34" i="10" s="1"/>
  <c r="I34" i="10" s="1"/>
  <c r="F13" i="10"/>
  <c r="G13" i="10" s="1"/>
  <c r="I13" i="10" s="1"/>
  <c r="F62" i="10"/>
  <c r="G62" i="10" s="1"/>
  <c r="I62" i="10" s="1"/>
  <c r="F88" i="10"/>
  <c r="G88" i="10" s="1"/>
  <c r="I88" i="10" s="1"/>
  <c r="F15" i="10"/>
  <c r="G15" i="10" s="1"/>
  <c r="I15" i="10" s="1"/>
  <c r="F106" i="10"/>
  <c r="G106" i="10" s="1"/>
  <c r="I106" i="10" s="1"/>
  <c r="F54" i="10"/>
  <c r="F10" i="10"/>
  <c r="G10" i="10" s="1"/>
  <c r="I10" i="10" s="1"/>
  <c r="F48" i="10"/>
  <c r="F35" i="10"/>
  <c r="G35" i="10" s="1"/>
  <c r="I35" i="10" s="1"/>
  <c r="F23" i="10"/>
  <c r="G23" i="10" s="1"/>
  <c r="I23" i="10" s="1"/>
  <c r="F76" i="10"/>
  <c r="G76" i="10" s="1"/>
  <c r="I76" i="10" s="1"/>
  <c r="F70" i="10"/>
  <c r="G70" i="10" s="1"/>
  <c r="I70" i="10" s="1"/>
  <c r="F52" i="10"/>
  <c r="G52" i="10" s="1"/>
  <c r="I52" i="10" s="1"/>
  <c r="F102" i="10"/>
  <c r="G102" i="10" s="1"/>
  <c r="I102" i="10" s="1"/>
  <c r="F96" i="10"/>
  <c r="G96" i="10" s="1"/>
  <c r="I96" i="10" s="1"/>
  <c r="F50" i="10"/>
  <c r="G50" i="10" s="1"/>
  <c r="I50" i="10" s="1"/>
  <c r="F25" i="10"/>
  <c r="G25" i="10" s="1"/>
  <c r="I25" i="10" s="1"/>
  <c r="F90" i="10"/>
  <c r="F64" i="10"/>
  <c r="G64" i="10" s="1"/>
  <c r="I64" i="10" s="1"/>
  <c r="F42" i="10"/>
  <c r="G42" i="10" s="1"/>
  <c r="I42" i="10" s="1"/>
  <c r="F16" i="10"/>
  <c r="G16" i="10" s="1"/>
  <c r="I16" i="10" s="1"/>
  <c r="F109" i="10"/>
  <c r="G109" i="10" s="1"/>
  <c r="I109" i="10" s="1"/>
  <c r="F101" i="10"/>
  <c r="G101" i="10" s="1"/>
  <c r="I101" i="10" s="1"/>
  <c r="F97" i="10"/>
  <c r="G97" i="10" s="1"/>
  <c r="I97" i="10" s="1"/>
  <c r="F89" i="10"/>
  <c r="G89" i="10" s="1"/>
  <c r="I89" i="10" s="1"/>
  <c r="F81" i="10"/>
  <c r="G81" i="10" s="1"/>
  <c r="I81" i="10" s="1"/>
  <c r="F69" i="10"/>
  <c r="G69" i="10" s="1"/>
  <c r="I69" i="10" s="1"/>
  <c r="F61" i="10"/>
  <c r="G61" i="10" s="1"/>
  <c r="I61" i="10" s="1"/>
  <c r="F57" i="10"/>
  <c r="G57" i="10" s="1"/>
  <c r="I57" i="10" s="1"/>
  <c r="F49" i="10"/>
  <c r="G49" i="10" s="1"/>
  <c r="I49" i="10" s="1"/>
  <c r="F45" i="10"/>
  <c r="G45" i="10" s="1"/>
  <c r="I45" i="10" s="1"/>
  <c r="F41" i="10"/>
  <c r="G41" i="10" s="1"/>
  <c r="I41" i="10" s="1"/>
  <c r="F37" i="10"/>
  <c r="G37" i="10" s="1"/>
  <c r="I37" i="10" s="1"/>
  <c r="F33" i="10"/>
  <c r="G33" i="10" s="1"/>
  <c r="I33" i="10" s="1"/>
  <c r="F29" i="10"/>
  <c r="G29" i="10" s="1"/>
  <c r="I29" i="10" s="1"/>
  <c r="F65" i="10"/>
  <c r="G65" i="10" s="1"/>
  <c r="I65" i="10" s="1"/>
  <c r="F59" i="10"/>
  <c r="F91" i="10"/>
  <c r="G91" i="10" s="1"/>
  <c r="I91" i="10" s="1"/>
  <c r="F85" i="10"/>
  <c r="G85" i="10" s="1"/>
  <c r="I85" i="10" s="1"/>
  <c r="F77" i="10"/>
  <c r="G77" i="10" s="1"/>
  <c r="I77" i="10" s="1"/>
  <c r="F93" i="10"/>
  <c r="G93" i="10" s="1"/>
  <c r="I93" i="10" s="1"/>
  <c r="F79" i="10"/>
  <c r="F73" i="10"/>
  <c r="G73" i="10" s="1"/>
  <c r="I73" i="10" s="1"/>
  <c r="F105" i="10"/>
  <c r="G105" i="10" s="1"/>
  <c r="I105" i="10" s="1"/>
  <c r="F99" i="10"/>
  <c r="G99" i="10" s="1"/>
  <c r="I99" i="10" s="1"/>
  <c r="F67" i="10"/>
  <c r="G67" i="10" s="1"/>
  <c r="I67" i="10" s="1"/>
  <c r="F87" i="10"/>
  <c r="G87" i="10" s="1"/>
  <c r="I87" i="10" s="1"/>
  <c r="F31" i="10"/>
  <c r="G31" i="10" s="1"/>
  <c r="I31" i="10" s="1"/>
  <c r="F20" i="10"/>
  <c r="G20" i="10" s="1"/>
  <c r="I20" i="10" s="1"/>
  <c r="F7" i="10"/>
  <c r="G7" i="10" s="1"/>
  <c r="I7" i="10" s="1"/>
  <c r="F5" i="10"/>
  <c r="G5" i="10" s="1"/>
  <c r="I5" i="10" s="1"/>
  <c r="F12" i="10"/>
  <c r="G12" i="10" s="1"/>
  <c r="I12" i="10" s="1"/>
  <c r="F22" i="10"/>
  <c r="F24" i="10"/>
  <c r="F26" i="10"/>
  <c r="G26" i="10" s="1"/>
  <c r="I26" i="10" s="1"/>
  <c r="G108" i="10"/>
  <c r="I108" i="10" s="1"/>
  <c r="G107" i="10"/>
  <c r="I107" i="10" s="1"/>
  <c r="G59" i="10"/>
  <c r="I59" i="10" s="1"/>
  <c r="G79" i="10"/>
  <c r="I79" i="10" s="1"/>
  <c r="G55" i="10"/>
  <c r="I55" i="10" s="1"/>
  <c r="G48" i="10"/>
  <c r="I48" i="10" s="1"/>
  <c r="G53" i="10"/>
  <c r="I53" i="10" s="1"/>
  <c r="G24" i="10"/>
  <c r="I24" i="10" s="1"/>
  <c r="C123" i="10"/>
  <c r="G98" i="10"/>
  <c r="I98" i="10" s="1"/>
  <c r="G90" i="10"/>
  <c r="I90" i="10" s="1"/>
  <c r="G54" i="10"/>
  <c r="I54" i="10" s="1"/>
  <c r="G46" i="10"/>
  <c r="I46" i="10" s="1"/>
  <c r="G22" i="10"/>
  <c r="I22" i="10" s="1"/>
  <c r="D64" i="10"/>
  <c r="D77" i="10"/>
  <c r="D42" i="10"/>
  <c r="D90" i="10"/>
  <c r="D50" i="10"/>
  <c r="D25" i="10"/>
  <c r="D93" i="10"/>
  <c r="D26" i="10"/>
  <c r="D22" i="10"/>
  <c r="D18" i="10"/>
  <c r="D14" i="10"/>
  <c r="D10" i="10"/>
  <c r="D103" i="10"/>
  <c r="D99" i="10"/>
  <c r="D95" i="10"/>
  <c r="D91" i="10"/>
  <c r="D87" i="10"/>
  <c r="D83" i="10"/>
  <c r="D79" i="10"/>
  <c r="D75" i="10"/>
  <c r="D71" i="10"/>
  <c r="D67" i="10"/>
  <c r="D63" i="10"/>
  <c r="D59" i="10"/>
  <c r="D55" i="10"/>
  <c r="D51" i="10"/>
  <c r="D47" i="10"/>
  <c r="D43" i="10"/>
  <c r="D39" i="10"/>
  <c r="D35" i="10"/>
  <c r="D31" i="10"/>
  <c r="D27" i="10"/>
  <c r="D6" i="10"/>
  <c r="D23" i="10"/>
  <c r="D19" i="10"/>
  <c r="D15" i="10"/>
  <c r="D11" i="10"/>
  <c r="D5" i="10"/>
  <c r="D104" i="10"/>
  <c r="D100" i="10"/>
  <c r="D96" i="10"/>
  <c r="D92" i="10"/>
  <c r="D88" i="10"/>
  <c r="D84" i="10"/>
  <c r="D80" i="10"/>
  <c r="D76" i="10"/>
  <c r="D72" i="10"/>
  <c r="D68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7" i="10"/>
  <c r="D109" i="10"/>
  <c r="D105" i="10"/>
  <c r="D101" i="10"/>
  <c r="D97" i="10"/>
  <c r="D89" i="10"/>
  <c r="D85" i="10"/>
  <c r="D81" i="10"/>
  <c r="D73" i="10"/>
  <c r="D69" i="10"/>
  <c r="D65" i="10"/>
  <c r="D61" i="10"/>
  <c r="D57" i="10"/>
  <c r="D49" i="10"/>
  <c r="D45" i="10"/>
  <c r="D41" i="10"/>
  <c r="D37" i="10"/>
  <c r="D33" i="10"/>
  <c r="D29" i="10"/>
  <c r="D21" i="10"/>
  <c r="D17" i="10"/>
  <c r="D13" i="10"/>
  <c r="D8" i="10"/>
  <c r="D3" i="10"/>
  <c r="D106" i="10"/>
  <c r="D102" i="10"/>
  <c r="D94" i="10"/>
  <c r="D86" i="10"/>
  <c r="D82" i="10"/>
  <c r="D78" i="10"/>
  <c r="D74" i="10"/>
  <c r="D70" i="10"/>
  <c r="D66" i="10"/>
  <c r="D62" i="10"/>
  <c r="D58" i="10"/>
  <c r="D54" i="10"/>
  <c r="D46" i="10"/>
  <c r="D38" i="10"/>
  <c r="D34" i="10"/>
  <c r="D30" i="10"/>
  <c r="B53" i="10"/>
  <c r="A53" i="10" s="1"/>
  <c r="A98" i="10"/>
  <c r="A107" i="10"/>
  <c r="F4" i="10" l="1"/>
  <c r="G4" i="10" s="1"/>
  <c r="I4" i="10" s="1"/>
</calcChain>
</file>

<file path=xl/comments1.xml><?xml version="1.0" encoding="utf-8"?>
<comments xmlns="http://schemas.openxmlformats.org/spreadsheetml/2006/main">
  <authors>
    <author>Hrvoje Ivanic</author>
  </authors>
  <commentList>
    <comment ref="C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in rev3 board maybe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in rev3 board maybe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through dynamo freq. measurement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through accelerometer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will the central logic unit have a UI?</t>
        </r>
      </text>
    </comment>
  </commentList>
</comments>
</file>

<file path=xl/comments2.xml><?xml version="1.0" encoding="utf-8"?>
<comments xmlns="http://schemas.openxmlformats.org/spreadsheetml/2006/main">
  <authors>
    <author>Hrvoje Ivanic</author>
  </authors>
  <commentList>
    <comment ref="A2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front light red/green LED
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borderline case since temperature measurement can be done in the logic unit itself
</t>
        </r>
      </text>
    </comment>
  </commentList>
</comments>
</file>

<file path=xl/comments3.xml><?xml version="1.0" encoding="utf-8"?>
<comments xmlns="http://schemas.openxmlformats.org/spreadsheetml/2006/main">
  <authors>
    <author>Hrvoje Ivanic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
1 - measure frame
</t>
        </r>
      </text>
    </comment>
    <comment ref="N2" authorId="0" shapeId="0">
      <text>
        <r>
          <rPr>
            <b/>
            <sz val="8"/>
            <color indexed="81"/>
            <rFont val="Tahoma"/>
            <charset val="1"/>
          </rPr>
          <t>Hrvoje Ivanic:</t>
        </r>
        <r>
          <rPr>
            <sz val="8"/>
            <color indexed="81"/>
            <rFont val="Tahoma"/>
            <charset val="1"/>
          </rPr>
          <t xml:space="preserve">
used in the code via #define</t>
        </r>
      </text>
    </comment>
    <comment ref="B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0 - command
1 - message
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utility led:
0 - green
1 - red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action: LED command
info: free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  <charset val="238"/>
          </rPr>
          <t>Hrvoje Ivanic:</t>
        </r>
        <r>
          <rPr>
            <sz val="8"/>
            <color indexed="81"/>
            <rFont val="Tahoma"/>
            <family val="2"/>
            <charset val="238"/>
          </rPr>
          <t xml:space="preserve">
used - utilized command
discard - meamingless
</t>
        </r>
      </text>
    </comment>
  </commentList>
</comments>
</file>

<file path=xl/sharedStrings.xml><?xml version="1.0" encoding="utf-8"?>
<sst xmlns="http://schemas.openxmlformats.org/spreadsheetml/2006/main" count="1149" uniqueCount="453">
  <si>
    <t>mj818</t>
  </si>
  <si>
    <t>cos</t>
  </si>
  <si>
    <t>bikelight</t>
  </si>
  <si>
    <t>message</t>
  </si>
  <si>
    <t>r</t>
  </si>
  <si>
    <t>s</t>
  </si>
  <si>
    <t>dynamo voltage</t>
  </si>
  <si>
    <t>dynamo current</t>
  </si>
  <si>
    <t>s - sender</t>
  </si>
  <si>
    <t>r - receiver</t>
  </si>
  <si>
    <t>i - ignore</t>
  </si>
  <si>
    <t>frequency</t>
  </si>
  <si>
    <t>voltage</t>
  </si>
  <si>
    <t>current</t>
  </si>
  <si>
    <t>čos</t>
  </si>
  <si>
    <t>bat</t>
  </si>
  <si>
    <t>n/a</t>
  </si>
  <si>
    <r>
      <rPr>
        <b/>
        <sz val="11"/>
        <color theme="1"/>
        <rFont val="Calibri"/>
        <family val="2"/>
        <charset val="238"/>
        <scheme val="minor"/>
      </rPr>
      <t>čos</t>
    </r>
    <r>
      <rPr>
        <sz val="11"/>
        <color theme="1"/>
        <rFont val="Calibri"/>
        <family val="2"/>
        <charset val="238"/>
        <scheme val="minor"/>
      </rPr>
      <t xml:space="preserve"> - dynamo based AC -&gt; DC converter, measures f, V, A, possible supercap included</t>
    </r>
  </si>
  <si>
    <r>
      <rPr>
        <b/>
        <sz val="11"/>
        <color theme="1"/>
        <rFont val="Calibri"/>
        <family val="2"/>
        <charset val="238"/>
        <scheme val="minor"/>
      </rPr>
      <t>front</t>
    </r>
    <r>
      <rPr>
        <sz val="11"/>
        <color theme="1"/>
        <rFont val="Calibri"/>
        <family val="2"/>
        <charset val="238"/>
        <scheme val="minor"/>
      </rPr>
      <t xml:space="preserve"> - front light</t>
    </r>
  </si>
  <si>
    <r>
      <rPr>
        <b/>
        <sz val="11"/>
        <color theme="1"/>
        <rFont val="Calibri"/>
        <family val="2"/>
        <charset val="238"/>
        <scheme val="minor"/>
      </rPr>
      <t>rear</t>
    </r>
    <r>
      <rPr>
        <sz val="11"/>
        <color theme="1"/>
        <rFont val="Calibri"/>
        <family val="2"/>
        <charset val="238"/>
        <scheme val="minor"/>
      </rPr>
      <t xml:space="preserve"> - rear light</t>
    </r>
  </si>
  <si>
    <r>
      <rPr>
        <b/>
        <sz val="11"/>
        <color theme="1"/>
        <rFont val="Calibri"/>
        <family val="2"/>
        <charset val="238"/>
        <scheme val="minor"/>
      </rPr>
      <t>bl</t>
    </r>
    <r>
      <rPr>
        <sz val="11"/>
        <color theme="1"/>
        <rFont val="Calibri"/>
        <family val="2"/>
        <charset val="238"/>
        <scheme val="minor"/>
      </rPr>
      <t xml:space="preserve"> - bikelight device, contains CPU, SD, FRAM, BLE, LiIon charger circuitry</t>
    </r>
  </si>
  <si>
    <t>notes</t>
  </si>
  <si>
    <t>dynamo driven rear light</t>
  </si>
  <si>
    <t>dynamo driven front light</t>
  </si>
  <si>
    <t>dynamo driven front + rear lights</t>
  </si>
  <si>
    <t>dynamo only</t>
  </si>
  <si>
    <t>dynamo driven BL</t>
  </si>
  <si>
    <t>bat driven rear light</t>
  </si>
  <si>
    <t>bat driven front &amp; rear light</t>
  </si>
  <si>
    <t>bat driven front light</t>
  </si>
  <si>
    <t>variable power source wo. Logic</t>
  </si>
  <si>
    <t>variable power source wo. logic, rear light</t>
  </si>
  <si>
    <t>variable power source wo. logic, front light</t>
  </si>
  <si>
    <t>variable power source wo. logic, front &amp; rear light</t>
  </si>
  <si>
    <t>variable power source w. logic</t>
  </si>
  <si>
    <t>variable power source w. logic, rear light</t>
  </si>
  <si>
    <t>variable power source w. logic, front light</t>
  </si>
  <si>
    <t>variable power source w. logic, front &amp; rear light</t>
  </si>
  <si>
    <t>bat driven logic, front &amp; rear light</t>
  </si>
  <si>
    <t>bat driven logic, front light</t>
  </si>
  <si>
    <t>bat driven logic, rear light</t>
  </si>
  <si>
    <t>bat driven logic</t>
  </si>
  <si>
    <t>combo</t>
  </si>
  <si>
    <t>light only</t>
  </si>
  <si>
    <t>logic w. light</t>
  </si>
  <si>
    <t>usage</t>
  </si>
  <si>
    <t>powerpath, charger</t>
  </si>
  <si>
    <t>bat only</t>
  </si>
  <si>
    <t>very limited logging</t>
  </si>
  <si>
    <t>dumb light</t>
  </si>
  <si>
    <t>readout of stored data possible</t>
  </si>
  <si>
    <t>max. 3W, needs to track avail. power &amp; adapt to speed</t>
  </si>
  <si>
    <t>functionality</t>
  </si>
  <si>
    <t>useless case</t>
  </si>
  <si>
    <t>dynamo driven logic, rear light</t>
  </si>
  <si>
    <t>dynamo driven logic, front light</t>
  </si>
  <si>
    <t>dynamo driven logic, front &amp; rear lights</t>
  </si>
  <si>
    <t>very limited practical value</t>
  </si>
  <si>
    <t>less than 3W for lights, needs to track avail. power &amp; adapt to speed</t>
  </si>
  <si>
    <t>power consumption less an issue, needs to track speed</t>
  </si>
  <si>
    <t>smart front light</t>
  </si>
  <si>
    <t>dumb rear light</t>
  </si>
  <si>
    <t>dumb front light</t>
  </si>
  <si>
    <t>dumb front &amp; rear light</t>
  </si>
  <si>
    <t>smart rear light &amp; brake light</t>
  </si>
  <si>
    <t>smart front &amp; rear light &amp; brake light</t>
  </si>
  <si>
    <t>charger only</t>
  </si>
  <si>
    <t>powerpath, smart rear light &amp; brake light</t>
  </si>
  <si>
    <t>powerpath, smart front light</t>
  </si>
  <si>
    <t>powerpath, smart front &amp; rear light &amp; brake light</t>
  </si>
  <si>
    <t>power save dumb light</t>
  </si>
  <si>
    <t>hardcoded PWM when CAN absent, no brake switching</t>
  </si>
  <si>
    <t>hardcoded PWM when CAN absent</t>
  </si>
  <si>
    <t>implement power source (dynamo / bat) selector</t>
  </si>
  <si>
    <t>movement</t>
  </si>
  <si>
    <t>button press</t>
  </si>
  <si>
    <t>y</t>
  </si>
  <si>
    <t>?</t>
  </si>
  <si>
    <t>n</t>
  </si>
  <si>
    <t>indirect</t>
  </si>
  <si>
    <t>mj808</t>
  </si>
  <si>
    <r>
      <rPr>
        <b/>
        <sz val="11"/>
        <color theme="1"/>
        <rFont val="Calibri"/>
        <family val="2"/>
        <charset val="238"/>
        <scheme val="minor"/>
      </rPr>
      <t>bat</t>
    </r>
    <r>
      <rPr>
        <sz val="11"/>
        <color theme="1"/>
        <rFont val="Calibri"/>
        <family val="2"/>
        <charset val="238"/>
        <scheme val="minor"/>
      </rPr>
      <t xml:space="preserve"> - 2S3P LiIon rechargeable battery</t>
    </r>
  </si>
  <si>
    <t>embedded SPI</t>
  </si>
  <si>
    <t>MJ818</t>
  </si>
  <si>
    <t>MJ808</t>
  </si>
  <si>
    <t>temperature</t>
  </si>
  <si>
    <t>i</t>
  </si>
  <si>
    <t>s/r</t>
  </si>
  <si>
    <t>main LED PWM command (on, dim, off)</t>
  </si>
  <si>
    <t>button utility LED (on, off, blink n times)</t>
  </si>
  <si>
    <t>CAN broadcast: [hey! I'm here on the bus!]</t>
  </si>
  <si>
    <t xml:space="preserve">priotity dentifier
</t>
  </si>
  <si>
    <t>address method</t>
  </si>
  <si>
    <t>??</t>
  </si>
  <si>
    <t>rcpt. dev. class</t>
  </si>
  <si>
    <t>sender dev. class</t>
  </si>
  <si>
    <t>rcpt. dev. id.</t>
  </si>
  <si>
    <t>sender dev. id.</t>
  </si>
  <si>
    <t>0 - unicast
1 - broadcast</t>
  </si>
  <si>
    <t>0 - high
1 - low</t>
  </si>
  <si>
    <t>command byte</t>
  </si>
  <si>
    <t>argument byte</t>
  </si>
  <si>
    <t>00 - device A
01 - device B
10 - device C
11 - device D</t>
  </si>
  <si>
    <t>00 - 0 - logic unit
01 - 1- power source
10 - 2 - lights
11 - 3 - sensors</t>
  </si>
  <si>
    <t>0A</t>
  </si>
  <si>
    <t>0B</t>
  </si>
  <si>
    <t>0C</t>
  </si>
  <si>
    <t>0D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</si>
  <si>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</si>
  <si>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</si>
  <si>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</si>
  <si>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</si>
  <si>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</si>
  <si>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</si>
  <si>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</si>
  <si>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</si>
  <si>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</si>
  <si>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</si>
  <si>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3D</t>
  </si>
  <si>
    <t>main controller</t>
  </si>
  <si>
    <t>LED identificator</t>
  </si>
  <si>
    <t>christmas packet</t>
  </si>
  <si>
    <t>byte value</t>
  </si>
  <si>
    <t>byte value of V</t>
  </si>
  <si>
    <t>byte value of f</t>
  </si>
  <si>
    <t>byte value of I</t>
  </si>
  <si>
    <t>byte value of t</t>
  </si>
  <si>
    <t>util. LED msg.</t>
  </si>
  <si>
    <t>cadence frequency</t>
  </si>
  <si>
    <t>dynamo frequency</t>
  </si>
  <si>
    <t>msg. Type</t>
  </si>
  <si>
    <t>action</t>
  </si>
  <si>
    <t>info</t>
  </si>
  <si>
    <t>measurement V</t>
  </si>
  <si>
    <t>measurement I</t>
  </si>
  <si>
    <t>measurement t</t>
  </si>
  <si>
    <t>measurement f</t>
  </si>
  <si>
    <t>tire pressure</t>
  </si>
  <si>
    <t>measurement P</t>
  </si>
  <si>
    <t>byte value of P</t>
  </si>
  <si>
    <t>UI element display update</t>
  </si>
  <si>
    <t>msg type</t>
  </si>
  <si>
    <t>meaning</t>
  </si>
  <si>
    <t>argument</t>
  </si>
  <si>
    <t>used</t>
  </si>
  <si>
    <t>in grammar?</t>
  </si>
  <si>
    <t>none</t>
  </si>
  <si>
    <t>discard</t>
  </si>
  <si>
    <t>LED command - front light</t>
  </si>
  <si>
    <t>LED command - rear light</t>
  </si>
  <si>
    <t>LED command - brake light</t>
  </si>
  <si>
    <t xml:space="preserve">PWM value </t>
  </si>
  <si>
    <t>green utility LED: off</t>
  </si>
  <si>
    <t>green utility LED: blink 1x</t>
  </si>
  <si>
    <t>green utility LED: blink 2x</t>
  </si>
  <si>
    <t>green utility LED: on</t>
  </si>
  <si>
    <t>green utility LED: blink 3x</t>
  </si>
  <si>
    <t>green utility LED: blink 4x</t>
  </si>
  <si>
    <t>green utility LED: blink 5x</t>
  </si>
  <si>
    <t>green utility LED: blink 6x</t>
  </si>
  <si>
    <t>red utility LED: off</t>
  </si>
  <si>
    <t>red utility LED: on</t>
  </si>
  <si>
    <t>red utility LED: blink 1x</t>
  </si>
  <si>
    <t>red utility LED: blink 6x</t>
  </si>
  <si>
    <t>red utility LED: blink 5x</t>
  </si>
  <si>
    <t>red utility LED: blink 4x</t>
  </si>
  <si>
    <t>red utility LED: blink 3x</t>
  </si>
  <si>
    <t>red utility LED: blink 2x</t>
  </si>
  <si>
    <t>button 0 - off</t>
  </si>
  <si>
    <t>button 0 - on</t>
  </si>
  <si>
    <t>button 1 - off</t>
  </si>
  <si>
    <t>button 1 - on</t>
  </si>
  <si>
    <t>button 2 - off</t>
  </si>
  <si>
    <t>button 2 - on</t>
  </si>
  <si>
    <t>button 3 - off</t>
  </si>
  <si>
    <t>button 3 - on</t>
  </si>
  <si>
    <t>button 4 - off</t>
  </si>
  <si>
    <t>button 4 - on</t>
  </si>
  <si>
    <t>button 5 - off</t>
  </si>
  <si>
    <t>button 5 - on</t>
  </si>
  <si>
    <t>button 6 - off</t>
  </si>
  <si>
    <t>button 6 - on</t>
  </si>
  <si>
    <t>button 7 - off</t>
  </si>
  <si>
    <t>button 7 - on</t>
  </si>
  <si>
    <t>byte value of data</t>
  </si>
  <si>
    <t xml:space="preserve">measurement: </t>
  </si>
  <si>
    <t>xxx</t>
  </si>
  <si>
    <t>radar return</t>
  </si>
  <si>
    <t>power meter</t>
  </si>
  <si>
    <t>measurement radar</t>
  </si>
  <si>
    <t>measuremet W</t>
  </si>
  <si>
    <t>zero cross signal</t>
  </si>
  <si>
    <t>zero cross dynamo 1</t>
  </si>
  <si>
    <t>zero cross dynamo 2</t>
  </si>
  <si>
    <t>PWM sync light 1</t>
  </si>
  <si>
    <t>PWM sync light 2</t>
  </si>
  <si>
    <t>PWM sync light 3</t>
  </si>
  <si>
    <t>PWM sync light 4</t>
  </si>
  <si>
    <t>firmware upload</t>
  </si>
  <si>
    <t>1 byte of payload</t>
  </si>
  <si>
    <t>2 bytes of payload</t>
  </si>
  <si>
    <t>8 bytes of payload</t>
  </si>
  <si>
    <t>free</t>
  </si>
  <si>
    <t>discard ?</t>
  </si>
  <si>
    <t>3 bytes of payload</t>
  </si>
  <si>
    <t>4 bytes of payload</t>
  </si>
  <si>
    <t>5 bytes of payload</t>
  </si>
  <si>
    <t>6 bytes of payload</t>
  </si>
  <si>
    <t>7 bytes of payload</t>
  </si>
  <si>
    <t xml:space="preserve">measurement frame
sends out measurement data;
c3:0 indicate the sensor in question, 16 in total 
</t>
  </si>
  <si>
    <t xml:space="preserve">button frame
sends out button-press/release messages
c3:c1 indicates the button (7 in total), c0 indicates pressed (1) or released (0) </t>
  </si>
  <si>
    <t xml:space="preserve">main light action frame
c3:c2 - indicates positional LED light control
c1:c0 - id number of light
</t>
  </si>
  <si>
    <t>firmware flashing command</t>
  </si>
  <si>
    <t xml:space="preserve">autodiscovery message
</t>
  </si>
  <si>
    <t>synchronization message
time-sync signals</t>
  </si>
  <si>
    <t>command nibble</t>
  </si>
  <si>
    <t>bitfields</t>
  </si>
  <si>
    <t>front light button</t>
  </si>
  <si>
    <t>B3</t>
  </si>
  <si>
    <t>B4</t>
  </si>
  <si>
    <t>B5</t>
  </si>
  <si>
    <t>B6</t>
  </si>
  <si>
    <t>B7</t>
  </si>
  <si>
    <t>B2</t>
  </si>
  <si>
    <t>B1</t>
  </si>
  <si>
    <t>B0</t>
  </si>
  <si>
    <t>command name</t>
  </si>
  <si>
    <t>dev. Inidcator</t>
  </si>
  <si>
    <t>0x08h - DEV_LIGHT</t>
  </si>
  <si>
    <t>0x10h - CMND_UTIL_LED</t>
  </si>
  <si>
    <t>0x40h - CMND_DEVICE</t>
  </si>
  <si>
    <t>0x70h - CMND_FW_FLASH</t>
  </si>
  <si>
    <t>0x80h - MSG_TIME_SYNC</t>
  </si>
  <si>
    <t>0x90h - MSG_BUTTON_EVENT</t>
  </si>
  <si>
    <t>0xD0h - MSG_MEASUREENT_DATA</t>
  </si>
  <si>
    <t>0xF0h - MSG_BUS</t>
  </si>
  <si>
    <t>0x00h - DEV_LU</t>
  </si>
  <si>
    <t>0x04h - DEV_PWR_SRC</t>
  </si>
  <si>
    <t>0x0Ch - DEV_SENSOR</t>
  </si>
  <si>
    <t>reserved</t>
  </si>
  <si>
    <t>green LED</t>
  </si>
  <si>
    <t>red LED</t>
  </si>
  <si>
    <t>LED command - front light high beam</t>
  </si>
  <si>
    <t xml:space="preserve">?? </t>
  </si>
  <si>
    <t>CAN</t>
  </si>
  <si>
    <t>case</t>
  </si>
  <si>
    <t>A</t>
  </si>
  <si>
    <t>B</t>
  </si>
  <si>
    <t>C</t>
  </si>
  <si>
    <t>D</t>
  </si>
  <si>
    <t>hardcoded</t>
  </si>
  <si>
    <t>supplied</t>
  </si>
  <si>
    <t>LU</t>
  </si>
  <si>
    <t>PWM</t>
  </si>
  <si>
    <t>smart light - speed aware</t>
  </si>
  <si>
    <t>name</t>
  </si>
  <si>
    <t>note</t>
  </si>
  <si>
    <t>purpose</t>
  </si>
  <si>
    <t>identifies sender
populate on self</t>
  </si>
  <si>
    <t>identifies recipient
populate on sending</t>
  </si>
  <si>
    <t>default 0</t>
  </si>
  <si>
    <t>padding</t>
  </si>
  <si>
    <t>0x00h - CMND_ANNOUNCE</t>
  </si>
  <si>
    <t xml:space="preserve">announce self on bus
B3:B0 correspond to self dev.class and ID
</t>
  </si>
  <si>
    <t>3C</t>
  </si>
  <si>
    <t>status</t>
  </si>
  <si>
    <t>i was here</t>
  </si>
  <si>
    <t>OCR</t>
  </si>
  <si>
    <t>CAN SID bit no.</t>
  </si>
  <si>
    <t>dashboard LEDs
LED_MODE - operational mode indicators
LED_BATT - battery charge indicators</t>
  </si>
  <si>
    <t>as indicated in "CAN std. ID Structure tab"</t>
  </si>
  <si>
    <t>utility light action frame
makes the utility LED go on, off ,blink
c3 - indicates either green (0) or red LED (1)
c2:0: controls off, on and count of blinking</t>
  </si>
  <si>
    <t>MJ828 dashboard</t>
  </si>
  <si>
    <t>state</t>
  </si>
  <si>
    <t>#define'd name</t>
  </si>
  <si>
    <t>0x10 CMND_UTIL_LED</t>
  </si>
  <si>
    <t>0x00 CMND_ANNOUNCE</t>
  </si>
  <si>
    <t>0x40 CMND_DEVICE</t>
  </si>
  <si>
    <t>0x00 GREEN</t>
  </si>
  <si>
    <t>0x08 RED</t>
  </si>
  <si>
    <t>UTIL_LED_GREEN_OFF</t>
  </si>
  <si>
    <t>UTIL_LED_GREEN_ON</t>
  </si>
  <si>
    <t>UTIL_LED_GREEN_BLINK_1X</t>
  </si>
  <si>
    <t>UTIL_LED_GREEN_BLINK_2X</t>
  </si>
  <si>
    <t>UTIL_LED_GREEN_BLINK_3X</t>
  </si>
  <si>
    <t>UTIL_LED_GREEN_BLINK_4X</t>
  </si>
  <si>
    <t>UTIL_LED_GREEN_BLINK_6X</t>
  </si>
  <si>
    <t>UTIL_LED_GREEN_BLINK_5X</t>
  </si>
  <si>
    <t>UTIL_LED_RED_BLINK_1X</t>
  </si>
  <si>
    <t>UTIL_LED_RED_BLINK_2X</t>
  </si>
  <si>
    <t>UTIL_LED_RED_BLINK_3X</t>
  </si>
  <si>
    <t>UTIL_LED_RED_BLINK_4X</t>
  </si>
  <si>
    <t>UTIL_LED_RED_BLINK_5X</t>
  </si>
  <si>
    <t>UTIL_LED_RED_BLINK_6X</t>
  </si>
  <si>
    <t>UTIL_LED_RED_ON</t>
  </si>
  <si>
    <t>UTIL_LED_RED_OFF</t>
  </si>
  <si>
    <t>on - 100%</t>
  </si>
  <si>
    <t>blink - &lt;12.5%</t>
  </si>
  <si>
    <t>blink - 37.5%</t>
  </si>
  <si>
    <t>on - 50%</t>
  </si>
  <si>
    <t>on - 25%</t>
  </si>
  <si>
    <t>blink - 62.5%</t>
  </si>
  <si>
    <t>on - 75%</t>
  </si>
  <si>
    <t>blink - 87.5%</t>
  </si>
  <si>
    <t>device</t>
  </si>
  <si>
    <t>timer</t>
  </si>
  <si>
    <t>TCCR0A</t>
  </si>
  <si>
    <t>front light</t>
  </si>
  <si>
    <t>TCCR1A</t>
  </si>
  <si>
    <t>brake light</t>
  </si>
  <si>
    <t>TCCR1B</t>
  </si>
  <si>
    <t>OCR1A</t>
  </si>
  <si>
    <t>OCR used</t>
  </si>
  <si>
    <t>OCR0A</t>
  </si>
  <si>
    <t>rear light</t>
  </si>
  <si>
    <t>TIMER1_COMPA_vect</t>
  </si>
  <si>
    <t>ISR</t>
  </si>
  <si>
    <t>OCR1B</t>
  </si>
  <si>
    <t>another timer</t>
  </si>
  <si>
    <t>TIMER1_COMPB_vect</t>
  </si>
  <si>
    <t>mj828</t>
  </si>
  <si>
    <t>WDT_OVERFLOW_vect</t>
  </si>
  <si>
    <t>WDT</t>
  </si>
  <si>
    <t>checkme</t>
  </si>
  <si>
    <t>50ms</t>
  </si>
  <si>
    <t>period</t>
  </si>
  <si>
    <t>25ms / 2s</t>
  </si>
  <si>
    <t>125ms</t>
  </si>
  <si>
    <t>blue LED</t>
  </si>
  <si>
    <t>yellow LED</t>
  </si>
  <si>
    <t>battery indicator LED1</t>
  </si>
  <si>
    <t>battery indicator LED2</t>
  </si>
  <si>
    <t>battery indicator LED3</t>
  </si>
  <si>
    <t>battery indicator LED4</t>
  </si>
  <si>
    <t>0x01 - on, 0x00 - off</t>
  </si>
  <si>
    <t>0x02 - blink 1X
0x04 - blink 2X
0x06 - blink 3X
0x0X no blink</t>
  </si>
  <si>
    <t>CMND_REPORT_STATUS</t>
  </si>
  <si>
    <t>km/h</t>
  </si>
  <si>
    <t>m/s</t>
  </si>
  <si>
    <t>wheel diameter:</t>
  </si>
  <si>
    <t>m</t>
  </si>
  <si>
    <t>wheel freq./Hz</t>
  </si>
  <si>
    <t>Fcpu:</t>
  </si>
  <si>
    <t>Hz</t>
  </si>
  <si>
    <t>tcpu:</t>
  </si>
  <si>
    <t>SON pole count:</t>
  </si>
  <si>
    <t>dynamo AC out freq./Hz</t>
  </si>
  <si>
    <t>dynamo AC perion in s</t>
  </si>
  <si>
    <t>dynamo AC period in n clock cycles</t>
  </si>
  <si>
    <t>f = speed in m/s / wheel diameter</t>
  </si>
  <si>
    <t>f = wheel freq. * (pole count / 2)</t>
  </si>
  <si>
    <t>t=1/fdynamo AC</t>
  </si>
  <si>
    <t>wheel period in s</t>
  </si>
  <si>
    <t>prescaler:</t>
  </si>
  <si>
    <t>resulting freq.:</t>
  </si>
  <si>
    <t>uint16_t overflow</t>
  </si>
  <si>
    <t>Short current</t>
  </si>
  <si>
    <t>Voltage no load
Vmax</t>
  </si>
  <si>
    <t>0</t>
  </si>
  <si>
    <t>inf</t>
  </si>
  <si>
    <t>10R, U</t>
  </si>
  <si>
    <t>10R, I</t>
  </si>
  <si>
    <t>10R, P</t>
  </si>
  <si>
    <t>20R, U</t>
  </si>
  <si>
    <t>20R, I</t>
  </si>
  <si>
    <t>20R, P</t>
  </si>
  <si>
    <t>30R, U</t>
  </si>
  <si>
    <t>30R, I</t>
  </si>
  <si>
    <t>30R, P</t>
  </si>
  <si>
    <t>upper byte</t>
  </si>
  <si>
    <t>…</t>
  </si>
  <si>
    <t>lower byte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</si>
  <si>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1</t>
    </r>
    <r>
      <rPr>
        <sz val="11"/>
        <color theme="1"/>
        <rFont val="Calibri"/>
        <family val="2"/>
        <charset val="238"/>
        <scheme val="minor"/>
      </rPr>
      <t>, except on logic unit 0A as self</t>
    </r>
  </si>
  <si>
    <t>instructions</t>
  </si>
  <si>
    <r>
      <t xml:space="preserve">used by the sender
</t>
    </r>
    <r>
      <rPr>
        <b/>
        <sz val="11"/>
        <color theme="1"/>
        <rFont val="Calibri"/>
        <family val="2"/>
        <scheme val="minor"/>
      </rPr>
      <t>default 0 unless it is a broadcast (heartbeat())</t>
    </r>
    <r>
      <rPr>
        <sz val="11"/>
        <color theme="1"/>
        <rFont val="Calibri"/>
        <family val="2"/>
        <charset val="238"/>
        <scheme val="minor"/>
      </rPr>
      <t xml:space="preserve">
leave zero on self</t>
    </r>
  </si>
  <si>
    <t>uint8_t bit no.</t>
  </si>
  <si>
    <r>
      <t xml:space="preserve">short type
</t>
    </r>
    <r>
      <rPr>
        <sz val="11"/>
        <color theme="1"/>
        <rFont val="Calibri"/>
        <family val="2"/>
        <scheme val="minor"/>
      </rPr>
      <t>values &amp; meaning</t>
    </r>
  </si>
  <si>
    <t>determine bits 15 and 14 (15 is usually 1, with 14 it depends...)
for mj818 in heartbeat 0x24 becomes 0xE4
mj818 not in heartbeat would be 0xA4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</si>
  <si>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</si>
  <si>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</si>
  <si>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</si>
  <si>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</si>
  <si>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</si>
  <si>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</si>
  <si>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</si>
  <si>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</si>
  <si>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</si>
  <si>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</si>
  <si>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</si>
  <si>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0x14</t>
  </si>
  <si>
    <t>0x0A</t>
  </si>
  <si>
    <t>0x0B</t>
  </si>
  <si>
    <t>0x0C</t>
  </si>
  <si>
    <t>0x0D</t>
  </si>
  <si>
    <t>0x0E</t>
  </si>
  <si>
    <t>0x0F</t>
  </si>
  <si>
    <t>0x18</t>
  </si>
  <si>
    <t>0x1C</t>
  </si>
  <si>
    <t>0x20</t>
  </si>
  <si>
    <t>0x24</t>
  </si>
  <si>
    <t>0x28</t>
  </si>
  <si>
    <t>0x2C</t>
  </si>
  <si>
    <t>0x30</t>
  </si>
  <si>
    <t>0x34</t>
  </si>
  <si>
    <t>0x38</t>
  </si>
  <si>
    <t>0x3C</t>
  </si>
  <si>
    <t>dev. hex id.</t>
  </si>
  <si>
    <r>
      <t xml:space="preserve">right shift by 2
this gives the </t>
    </r>
    <r>
      <rPr>
        <b/>
        <sz val="11"/>
        <color theme="1"/>
        <rFont val="Calibri"/>
        <family val="2"/>
        <scheme val="minor"/>
      </rPr>
      <t>device id in hex</t>
    </r>
  </si>
  <si>
    <t>raw CAN upper byte
(dev. hex id.) &lt;&lt; 2</t>
  </si>
  <si>
    <t>broadcast
(low prio)</t>
  </si>
  <si>
    <t>unicast
(low prio)</t>
  </si>
  <si>
    <t>0xFC</t>
  </si>
  <si>
    <t>0xF8</t>
  </si>
  <si>
    <t>0xF4</t>
  </si>
  <si>
    <t>0xF0</t>
  </si>
  <si>
    <t>0xEC</t>
  </si>
  <si>
    <t>0xE8</t>
  </si>
  <si>
    <t>0xE4</t>
  </si>
  <si>
    <t>0xE0</t>
  </si>
  <si>
    <t>0xDC</t>
  </si>
  <si>
    <t>0xD8</t>
  </si>
  <si>
    <t>0xD4</t>
  </si>
  <si>
    <t>0xD0</t>
  </si>
  <si>
    <t>0xCC</t>
  </si>
  <si>
    <t>0xC8</t>
  </si>
  <si>
    <t>0xC4</t>
  </si>
  <si>
    <t>0xC0</t>
  </si>
  <si>
    <t>0xBC</t>
  </si>
  <si>
    <t>0xB8</t>
  </si>
  <si>
    <t>0xB4</t>
  </si>
  <si>
    <t>0xB0</t>
  </si>
  <si>
    <t>0xAC</t>
  </si>
  <si>
    <t>0xA8</t>
  </si>
  <si>
    <t>0xA4</t>
  </si>
  <si>
    <t>0xA0</t>
  </si>
  <si>
    <t>0x9C</t>
  </si>
  <si>
    <t>0x98</t>
  </si>
  <si>
    <t>0x94</t>
  </si>
  <si>
    <t>0x90</t>
  </si>
  <si>
    <t>0x8C</t>
  </si>
  <si>
    <t>0x88</t>
  </si>
  <si>
    <t>0x84</t>
  </si>
  <si>
    <t>0x80</t>
  </si>
  <si>
    <t>hex value</t>
  </si>
  <si>
    <t>dev. Inidcator
(NOT a hex number)</t>
  </si>
  <si>
    <r>
      <t xml:space="preserve">determine dev class &amp; dev id pair (aka. </t>
    </r>
    <r>
      <rPr>
        <b/>
        <sz val="11"/>
        <color theme="1"/>
        <rFont val="Calibri"/>
        <family val="2"/>
        <scheme val="minor"/>
      </rPr>
      <t>device Inidcator)</t>
    </r>
    <r>
      <rPr>
        <sz val="11"/>
        <color theme="1"/>
        <rFont val="Calibri"/>
        <family val="2"/>
        <charset val="238"/>
        <scheme val="minor"/>
      </rPr>
      <t xml:space="preserve">
in Mscalc (in byte mode) set the bits; deal only with bits 13 to 10, with 10 being rightmost
this will give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and the </t>
    </r>
    <r>
      <rPr>
        <b/>
        <sz val="11"/>
        <color theme="1"/>
        <rFont val="Calibri"/>
        <family val="2"/>
        <scheme val="minor"/>
      </rPr>
      <t>dev. hex id.</t>
    </r>
    <r>
      <rPr>
        <sz val="11"/>
        <color theme="1"/>
        <rFont val="Calibri"/>
        <family val="2"/>
        <charset val="238"/>
        <scheme val="minor"/>
      </rPr>
      <t xml:space="preserve"> 
for e.g. MJ818 this is  0x09 hex and 9 in base 10 (see device_t)</t>
    </r>
  </si>
  <si>
    <t>mj514</t>
  </si>
  <si>
    <t>mj838</t>
  </si>
  <si>
    <t>mj515</t>
  </si>
  <si>
    <t>Rohloff e14 shifting unit</t>
  </si>
  <si>
    <t>Rohloff grip - absolute encoder</t>
  </si>
  <si>
    <t>dynamo sensor</t>
  </si>
  <si>
    <t>dashboard w.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</si>
</sst>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"/>
    <numFmt numFmtId="166" formatCode="0.000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1" fontId="0" fillId="0" borderId="0" xfId="0" applyNumberFormat="1" applyFill="1"/>
    <xf numFmtId="1" fontId="0" fillId="0" borderId="0" xfId="0" quotePrefix="1" applyNumberFormat="1" applyFill="1"/>
    <xf numFmtId="0" fontId="0" fillId="0" borderId="0" xfId="0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/>
    <xf numFmtId="0" fontId="3" fillId="9" borderId="0" xfId="0" applyFont="1" applyFill="1"/>
    <xf numFmtId="1" fontId="3" fillId="9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3" borderId="0" xfId="0" applyFont="1" applyFill="1" applyBorder="1"/>
    <xf numFmtId="0" fontId="0" fillId="8" borderId="0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8" borderId="2" xfId="0" applyFill="1" applyBorder="1"/>
    <xf numFmtId="1" fontId="0" fillId="8" borderId="2" xfId="0" applyNumberFormat="1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8" borderId="7" xfId="0" applyFill="1" applyBorder="1"/>
    <xf numFmtId="0" fontId="0" fillId="0" borderId="7" xfId="0" applyBorder="1"/>
    <xf numFmtId="0" fontId="0" fillId="0" borderId="8" xfId="0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8" borderId="2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3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8" borderId="7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4" xfId="0" applyFont="1" applyFill="1" applyBorder="1"/>
    <xf numFmtId="0" fontId="0" fillId="7" borderId="0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1" fontId="0" fillId="8" borderId="0" xfId="0" applyNumberFormat="1" applyFill="1" applyBorder="1"/>
    <xf numFmtId="0" fontId="0" fillId="10" borderId="2" xfId="0" applyFill="1" applyBorder="1"/>
    <xf numFmtId="0" fontId="0" fillId="10" borderId="7" xfId="0" applyFill="1" applyBorder="1"/>
    <xf numFmtId="0" fontId="0" fillId="8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0" borderId="5" xfId="0" applyFill="1" applyBorder="1"/>
    <xf numFmtId="0" fontId="0" fillId="7" borderId="6" xfId="0" applyFill="1" applyBorder="1"/>
    <xf numFmtId="0" fontId="0" fillId="7" borderId="7" xfId="0" applyFill="1" applyBorder="1"/>
    <xf numFmtId="1" fontId="0" fillId="8" borderId="7" xfId="0" applyNumberFormat="1" applyFill="1" applyBorder="1"/>
    <xf numFmtId="0" fontId="0" fillId="0" borderId="8" xfId="0" applyFill="1" applyBorder="1"/>
    <xf numFmtId="0" fontId="0" fillId="0" borderId="2" xfId="0" applyFill="1" applyBorder="1"/>
    <xf numFmtId="1" fontId="0" fillId="0" borderId="2" xfId="0" applyNumberFormat="1" applyFill="1" applyBorder="1"/>
    <xf numFmtId="0" fontId="0" fillId="0" borderId="0" xfId="0" applyFill="1" applyBorder="1"/>
    <xf numFmtId="0" fontId="0" fillId="0" borderId="7" xfId="0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" xfId="0" applyFill="1" applyBorder="1"/>
    <xf numFmtId="0" fontId="0" fillId="8" borderId="3" xfId="0" applyFill="1" applyBorder="1"/>
    <xf numFmtId="0" fontId="0" fillId="8" borderId="6" xfId="0" applyFill="1" applyBorder="1"/>
    <xf numFmtId="1" fontId="2" fillId="0" borderId="0" xfId="0" applyNumberFormat="1" applyFont="1"/>
    <xf numFmtId="1" fontId="0" fillId="2" borderId="0" xfId="0" applyNumberFormat="1" applyFill="1"/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0" fillId="0" borderId="0" xfId="0" applyBorder="1" applyAlignment="1"/>
    <xf numFmtId="0" fontId="0" fillId="0" borderId="7" xfId="0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2" fillId="11" borderId="0" xfId="0" applyFont="1" applyFill="1" applyBorder="1" applyAlignment="1">
      <alignment horizontal="center"/>
    </xf>
    <xf numFmtId="0" fontId="2" fillId="11" borderId="13" xfId="0" applyFont="1" applyFill="1" applyBorder="1"/>
    <xf numFmtId="0" fontId="2" fillId="12" borderId="0" xfId="0" applyFont="1" applyFill="1" applyBorder="1" applyAlignment="1">
      <alignment horizontal="center"/>
    </xf>
    <xf numFmtId="0" fontId="2" fillId="12" borderId="13" xfId="0" applyFont="1" applyFill="1" applyBorder="1"/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  <xf numFmtId="0" fontId="2" fillId="12" borderId="14" xfId="0" applyFont="1" applyFill="1" applyBorder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0" fillId="7" borderId="3" xfId="0" applyFill="1" applyBorder="1"/>
    <xf numFmtId="0" fontId="0" fillId="7" borderId="5" xfId="0" applyFill="1" applyBorder="1"/>
    <xf numFmtId="0" fontId="0" fillId="7" borderId="8" xfId="0" applyFill="1" applyBorder="1"/>
    <xf numFmtId="1" fontId="0" fillId="3" borderId="3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0" xfId="0" applyNumberFormat="1"/>
    <xf numFmtId="164" fontId="0" fillId="13" borderId="0" xfId="0" applyNumberFormat="1" applyFill="1"/>
    <xf numFmtId="164" fontId="2" fillId="0" borderId="0" xfId="0" applyNumberFormat="1" applyFont="1"/>
    <xf numFmtId="164" fontId="0" fillId="13" borderId="0" xfId="0" applyNumberFormat="1" applyFont="1" applyFill="1"/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  <xf numFmtId="0" fontId="0" fillId="13" borderId="0" xfId="0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164" fontId="2" fillId="13" borderId="0" xfId="0" applyNumberFormat="1" applyFont="1" applyFill="1"/>
    <xf numFmtId="164" fontId="2" fillId="0" borderId="0" xfId="0" applyNumberFormat="1" applyFont="1" applyFill="1"/>
    <xf numFmtId="1" fontId="0" fillId="0" borderId="0" xfId="0" applyNumberFormat="1" applyAlignment="1">
      <alignment horizontal="right"/>
    </xf>
    <xf numFmtId="166" fontId="0" fillId="0" borderId="0" xfId="0" applyNumberFormat="1" applyFont="1" applyFill="1"/>
    <xf numFmtId="166" fontId="2" fillId="0" borderId="0" xfId="0" applyNumberFormat="1" applyFont="1" applyFill="1"/>
    <xf numFmtId="3" fontId="0" fillId="0" borderId="0" xfId="0" applyNumberFormat="1" applyAlignment="1">
      <alignment horizontal="right"/>
    </xf>
    <xf numFmtId="166" fontId="0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166" fontId="2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12" borderId="2" xfId="0" applyFont="1" applyFill="1" applyBorder="1"/>
    <xf numFmtId="0" fontId="2" fillId="0" borderId="2" xfId="0" applyFont="1" applyBorder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0" fillId="3" borderId="0" xfId="0" applyNumberFormat="1" applyFill="1" applyBorder="1"/>
    <xf numFmtId="1" fontId="0" fillId="10" borderId="2" xfId="0" applyNumberFormat="1" applyFill="1" applyBorder="1"/>
    <xf numFmtId="1" fontId="0" fillId="0" borderId="0" xfId="0" applyNumberFormat="1" applyFill="1" applyBorder="1"/>
    <xf numFmtId="1" fontId="0" fillId="8" borderId="2" xfId="0" applyNumberFormat="1" applyFont="1" applyFill="1" applyBorder="1"/>
    <xf numFmtId="1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11" borderId="0" xfId="0" applyFill="1" applyBorder="1" applyAlignment="1">
      <alignment horizontal="center" vertical="top" wrapText="1"/>
    </xf>
    <xf numFmtId="0" fontId="0" fillId="11" borderId="0" xfId="0" applyFont="1" applyFill="1" applyBorder="1" applyAlignment="1">
      <alignment horizontal="left" vertical="top" wrapText="1"/>
    </xf>
    <xf numFmtId="0" fontId="2" fillId="11" borderId="12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0" fillId="11" borderId="13" xfId="0" applyFill="1" applyBorder="1" applyAlignment="1">
      <alignment horizontal="left" vertical="top" wrapText="1"/>
    </xf>
    <xf numFmtId="0" fontId="0" fillId="12" borderId="0" xfId="0" applyFont="1" applyFill="1" applyBorder="1" applyAlignment="1">
      <alignment horizontal="center" vertical="top" wrapText="1"/>
    </xf>
    <xf numFmtId="0" fontId="2" fillId="12" borderId="12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12" borderId="7" xfId="0" applyFill="1" applyBorder="1" applyAlignment="1">
      <alignment horizontal="center" vertical="top" wrapText="1"/>
    </xf>
    <xf numFmtId="0" fontId="0" fillId="12" borderId="0" xfId="0" applyFont="1" applyFill="1" applyBorder="1" applyAlignment="1">
      <alignment horizontal="left" vertical="top" wrapText="1"/>
    </xf>
    <xf numFmtId="0" fontId="0" fillId="12" borderId="13" xfId="0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load</a:t>
            </a:r>
            <a:r>
              <a:rPr lang="en-US" baseline="0"/>
              <a:t> voltage &amp; short current vs. speed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speed!$J$1</c:f>
              <c:strCache>
                <c:ptCount val="1"/>
                <c:pt idx="0">
                  <c:v>Voltage no load
Vmax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2150044402344458"/>
                  <c:y val="0.20730327341157828"/>
                </c:manualLayout>
              </c:layout>
              <c:numFmt formatCode="General" sourceLinked="0"/>
            </c:trendlineLbl>
          </c:trendline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speed!$J$2:$J$109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6</c:v>
                </c:pt>
                <c:pt idx="5">
                  <c:v>7.2</c:v>
                </c:pt>
                <c:pt idx="6">
                  <c:v>8</c:v>
                </c:pt>
                <c:pt idx="7">
                  <c:v>9.1999999999999993</c:v>
                </c:pt>
                <c:pt idx="8">
                  <c:v>10.8</c:v>
                </c:pt>
                <c:pt idx="9">
                  <c:v>11.6</c:v>
                </c:pt>
                <c:pt idx="10">
                  <c:v>12.6</c:v>
                </c:pt>
                <c:pt idx="11">
                  <c:v>13.6</c:v>
                </c:pt>
                <c:pt idx="12">
                  <c:v>14.6</c:v>
                </c:pt>
                <c:pt idx="13">
                  <c:v>15</c:v>
                </c:pt>
                <c:pt idx="14">
                  <c:v>16.399999999999999</c:v>
                </c:pt>
                <c:pt idx="15">
                  <c:v>18.600000000000001</c:v>
                </c:pt>
                <c:pt idx="16">
                  <c:v>20</c:v>
                </c:pt>
                <c:pt idx="18">
                  <c:v>22</c:v>
                </c:pt>
                <c:pt idx="19">
                  <c:v>24</c:v>
                </c:pt>
                <c:pt idx="21">
                  <c:v>26</c:v>
                </c:pt>
                <c:pt idx="22">
                  <c:v>26.1</c:v>
                </c:pt>
                <c:pt idx="23">
                  <c:v>26.6</c:v>
                </c:pt>
                <c:pt idx="24">
                  <c:v>27.8</c:v>
                </c:pt>
                <c:pt idx="25">
                  <c:v>30.8</c:v>
                </c:pt>
                <c:pt idx="26">
                  <c:v>32.4</c:v>
                </c:pt>
                <c:pt idx="27">
                  <c:v>34.4</c:v>
                </c:pt>
                <c:pt idx="29">
                  <c:v>37.200000000000003</c:v>
                </c:pt>
                <c:pt idx="30">
                  <c:v>38.4</c:v>
                </c:pt>
                <c:pt idx="31">
                  <c:v>40</c:v>
                </c:pt>
                <c:pt idx="33">
                  <c:v>41.6</c:v>
                </c:pt>
                <c:pt idx="37">
                  <c:v>46.4</c:v>
                </c:pt>
                <c:pt idx="39">
                  <c:v>48.8</c:v>
                </c:pt>
                <c:pt idx="41">
                  <c:v>52</c:v>
                </c:pt>
                <c:pt idx="44">
                  <c:v>55.2</c:v>
                </c:pt>
                <c:pt idx="46">
                  <c:v>56.8</c:v>
                </c:pt>
                <c:pt idx="47">
                  <c:v>58.4</c:v>
                </c:pt>
                <c:pt idx="54">
                  <c:v>64.8</c:v>
                </c:pt>
                <c:pt idx="58">
                  <c:v>70.400000000000006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92512"/>
        <c:axId val="78994048"/>
      </c:lineChart>
      <c:lineChart>
        <c:grouping val="standard"/>
        <c:varyColors val="0"/>
        <c:ser>
          <c:idx val="1"/>
          <c:order val="1"/>
          <c:tx>
            <c:strRef>
              <c:f>speed!$K$1</c:f>
              <c:strCache>
                <c:ptCount val="1"/>
                <c:pt idx="0">
                  <c:v>Short current</c:v>
                </c:pt>
              </c:strCache>
            </c:strRef>
          </c:tx>
          <c:marker>
            <c:symbol val="square"/>
            <c:size val="5"/>
          </c:marker>
          <c:cat>
            <c:strRef>
              <c:f>speed!$A$2:$A$109</c:f>
              <c:strCache>
                <c:ptCount val="108"/>
                <c:pt idx="0">
                  <c:v>0</c:v>
                </c:pt>
                <c:pt idx="1">
                  <c:v>0.5</c:v>
                </c:pt>
                <c:pt idx="2">
                  <c:v>1.000</c:v>
                </c:pt>
                <c:pt idx="3">
                  <c:v>1.800</c:v>
                </c:pt>
                <c:pt idx="4">
                  <c:v>2.600</c:v>
                </c:pt>
                <c:pt idx="5">
                  <c:v>3.000</c:v>
                </c:pt>
                <c:pt idx="6">
                  <c:v>3.500</c:v>
                </c:pt>
                <c:pt idx="7">
                  <c:v>4.000</c:v>
                </c:pt>
                <c:pt idx="8">
                  <c:v>5.000</c:v>
                </c:pt>
                <c:pt idx="9">
                  <c:v>5.500</c:v>
                </c:pt>
                <c:pt idx="10">
                  <c:v>6.000</c:v>
                </c:pt>
                <c:pt idx="11">
                  <c:v>6.500</c:v>
                </c:pt>
                <c:pt idx="12">
                  <c:v>7.000</c:v>
                </c:pt>
                <c:pt idx="13">
                  <c:v>7.200</c:v>
                </c:pt>
                <c:pt idx="14">
                  <c:v>8.000</c:v>
                </c:pt>
                <c:pt idx="15">
                  <c:v>9.000</c:v>
                </c:pt>
                <c:pt idx="16">
                  <c:v>10.000</c:v>
                </c:pt>
                <c:pt idx="17">
                  <c:v>10.800</c:v>
                </c:pt>
                <c:pt idx="18">
                  <c:v>11.000</c:v>
                </c:pt>
                <c:pt idx="19">
                  <c:v>12.000</c:v>
                </c:pt>
                <c:pt idx="20">
                  <c:v>12.800</c:v>
                </c:pt>
                <c:pt idx="21">
                  <c:v>13.000</c:v>
                </c:pt>
                <c:pt idx="22">
                  <c:v>14.000</c:v>
                </c:pt>
                <c:pt idx="23">
                  <c:v>14.400</c:v>
                </c:pt>
                <c:pt idx="24">
                  <c:v>15.000</c:v>
                </c:pt>
                <c:pt idx="25">
                  <c:v>16.000</c:v>
                </c:pt>
                <c:pt idx="26">
                  <c:v>17.000</c:v>
                </c:pt>
                <c:pt idx="27">
                  <c:v>18.000</c:v>
                </c:pt>
                <c:pt idx="28">
                  <c:v>19.000</c:v>
                </c:pt>
                <c:pt idx="29">
                  <c:v>19.500</c:v>
                </c:pt>
                <c:pt idx="30">
                  <c:v>20.000</c:v>
                </c:pt>
                <c:pt idx="31">
                  <c:v>21.000</c:v>
                </c:pt>
                <c:pt idx="32">
                  <c:v>21.600</c:v>
                </c:pt>
                <c:pt idx="33">
                  <c:v>22.000</c:v>
                </c:pt>
                <c:pt idx="34">
                  <c:v>23.000</c:v>
                </c:pt>
                <c:pt idx="35">
                  <c:v>23.400</c:v>
                </c:pt>
                <c:pt idx="36">
                  <c:v>24.000</c:v>
                </c:pt>
                <c:pt idx="37">
                  <c:v>25.000</c:v>
                </c:pt>
                <c:pt idx="38">
                  <c:v>25.200</c:v>
                </c:pt>
                <c:pt idx="39">
                  <c:v>26.000</c:v>
                </c:pt>
                <c:pt idx="40">
                  <c:v>27.000</c:v>
                </c:pt>
                <c:pt idx="41">
                  <c:v>28.000</c:v>
                </c:pt>
                <c:pt idx="42">
                  <c:v>28.800</c:v>
                </c:pt>
                <c:pt idx="43">
                  <c:v>29.000</c:v>
                </c:pt>
                <c:pt idx="44">
                  <c:v>30.000</c:v>
                </c:pt>
                <c:pt idx="45">
                  <c:v>30.600</c:v>
                </c:pt>
                <c:pt idx="46">
                  <c:v>31.000</c:v>
                </c:pt>
                <c:pt idx="47">
                  <c:v>32.000</c:v>
                </c:pt>
                <c:pt idx="48">
                  <c:v>32.400</c:v>
                </c:pt>
                <c:pt idx="49">
                  <c:v>33.000</c:v>
                </c:pt>
                <c:pt idx="50">
                  <c:v>34.000</c:v>
                </c:pt>
                <c:pt idx="51">
                  <c:v>34.200</c:v>
                </c:pt>
                <c:pt idx="52">
                  <c:v>34.200</c:v>
                </c:pt>
                <c:pt idx="53">
                  <c:v>35.000</c:v>
                </c:pt>
                <c:pt idx="54">
                  <c:v>36.000</c:v>
                </c:pt>
                <c:pt idx="55">
                  <c:v>37.000</c:v>
                </c:pt>
                <c:pt idx="56">
                  <c:v>37.800</c:v>
                </c:pt>
                <c:pt idx="57">
                  <c:v>38.000</c:v>
                </c:pt>
                <c:pt idx="58">
                  <c:v>39.000</c:v>
                </c:pt>
                <c:pt idx="59">
                  <c:v>39.600</c:v>
                </c:pt>
                <c:pt idx="60">
                  <c:v>40.000</c:v>
                </c:pt>
                <c:pt idx="61">
                  <c:v>41.000</c:v>
                </c:pt>
                <c:pt idx="62">
                  <c:v>41.400</c:v>
                </c:pt>
                <c:pt idx="63">
                  <c:v>42.000</c:v>
                </c:pt>
                <c:pt idx="64">
                  <c:v>43.000</c:v>
                </c:pt>
                <c:pt idx="65">
                  <c:v>43.200</c:v>
                </c:pt>
                <c:pt idx="66">
                  <c:v>44.000</c:v>
                </c:pt>
                <c:pt idx="67">
                  <c:v>45.000</c:v>
                </c:pt>
                <c:pt idx="68">
                  <c:v>46.000</c:v>
                </c:pt>
                <c:pt idx="69">
                  <c:v>46.800</c:v>
                </c:pt>
                <c:pt idx="70">
                  <c:v>47.000</c:v>
                </c:pt>
                <c:pt idx="71">
                  <c:v>48.000</c:v>
                </c:pt>
                <c:pt idx="72">
                  <c:v>48.600</c:v>
                </c:pt>
                <c:pt idx="73">
                  <c:v>49.000</c:v>
                </c:pt>
                <c:pt idx="74">
                  <c:v>50.000</c:v>
                </c:pt>
                <c:pt idx="75">
                  <c:v>50.400</c:v>
                </c:pt>
                <c:pt idx="76">
                  <c:v>51.000</c:v>
                </c:pt>
                <c:pt idx="77">
                  <c:v>52.000</c:v>
                </c:pt>
                <c:pt idx="78">
                  <c:v>52.200</c:v>
                </c:pt>
                <c:pt idx="79">
                  <c:v>53.000</c:v>
                </c:pt>
                <c:pt idx="80">
                  <c:v>54.000</c:v>
                </c:pt>
                <c:pt idx="81">
                  <c:v>55.000</c:v>
                </c:pt>
                <c:pt idx="82">
                  <c:v>55.800</c:v>
                </c:pt>
                <c:pt idx="83">
                  <c:v>56.000</c:v>
                </c:pt>
                <c:pt idx="84">
                  <c:v>57.000</c:v>
                </c:pt>
                <c:pt idx="85">
                  <c:v>57.600</c:v>
                </c:pt>
                <c:pt idx="86">
                  <c:v>58.000</c:v>
                </c:pt>
                <c:pt idx="87">
                  <c:v>59.000</c:v>
                </c:pt>
                <c:pt idx="88">
                  <c:v>59.400</c:v>
                </c:pt>
                <c:pt idx="89">
                  <c:v>60.000</c:v>
                </c:pt>
                <c:pt idx="90">
                  <c:v>61.000</c:v>
                </c:pt>
                <c:pt idx="91">
                  <c:v>61.200</c:v>
                </c:pt>
                <c:pt idx="92">
                  <c:v>62.000</c:v>
                </c:pt>
                <c:pt idx="93">
                  <c:v>63.000</c:v>
                </c:pt>
                <c:pt idx="94">
                  <c:v>64.000</c:v>
                </c:pt>
                <c:pt idx="95">
                  <c:v>65.000</c:v>
                </c:pt>
                <c:pt idx="96">
                  <c:v>67.068</c:v>
                </c:pt>
                <c:pt idx="97">
                  <c:v>66.000</c:v>
                </c:pt>
                <c:pt idx="98">
                  <c:v>66.600</c:v>
                </c:pt>
                <c:pt idx="99">
                  <c:v>67.000</c:v>
                </c:pt>
                <c:pt idx="100">
                  <c:v>68.000</c:v>
                </c:pt>
                <c:pt idx="101">
                  <c:v>68.400</c:v>
                </c:pt>
                <c:pt idx="102">
                  <c:v>69.000</c:v>
                </c:pt>
                <c:pt idx="103">
                  <c:v>70.000</c:v>
                </c:pt>
                <c:pt idx="104">
                  <c:v>70.200</c:v>
                </c:pt>
                <c:pt idx="105">
                  <c:v>74.520</c:v>
                </c:pt>
                <c:pt idx="106">
                  <c:v>78.246</c:v>
                </c:pt>
                <c:pt idx="107">
                  <c:v>100.000</c:v>
                </c:pt>
              </c:strCache>
            </c:strRef>
          </c:cat>
          <c:val>
            <c:numRef>
              <c:f>speed!$K$2:$K$109</c:f>
              <c:numCache>
                <c:formatCode>0.00</c:formatCode>
                <c:ptCount val="108"/>
                <c:pt idx="0" formatCode="@">
                  <c:v>0</c:v>
                </c:pt>
                <c:pt idx="4">
                  <c:v>0.38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0.52</c:v>
                </c:pt>
                <c:pt idx="14">
                  <c:v>0.52</c:v>
                </c:pt>
                <c:pt idx="15">
                  <c:v>0.53</c:v>
                </c:pt>
                <c:pt idx="16">
                  <c:v>0.54</c:v>
                </c:pt>
                <c:pt idx="17">
                  <c:v>0.54</c:v>
                </c:pt>
                <c:pt idx="18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4">
                  <c:v>0.55000000000000004</c:v>
                </c:pt>
                <c:pt idx="25">
                  <c:v>0.56000000000000005</c:v>
                </c:pt>
                <c:pt idx="26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1">
                  <c:v>0.56999999999999995</c:v>
                </c:pt>
                <c:pt idx="32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8">
                  <c:v>0.56999999999999995</c:v>
                </c:pt>
                <c:pt idx="39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7">
                  <c:v>0.57999999999999996</c:v>
                </c:pt>
                <c:pt idx="49">
                  <c:v>0.57999999999999996</c:v>
                </c:pt>
                <c:pt idx="51">
                  <c:v>0.57999999999999996</c:v>
                </c:pt>
                <c:pt idx="53">
                  <c:v>0.57999999999999996</c:v>
                </c:pt>
                <c:pt idx="55">
                  <c:v>0.57999999999999996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5-41D3-8BE1-521FFE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5952"/>
        <c:axId val="79004416"/>
      </c:lineChart>
      <c:catAx>
        <c:axId val="7899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994048"/>
        <c:crosses val="autoZero"/>
        <c:auto val="1"/>
        <c:lblAlgn val="ctr"/>
        <c:lblOffset val="100"/>
        <c:tickLblSkip val="5"/>
        <c:noMultiLvlLbl val="0"/>
      </c:catAx>
      <c:valAx>
        <c:axId val="7899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 baseline="0"/>
                  <a:t> load voltage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crossAx val="78992512"/>
        <c:crosses val="autoZero"/>
        <c:crossBetween val="between"/>
      </c:valAx>
      <c:valAx>
        <c:axId val="79004416"/>
        <c:scaling>
          <c:orientation val="minMax"/>
        </c:scaling>
        <c:delete val="0"/>
        <c:axPos val="r"/>
        <c:numFmt formatCode="@" sourceLinked="1"/>
        <c:majorTickMark val="out"/>
        <c:minorTickMark val="none"/>
        <c:tickLblPos val="nextTo"/>
        <c:crossAx val="79005952"/>
        <c:crosses val="max"/>
        <c:crossBetween val="between"/>
      </c:valAx>
      <c:catAx>
        <c:axId val="790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0044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128</xdr:row>
      <xdr:rowOff>104775</xdr:rowOff>
    </xdr:from>
    <xdr:to>
      <xdr:col>13</xdr:col>
      <xdr:colOff>238124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activeCell="F1" sqref="F1"/>
    </sheetView>
  </sheetViews>
  <sheetFormatPr defaultRowHeight="15" x14ac:dyDescent="0.25"/>
  <cols>
    <col min="1" max="1" width="11.5703125" style="4" bestFit="1" customWidth="1"/>
    <col min="2" max="2" width="7.140625" bestFit="1" customWidth="1"/>
    <col min="3" max="3" width="6" bestFit="1" customWidth="1"/>
    <col min="4" max="4" width="9" bestFit="1" customWidth="1"/>
    <col min="5" max="5" width="7.7109375" bestFit="1" customWidth="1"/>
  </cols>
  <sheetData>
    <row r="1" spans="1:5" s="4" customFormat="1" x14ac:dyDescent="0.25">
      <c r="B1" s="4" t="s">
        <v>1</v>
      </c>
      <c r="C1" s="4" t="s">
        <v>83</v>
      </c>
      <c r="D1" s="4" t="s">
        <v>84</v>
      </c>
      <c r="E1" s="4" t="s">
        <v>2</v>
      </c>
    </row>
    <row r="2" spans="1:5" x14ac:dyDescent="0.25">
      <c r="A2" s="4" t="s">
        <v>11</v>
      </c>
      <c r="B2" t="s">
        <v>76</v>
      </c>
      <c r="C2" t="s">
        <v>78</v>
      </c>
      <c r="D2" t="s">
        <v>78</v>
      </c>
      <c r="E2" t="s">
        <v>78</v>
      </c>
    </row>
    <row r="3" spans="1:5" x14ac:dyDescent="0.25">
      <c r="A3" s="4" t="s">
        <v>12</v>
      </c>
      <c r="B3" t="s">
        <v>76</v>
      </c>
      <c r="C3" t="s">
        <v>78</v>
      </c>
      <c r="D3" t="s">
        <v>78</v>
      </c>
      <c r="E3" t="s">
        <v>77</v>
      </c>
    </row>
    <row r="4" spans="1:5" x14ac:dyDescent="0.25">
      <c r="A4" s="4" t="s">
        <v>13</v>
      </c>
      <c r="B4" t="s">
        <v>76</v>
      </c>
      <c r="C4" t="s">
        <v>78</v>
      </c>
      <c r="D4" t="s">
        <v>78</v>
      </c>
      <c r="E4" t="s">
        <v>78</v>
      </c>
    </row>
    <row r="5" spans="1:5" x14ac:dyDescent="0.25">
      <c r="A5" s="4" t="s">
        <v>74</v>
      </c>
      <c r="B5" t="s">
        <v>79</v>
      </c>
      <c r="C5" t="s">
        <v>78</v>
      </c>
      <c r="D5" t="s">
        <v>78</v>
      </c>
      <c r="E5" t="s">
        <v>76</v>
      </c>
    </row>
    <row r="6" spans="1:5" x14ac:dyDescent="0.25">
      <c r="A6" s="4" t="s">
        <v>75</v>
      </c>
      <c r="B6" t="s">
        <v>78</v>
      </c>
      <c r="C6" t="s">
        <v>78</v>
      </c>
      <c r="D6" t="s">
        <v>76</v>
      </c>
      <c r="E6" t="s">
        <v>77</v>
      </c>
    </row>
    <row r="7" spans="1:5" x14ac:dyDescent="0.25">
      <c r="A7" s="4" t="s">
        <v>85</v>
      </c>
      <c r="B7" t="s">
        <v>77</v>
      </c>
      <c r="C7" t="s">
        <v>78</v>
      </c>
      <c r="D7" t="s">
        <v>78</v>
      </c>
      <c r="E7" t="s">
        <v>77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A12" sqref="A12:XFD12"/>
    </sheetView>
  </sheetViews>
  <sheetFormatPr defaultColWidth="8.85546875" defaultRowHeight="15" x14ac:dyDescent="0.25"/>
  <cols>
    <col min="1" max="1" width="42" style="1" bestFit="1" customWidth="1"/>
    <col min="2" max="2" width="6.28515625" style="1" bestFit="1" customWidth="1"/>
    <col min="3" max="3" width="3.7109375" style="1" bestFit="1" customWidth="1"/>
    <col min="4" max="4" width="9.28515625" style="1" bestFit="1" customWidth="1"/>
    <col min="5" max="5" width="8.28515625" style="1" bestFit="1" customWidth="1"/>
    <col min="6" max="6" width="8.85546875" style="1"/>
    <col min="7" max="7" width="14" style="1" bestFit="1" customWidth="1"/>
    <col min="8" max="8" width="14.7109375" style="1" bestFit="1" customWidth="1"/>
    <col min="9" max="9" width="13.5703125" style="1" bestFit="1" customWidth="1"/>
    <col min="10" max="16384" width="8.85546875" style="1"/>
  </cols>
  <sheetData>
    <row r="1" spans="1:9" s="2" customFormat="1" x14ac:dyDescent="0.25">
      <c r="A1" s="2" t="s">
        <v>3</v>
      </c>
      <c r="B1" s="2" t="s">
        <v>0</v>
      </c>
      <c r="C1" s="2" t="s">
        <v>1</v>
      </c>
      <c r="D1" s="2" t="s">
        <v>80</v>
      </c>
      <c r="E1" s="2" t="s">
        <v>2</v>
      </c>
      <c r="G1" s="2" t="s">
        <v>130</v>
      </c>
      <c r="H1" s="2" t="s">
        <v>100</v>
      </c>
      <c r="I1" s="2" t="s">
        <v>101</v>
      </c>
    </row>
    <row r="2" spans="1:9" s="15" customFormat="1" x14ac:dyDescent="0.25">
      <c r="A2" s="15" t="s">
        <v>89</v>
      </c>
      <c r="B2" s="15" t="s">
        <v>86</v>
      </c>
      <c r="C2" s="15" t="s">
        <v>86</v>
      </c>
      <c r="D2" s="15" t="s">
        <v>4</v>
      </c>
      <c r="E2" s="15" t="s">
        <v>5</v>
      </c>
      <c r="G2" s="15" t="s">
        <v>131</v>
      </c>
      <c r="H2" s="15" t="s">
        <v>127</v>
      </c>
      <c r="I2" s="15" t="s">
        <v>16</v>
      </c>
    </row>
    <row r="3" spans="1:9" x14ac:dyDescent="0.25">
      <c r="A3" s="1" t="s">
        <v>88</v>
      </c>
      <c r="B3" s="1" t="s">
        <v>4</v>
      </c>
      <c r="C3" s="1" t="s">
        <v>16</v>
      </c>
      <c r="D3" s="1" t="s">
        <v>4</v>
      </c>
      <c r="E3" s="1" t="s">
        <v>5</v>
      </c>
      <c r="G3" s="15" t="s">
        <v>131</v>
      </c>
      <c r="H3" s="15" t="s">
        <v>120</v>
      </c>
      <c r="I3" s="1" t="s">
        <v>122</v>
      </c>
    </row>
    <row r="4" spans="1:9" x14ac:dyDescent="0.25">
      <c r="A4" s="1" t="s">
        <v>129</v>
      </c>
      <c r="B4" s="1" t="s">
        <v>4</v>
      </c>
      <c r="C4" s="1" t="s">
        <v>5</v>
      </c>
      <c r="D4" s="1" t="s">
        <v>4</v>
      </c>
      <c r="E4" s="1" t="s">
        <v>4</v>
      </c>
      <c r="G4" s="1" t="s">
        <v>132</v>
      </c>
      <c r="H4" s="1" t="s">
        <v>136</v>
      </c>
      <c r="I4" s="1" t="s">
        <v>124</v>
      </c>
    </row>
    <row r="5" spans="1:9" x14ac:dyDescent="0.25">
      <c r="A5" s="1" t="s">
        <v>6</v>
      </c>
      <c r="B5" s="1" t="s">
        <v>4</v>
      </c>
      <c r="C5" s="1" t="s">
        <v>5</v>
      </c>
      <c r="D5" s="1" t="s">
        <v>4</v>
      </c>
      <c r="E5" s="1" t="s">
        <v>4</v>
      </c>
      <c r="G5" s="1" t="s">
        <v>132</v>
      </c>
      <c r="H5" s="1" t="s">
        <v>133</v>
      </c>
      <c r="I5" s="1" t="s">
        <v>123</v>
      </c>
    </row>
    <row r="6" spans="1:9" x14ac:dyDescent="0.25">
      <c r="A6" s="1" t="s">
        <v>7</v>
      </c>
      <c r="B6" s="1" t="s">
        <v>86</v>
      </c>
      <c r="C6" s="1" t="s">
        <v>5</v>
      </c>
      <c r="D6" s="1" t="s">
        <v>86</v>
      </c>
      <c r="E6" s="1" t="s">
        <v>4</v>
      </c>
      <c r="G6" s="1" t="s">
        <v>132</v>
      </c>
      <c r="H6" s="1" t="s">
        <v>134</v>
      </c>
      <c r="I6" s="1" t="s">
        <v>125</v>
      </c>
    </row>
    <row r="7" spans="1:9" x14ac:dyDescent="0.25">
      <c r="A7" s="1" t="s">
        <v>85</v>
      </c>
      <c r="B7" s="1" t="s">
        <v>86</v>
      </c>
      <c r="C7" s="1" t="s">
        <v>77</v>
      </c>
      <c r="D7" s="1" t="s">
        <v>86</v>
      </c>
      <c r="E7" s="1" t="s">
        <v>77</v>
      </c>
      <c r="G7" s="1" t="s">
        <v>132</v>
      </c>
      <c r="H7" s="1" t="s">
        <v>135</v>
      </c>
      <c r="I7" s="1" t="s">
        <v>126</v>
      </c>
    </row>
    <row r="8" spans="1:9" x14ac:dyDescent="0.25">
      <c r="A8" s="1" t="s">
        <v>75</v>
      </c>
      <c r="B8" s="1" t="s">
        <v>4</v>
      </c>
      <c r="C8" s="1" t="s">
        <v>4</v>
      </c>
      <c r="D8" s="1" t="s">
        <v>87</v>
      </c>
      <c r="E8" s="1" t="s">
        <v>87</v>
      </c>
      <c r="G8" s="1" t="s">
        <v>132</v>
      </c>
      <c r="H8" s="1" t="s">
        <v>75</v>
      </c>
      <c r="I8" s="1" t="s">
        <v>16</v>
      </c>
    </row>
    <row r="9" spans="1:9" x14ac:dyDescent="0.25">
      <c r="A9" s="1" t="s">
        <v>90</v>
      </c>
      <c r="B9" s="1" t="s">
        <v>87</v>
      </c>
      <c r="C9" s="1" t="s">
        <v>87</v>
      </c>
      <c r="D9" s="1" t="s">
        <v>87</v>
      </c>
      <c r="E9" s="1" t="s">
        <v>87</v>
      </c>
      <c r="G9" s="1" t="s">
        <v>132</v>
      </c>
      <c r="H9" s="1" t="s">
        <v>121</v>
      </c>
    </row>
    <row r="10" spans="1:9" x14ac:dyDescent="0.25">
      <c r="A10" s="1" t="s">
        <v>128</v>
      </c>
      <c r="B10" s="1" t="s">
        <v>86</v>
      </c>
      <c r="C10" s="1" t="s">
        <v>86</v>
      </c>
      <c r="D10" s="1" t="s">
        <v>86</v>
      </c>
      <c r="E10" s="1" t="s">
        <v>4</v>
      </c>
      <c r="G10" s="1" t="s">
        <v>132</v>
      </c>
      <c r="H10" s="1" t="s">
        <v>136</v>
      </c>
      <c r="I10" s="1" t="s">
        <v>124</v>
      </c>
    </row>
    <row r="11" spans="1:9" x14ac:dyDescent="0.25">
      <c r="A11" s="1" t="s">
        <v>137</v>
      </c>
      <c r="B11" s="1" t="s">
        <v>86</v>
      </c>
      <c r="C11" s="1" t="s">
        <v>86</v>
      </c>
      <c r="D11" s="1" t="s">
        <v>86</v>
      </c>
      <c r="E11" s="1" t="s">
        <v>4</v>
      </c>
      <c r="G11" s="1" t="s">
        <v>132</v>
      </c>
      <c r="H11" s="1" t="s">
        <v>138</v>
      </c>
      <c r="I11" s="1" t="s">
        <v>139</v>
      </c>
    </row>
    <row r="12" spans="1:9" x14ac:dyDescent="0.25">
      <c r="A12" s="15" t="s">
        <v>140</v>
      </c>
      <c r="B12" s="1" t="s">
        <v>86</v>
      </c>
      <c r="C12" s="1" t="s">
        <v>5</v>
      </c>
      <c r="D12" s="1" t="s">
        <v>87</v>
      </c>
      <c r="E12" s="1" t="s">
        <v>5</v>
      </c>
      <c r="G12" s="1" t="s">
        <v>131</v>
      </c>
      <c r="H12" s="1" t="s">
        <v>100</v>
      </c>
      <c r="I12" s="1" t="s">
        <v>101</v>
      </c>
    </row>
    <row r="13" spans="1:9" x14ac:dyDescent="0.25">
      <c r="A13" s="1" t="s">
        <v>187</v>
      </c>
      <c r="B13" s="1" t="s">
        <v>86</v>
      </c>
      <c r="C13" s="1" t="s">
        <v>86</v>
      </c>
      <c r="D13" s="1" t="s">
        <v>86</v>
      </c>
      <c r="E13" s="1" t="s">
        <v>4</v>
      </c>
      <c r="G13" s="1" t="s">
        <v>132</v>
      </c>
      <c r="H13" s="1" t="s">
        <v>189</v>
      </c>
    </row>
    <row r="14" spans="1:9" x14ac:dyDescent="0.25">
      <c r="A14" s="1" t="s">
        <v>188</v>
      </c>
      <c r="H14" s="1" t="s">
        <v>190</v>
      </c>
    </row>
    <row r="15" spans="1:9" x14ac:dyDescent="0.25">
      <c r="A15" s="1" t="s">
        <v>191</v>
      </c>
      <c r="B15" s="1" t="s">
        <v>4</v>
      </c>
      <c r="C15" s="1" t="s">
        <v>5</v>
      </c>
      <c r="D15" s="1" t="s">
        <v>4</v>
      </c>
      <c r="E15" s="1" t="s">
        <v>86</v>
      </c>
      <c r="G15" s="1" t="s">
        <v>132</v>
      </c>
      <c r="I15" s="1" t="s">
        <v>16</v>
      </c>
    </row>
    <row r="18" spans="2:2" x14ac:dyDescent="0.25">
      <c r="B18" s="1" t="s">
        <v>8</v>
      </c>
    </row>
    <row r="19" spans="2:2" x14ac:dyDescent="0.25">
      <c r="B19" s="1" t="s">
        <v>9</v>
      </c>
    </row>
    <row r="20" spans="2:2" x14ac:dyDescent="0.25">
      <c r="B20" s="1" t="s">
        <v>10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zoomScale="80" zoomScaleNormal="80" workbookViewId="0">
      <selection activeCell="K20" sqref="K20"/>
    </sheetView>
  </sheetViews>
  <sheetFormatPr defaultRowHeight="15" x14ac:dyDescent="0.25"/>
  <cols>
    <col min="1" max="1" width="16.28515625" bestFit="1" customWidth="1"/>
    <col min="2" max="2" width="20.7109375" bestFit="1" customWidth="1"/>
    <col min="3" max="3" width="18.7109375" bestFit="1" customWidth="1"/>
    <col min="4" max="4" width="13" bestFit="1" customWidth="1"/>
    <col min="5" max="5" width="9.7109375" bestFit="1" customWidth="1"/>
    <col min="6" max="6" width="19.7109375" customWidth="1"/>
  </cols>
  <sheetData>
    <row r="1" spans="1:18" s="4" customFormat="1" x14ac:dyDescent="0.25">
      <c r="A1" s="25" t="s">
        <v>268</v>
      </c>
      <c r="B1" s="92">
        <v>15</v>
      </c>
      <c r="C1" s="92">
        <v>14</v>
      </c>
      <c r="D1" s="101">
        <v>13</v>
      </c>
      <c r="E1" s="101">
        <v>12</v>
      </c>
      <c r="F1" s="101">
        <v>11</v>
      </c>
      <c r="G1" s="101">
        <v>10</v>
      </c>
      <c r="H1" s="103">
        <v>9</v>
      </c>
      <c r="I1" s="103">
        <v>8</v>
      </c>
      <c r="J1" s="103">
        <v>7</v>
      </c>
      <c r="K1" s="103">
        <v>6</v>
      </c>
      <c r="L1" s="92">
        <v>5</v>
      </c>
    </row>
    <row r="2" spans="1:18" s="91" customFormat="1" ht="75.75" thickBot="1" x14ac:dyDescent="0.3">
      <c r="A2" s="91" t="s">
        <v>256</v>
      </c>
      <c r="B2" s="99" t="s">
        <v>372</v>
      </c>
      <c r="C2" s="99" t="s">
        <v>374</v>
      </c>
      <c r="D2" s="180" t="s">
        <v>258</v>
      </c>
      <c r="E2" s="180"/>
      <c r="F2" s="180" t="s">
        <v>258</v>
      </c>
      <c r="G2" s="180"/>
      <c r="H2" s="188" t="s">
        <v>259</v>
      </c>
      <c r="I2" s="188"/>
      <c r="J2" s="184" t="s">
        <v>259</v>
      </c>
      <c r="K2" s="184"/>
      <c r="L2" s="100" t="s">
        <v>261</v>
      </c>
    </row>
    <row r="3" spans="1:18" ht="14.45" customHeight="1" thickBot="1" x14ac:dyDescent="0.3">
      <c r="A3" s="25" t="s">
        <v>257</v>
      </c>
      <c r="B3" s="109" t="s">
        <v>91</v>
      </c>
      <c r="C3" s="108" t="s">
        <v>92</v>
      </c>
      <c r="D3" s="181" t="s">
        <v>95</v>
      </c>
      <c r="E3" s="182"/>
      <c r="F3" s="181" t="s">
        <v>97</v>
      </c>
      <c r="G3" s="182"/>
      <c r="H3" s="185" t="s">
        <v>94</v>
      </c>
      <c r="I3" s="186"/>
      <c r="J3" s="185" t="s">
        <v>96</v>
      </c>
      <c r="K3" s="186"/>
      <c r="L3" s="97" t="s">
        <v>261</v>
      </c>
    </row>
    <row r="4" spans="1:18" s="19" customFormat="1" ht="84.6" customHeight="1" thickBot="1" x14ac:dyDescent="0.3">
      <c r="A4" s="158" t="s">
        <v>376</v>
      </c>
      <c r="B4" s="93" t="s">
        <v>99</v>
      </c>
      <c r="C4" s="94" t="s">
        <v>98</v>
      </c>
      <c r="D4" s="183" t="s">
        <v>103</v>
      </c>
      <c r="E4" s="183"/>
      <c r="F4" s="179" t="s">
        <v>102</v>
      </c>
      <c r="G4" s="179"/>
      <c r="H4" s="189" t="s">
        <v>103</v>
      </c>
      <c r="I4" s="189"/>
      <c r="J4" s="187" t="s">
        <v>102</v>
      </c>
      <c r="K4" s="187"/>
      <c r="L4" s="98" t="s">
        <v>260</v>
      </c>
    </row>
    <row r="5" spans="1:18" ht="15.75" thickBot="1" x14ac:dyDescent="0.3">
      <c r="A5" s="25" t="s">
        <v>375</v>
      </c>
      <c r="B5" s="95">
        <v>7</v>
      </c>
      <c r="C5" s="96">
        <v>6</v>
      </c>
      <c r="D5" s="102">
        <v>5</v>
      </c>
      <c r="E5" s="102">
        <v>4</v>
      </c>
      <c r="F5" s="102">
        <v>3</v>
      </c>
      <c r="G5" s="102">
        <v>2</v>
      </c>
      <c r="H5" s="104">
        <v>1</v>
      </c>
      <c r="I5" s="107">
        <v>0</v>
      </c>
      <c r="J5" s="155">
        <v>7</v>
      </c>
      <c r="K5" s="155">
        <v>6</v>
      </c>
      <c r="L5" s="156">
        <v>5</v>
      </c>
      <c r="M5" s="154" t="s">
        <v>370</v>
      </c>
      <c r="N5" s="154"/>
      <c r="O5" s="154"/>
      <c r="P5" s="154"/>
      <c r="Q5" s="154"/>
    </row>
    <row r="6" spans="1:18" ht="15.75" thickBot="1" x14ac:dyDescent="0.3">
      <c r="A6" s="25"/>
      <c r="B6" s="173" t="s">
        <v>369</v>
      </c>
      <c r="C6" s="174"/>
      <c r="D6" s="174"/>
      <c r="E6" s="174"/>
      <c r="F6" s="174"/>
      <c r="G6" s="174"/>
      <c r="H6" s="174"/>
      <c r="I6" s="174"/>
      <c r="J6" s="175" t="s">
        <v>371</v>
      </c>
      <c r="K6" s="176"/>
      <c r="L6" s="176"/>
      <c r="M6" s="38"/>
      <c r="N6" s="38"/>
      <c r="O6" s="38"/>
      <c r="P6" s="38"/>
      <c r="Q6" s="38"/>
      <c r="R6" s="38"/>
    </row>
    <row r="7" spans="1:18" x14ac:dyDescent="0.25">
      <c r="A7" s="25"/>
      <c r="B7" s="17"/>
      <c r="C7" s="18"/>
      <c r="F7" s="7"/>
      <c r="G7" s="7"/>
      <c r="H7" s="7"/>
      <c r="I7" s="7"/>
      <c r="J7" s="7"/>
      <c r="M7" s="38"/>
      <c r="N7" s="38"/>
      <c r="O7" s="38"/>
      <c r="P7" s="38"/>
      <c r="Q7" s="38"/>
    </row>
    <row r="8" spans="1:18" ht="60" customHeight="1" x14ac:dyDescent="0.25">
      <c r="A8" s="91" t="s">
        <v>373</v>
      </c>
      <c r="B8" s="152">
        <v>1</v>
      </c>
      <c r="C8" s="177" t="s">
        <v>445</v>
      </c>
      <c r="D8" s="177"/>
      <c r="E8" s="177"/>
      <c r="F8" s="177"/>
      <c r="G8" s="177"/>
      <c r="H8" s="177"/>
      <c r="I8" s="177"/>
      <c r="J8" s="177"/>
      <c r="K8" s="177"/>
      <c r="L8" s="177"/>
    </row>
    <row r="9" spans="1:18" ht="35.25" customHeight="1" x14ac:dyDescent="0.25">
      <c r="A9" s="25"/>
      <c r="B9" s="152">
        <v>2</v>
      </c>
      <c r="C9" s="167" t="s">
        <v>407</v>
      </c>
      <c r="D9" s="167"/>
      <c r="E9" s="167"/>
      <c r="F9" s="167"/>
      <c r="G9" s="167"/>
      <c r="H9" s="167"/>
      <c r="I9" s="167"/>
      <c r="J9" s="167"/>
      <c r="K9" s="167"/>
      <c r="L9" s="167"/>
    </row>
    <row r="10" spans="1:18" x14ac:dyDescent="0.25">
      <c r="A10" s="25"/>
      <c r="B10" s="157">
        <v>3</v>
      </c>
      <c r="C10" s="178" t="s">
        <v>377</v>
      </c>
      <c r="D10" s="178"/>
      <c r="E10" s="178"/>
      <c r="F10" s="178"/>
      <c r="G10" s="178"/>
      <c r="H10" s="178"/>
      <c r="I10" s="178"/>
      <c r="J10" s="178"/>
      <c r="K10" s="178"/>
      <c r="L10" s="178"/>
    </row>
    <row r="11" spans="1:18" x14ac:dyDescent="0.25">
      <c r="A11" s="25"/>
      <c r="B11" s="17"/>
      <c r="C11" s="18"/>
      <c r="F11" s="7"/>
      <c r="G11" s="7"/>
      <c r="H11" s="7"/>
      <c r="I11" s="7"/>
      <c r="J11" s="7"/>
    </row>
    <row r="12" spans="1:18" x14ac:dyDescent="0.25">
      <c r="A12" s="25"/>
      <c r="B12" s="17"/>
      <c r="C12" s="18"/>
      <c r="F12" s="7"/>
      <c r="G12" s="7"/>
      <c r="H12" s="7"/>
      <c r="I12" s="7"/>
      <c r="J12" s="7"/>
    </row>
    <row r="13" spans="1:18" x14ac:dyDescent="0.25">
      <c r="A13" s="25"/>
      <c r="B13" s="17"/>
      <c r="C13" s="18"/>
      <c r="F13" s="7"/>
      <c r="G13" s="7"/>
      <c r="H13" s="7"/>
      <c r="I13" s="7"/>
      <c r="J13" s="7"/>
    </row>
    <row r="14" spans="1:18" x14ac:dyDescent="0.25">
      <c r="A14" s="25"/>
      <c r="B14" s="17"/>
      <c r="C14" s="18"/>
      <c r="F14" s="7"/>
      <c r="G14" s="7"/>
      <c r="H14" s="7"/>
      <c r="I14" s="7"/>
      <c r="J14" s="7"/>
    </row>
    <row r="15" spans="1:18" ht="28.15" customHeight="1" x14ac:dyDescent="0.25">
      <c r="A15" s="106" t="s">
        <v>78</v>
      </c>
      <c r="B15" s="159" t="s">
        <v>444</v>
      </c>
      <c r="C15" s="160" t="s">
        <v>406</v>
      </c>
      <c r="D15" s="172" t="s">
        <v>255</v>
      </c>
      <c r="E15" s="172"/>
      <c r="F15" s="160" t="s">
        <v>408</v>
      </c>
      <c r="G15" s="168" t="s">
        <v>409</v>
      </c>
      <c r="H15" s="169"/>
      <c r="I15" s="170" t="s">
        <v>410</v>
      </c>
      <c r="J15" s="171"/>
      <c r="L15" s="159"/>
    </row>
    <row r="16" spans="1:18" x14ac:dyDescent="0.25">
      <c r="A16" s="16">
        <v>0</v>
      </c>
      <c r="B16" t="s">
        <v>104</v>
      </c>
      <c r="C16" t="s">
        <v>378</v>
      </c>
      <c r="D16" s="166" t="s">
        <v>119</v>
      </c>
      <c r="E16" s="166"/>
      <c r="F16" s="16" t="s">
        <v>378</v>
      </c>
      <c r="G16" s="166" t="s">
        <v>426</v>
      </c>
      <c r="H16" s="166"/>
      <c r="I16" s="166" t="s">
        <v>442</v>
      </c>
      <c r="J16" s="166"/>
      <c r="L16" s="16"/>
    </row>
    <row r="17" spans="1:12" x14ac:dyDescent="0.25">
      <c r="A17" s="16">
        <v>1</v>
      </c>
      <c r="B17" t="s">
        <v>105</v>
      </c>
      <c r="C17" t="s">
        <v>379</v>
      </c>
      <c r="D17" s="166" t="s">
        <v>243</v>
      </c>
      <c r="E17" s="166"/>
      <c r="F17" s="16" t="s">
        <v>382</v>
      </c>
      <c r="G17" s="166" t="s">
        <v>425</v>
      </c>
      <c r="H17" s="166"/>
      <c r="I17" s="166" t="s">
        <v>441</v>
      </c>
      <c r="J17" s="166"/>
      <c r="L17" s="16"/>
    </row>
    <row r="18" spans="1:12" x14ac:dyDescent="0.25">
      <c r="A18" s="16">
        <v>2</v>
      </c>
      <c r="B18" t="s">
        <v>106</v>
      </c>
      <c r="C18" t="s">
        <v>380</v>
      </c>
      <c r="D18" s="166" t="s">
        <v>93</v>
      </c>
      <c r="E18" s="166"/>
      <c r="F18" s="16" t="s">
        <v>386</v>
      </c>
      <c r="G18" s="166" t="s">
        <v>424</v>
      </c>
      <c r="H18" s="166"/>
      <c r="I18" s="166" t="s">
        <v>440</v>
      </c>
      <c r="J18" s="166"/>
      <c r="L18" s="16"/>
    </row>
    <row r="19" spans="1:12" x14ac:dyDescent="0.25">
      <c r="A19" s="16">
        <v>3</v>
      </c>
      <c r="B19" t="s">
        <v>107</v>
      </c>
      <c r="C19" t="s">
        <v>381</v>
      </c>
      <c r="D19" s="166" t="s">
        <v>272</v>
      </c>
      <c r="E19" s="166"/>
      <c r="F19" s="16" t="s">
        <v>392</v>
      </c>
      <c r="G19" s="166" t="s">
        <v>423</v>
      </c>
      <c r="H19" s="166"/>
      <c r="I19" s="166" t="s">
        <v>439</v>
      </c>
      <c r="J19" s="166"/>
      <c r="K19" t="s">
        <v>452</v>
      </c>
      <c r="L19" s="16"/>
    </row>
    <row r="20" spans="1:12" x14ac:dyDescent="0.25">
      <c r="A20" s="16">
        <v>4</v>
      </c>
      <c r="B20" t="s">
        <v>108</v>
      </c>
      <c r="C20" t="s">
        <v>382</v>
      </c>
      <c r="D20" s="166" t="s">
        <v>447</v>
      </c>
      <c r="E20" s="166"/>
      <c r="F20" s="16" t="s">
        <v>388</v>
      </c>
      <c r="G20" s="166" t="s">
        <v>422</v>
      </c>
      <c r="H20" s="166"/>
      <c r="I20" s="166" t="s">
        <v>438</v>
      </c>
      <c r="J20" s="166"/>
      <c r="K20" t="s">
        <v>451</v>
      </c>
      <c r="L20" s="16"/>
    </row>
    <row r="21" spans="1:12" x14ac:dyDescent="0.25">
      <c r="A21" s="16">
        <v>5</v>
      </c>
      <c r="B21" t="s">
        <v>109</v>
      </c>
      <c r="C21" t="s">
        <v>383</v>
      </c>
      <c r="D21" s="166" t="s">
        <v>243</v>
      </c>
      <c r="E21" s="166"/>
      <c r="F21" s="16" t="s">
        <v>389</v>
      </c>
      <c r="G21" s="166" t="s">
        <v>421</v>
      </c>
      <c r="H21" s="166"/>
      <c r="I21" s="166" t="s">
        <v>437</v>
      </c>
      <c r="J21" s="166"/>
      <c r="L21" s="16"/>
    </row>
    <row r="22" spans="1:12" x14ac:dyDescent="0.25">
      <c r="A22" s="16">
        <v>6</v>
      </c>
      <c r="B22" t="s">
        <v>110</v>
      </c>
      <c r="C22" t="s">
        <v>384</v>
      </c>
      <c r="D22" s="166" t="s">
        <v>243</v>
      </c>
      <c r="E22" s="166"/>
      <c r="F22" s="16" t="s">
        <v>396</v>
      </c>
      <c r="G22" s="166" t="s">
        <v>420</v>
      </c>
      <c r="H22" s="166"/>
      <c r="I22" s="166" t="s">
        <v>436</v>
      </c>
      <c r="J22" s="166"/>
      <c r="L22" s="16"/>
    </row>
    <row r="23" spans="1:12" x14ac:dyDescent="0.25">
      <c r="A23" s="16">
        <v>7</v>
      </c>
      <c r="B23" t="s">
        <v>111</v>
      </c>
      <c r="C23" t="s">
        <v>385</v>
      </c>
      <c r="D23" s="166" t="s">
        <v>243</v>
      </c>
      <c r="E23" s="166"/>
      <c r="F23" s="16" t="s">
        <v>397</v>
      </c>
      <c r="G23" s="166" t="s">
        <v>419</v>
      </c>
      <c r="H23" s="166"/>
      <c r="I23" s="166" t="s">
        <v>435</v>
      </c>
      <c r="J23" s="166"/>
      <c r="L23" s="16"/>
    </row>
    <row r="24" spans="1:12" x14ac:dyDescent="0.25">
      <c r="A24" s="16">
        <v>8</v>
      </c>
      <c r="B24" t="s">
        <v>112</v>
      </c>
      <c r="C24" t="s">
        <v>386</v>
      </c>
      <c r="D24" s="166" t="s">
        <v>80</v>
      </c>
      <c r="E24" s="166"/>
      <c r="F24" s="16" t="s">
        <v>398</v>
      </c>
      <c r="G24" s="166" t="s">
        <v>418</v>
      </c>
      <c r="H24" s="166"/>
      <c r="I24" s="166" t="s">
        <v>434</v>
      </c>
      <c r="J24" s="166"/>
      <c r="K24" t="s">
        <v>307</v>
      </c>
      <c r="L24" s="16"/>
    </row>
    <row r="25" spans="1:12" x14ac:dyDescent="0.25">
      <c r="A25" s="16">
        <v>9</v>
      </c>
      <c r="B25" t="s">
        <v>113</v>
      </c>
      <c r="C25" t="s">
        <v>387</v>
      </c>
      <c r="D25" s="166" t="s">
        <v>0</v>
      </c>
      <c r="E25" s="166"/>
      <c r="F25" s="16" t="s">
        <v>399</v>
      </c>
      <c r="G25" s="166" t="s">
        <v>417</v>
      </c>
      <c r="H25" s="166"/>
      <c r="I25" s="166" t="s">
        <v>433</v>
      </c>
      <c r="J25" s="166"/>
      <c r="K25" t="s">
        <v>314</v>
      </c>
      <c r="L25" s="16"/>
    </row>
    <row r="26" spans="1:12" x14ac:dyDescent="0.25">
      <c r="A26" s="16">
        <v>10</v>
      </c>
      <c r="B26" t="s">
        <v>114</v>
      </c>
      <c r="C26" t="s">
        <v>390</v>
      </c>
      <c r="D26" s="166" t="s">
        <v>243</v>
      </c>
      <c r="E26" s="166"/>
      <c r="F26" s="16" t="s">
        <v>400</v>
      </c>
      <c r="G26" s="166" t="s">
        <v>416</v>
      </c>
      <c r="H26" s="166"/>
      <c r="I26" s="166" t="s">
        <v>432</v>
      </c>
      <c r="J26" s="166"/>
      <c r="L26" s="16"/>
    </row>
    <row r="27" spans="1:12" x14ac:dyDescent="0.25">
      <c r="A27" s="16">
        <v>11</v>
      </c>
      <c r="B27" t="s">
        <v>115</v>
      </c>
      <c r="C27" t="s">
        <v>391</v>
      </c>
      <c r="D27" s="166" t="s">
        <v>93</v>
      </c>
      <c r="E27" s="166"/>
      <c r="F27" s="16" t="s">
        <v>401</v>
      </c>
      <c r="G27" s="166" t="s">
        <v>415</v>
      </c>
      <c r="H27" s="166"/>
      <c r="I27" s="166" t="s">
        <v>431</v>
      </c>
      <c r="J27" s="166"/>
      <c r="L27" s="16"/>
    </row>
    <row r="28" spans="1:12" x14ac:dyDescent="0.25">
      <c r="A28" s="16">
        <v>12</v>
      </c>
      <c r="B28" t="s">
        <v>116</v>
      </c>
      <c r="C28" t="s">
        <v>392</v>
      </c>
      <c r="D28" s="166" t="s">
        <v>446</v>
      </c>
      <c r="E28" s="166"/>
      <c r="F28" s="16" t="s">
        <v>402</v>
      </c>
      <c r="G28" s="166" t="s">
        <v>414</v>
      </c>
      <c r="H28" s="166"/>
      <c r="I28" s="166" t="s">
        <v>430</v>
      </c>
      <c r="J28" s="166"/>
      <c r="K28" t="s">
        <v>449</v>
      </c>
      <c r="L28" s="16"/>
    </row>
    <row r="29" spans="1:12" x14ac:dyDescent="0.25">
      <c r="A29" s="16">
        <v>13</v>
      </c>
      <c r="B29" t="s">
        <v>117</v>
      </c>
      <c r="C29" t="s">
        <v>393</v>
      </c>
      <c r="D29" s="166" t="s">
        <v>448</v>
      </c>
      <c r="E29" s="166"/>
      <c r="F29" s="16" t="s">
        <v>403</v>
      </c>
      <c r="G29" s="166" t="s">
        <v>413</v>
      </c>
      <c r="H29" s="166"/>
      <c r="I29" s="166" t="s">
        <v>429</v>
      </c>
      <c r="J29" s="166"/>
      <c r="K29" t="s">
        <v>450</v>
      </c>
      <c r="L29" s="16"/>
    </row>
    <row r="30" spans="1:12" x14ac:dyDescent="0.25">
      <c r="A30" s="16">
        <v>14</v>
      </c>
      <c r="B30" t="s">
        <v>264</v>
      </c>
      <c r="C30" t="s">
        <v>394</v>
      </c>
      <c r="D30" s="166" t="s">
        <v>93</v>
      </c>
      <c r="E30" s="166"/>
      <c r="F30" s="16" t="s">
        <v>404</v>
      </c>
      <c r="G30" s="166" t="s">
        <v>412</v>
      </c>
      <c r="H30" s="166"/>
      <c r="I30" s="166" t="s">
        <v>428</v>
      </c>
      <c r="J30" s="166"/>
    </row>
    <row r="31" spans="1:12" x14ac:dyDescent="0.25">
      <c r="A31" s="16">
        <v>15</v>
      </c>
      <c r="B31" t="s">
        <v>118</v>
      </c>
      <c r="C31" t="s">
        <v>395</v>
      </c>
      <c r="D31" s="166" t="s">
        <v>93</v>
      </c>
      <c r="E31" s="166"/>
      <c r="F31" s="16" t="s">
        <v>405</v>
      </c>
      <c r="G31" s="166" t="s">
        <v>411</v>
      </c>
      <c r="H31" s="166"/>
      <c r="I31" s="166" t="s">
        <v>427</v>
      </c>
      <c r="J31" s="166"/>
    </row>
  </sheetData>
  <mergeCells count="68">
    <mergeCell ref="J2:K2"/>
    <mergeCell ref="J3:K3"/>
    <mergeCell ref="J4:K4"/>
    <mergeCell ref="H2:I2"/>
    <mergeCell ref="H3:I3"/>
    <mergeCell ref="H4:I4"/>
    <mergeCell ref="F2:G2"/>
    <mergeCell ref="F3:G3"/>
    <mergeCell ref="D4:E4"/>
    <mergeCell ref="D3:E3"/>
    <mergeCell ref="D2:E2"/>
    <mergeCell ref="B6:I6"/>
    <mergeCell ref="J6:L6"/>
    <mergeCell ref="C8:L8"/>
    <mergeCell ref="C10:L10"/>
    <mergeCell ref="F4:G4"/>
    <mergeCell ref="D15:E15"/>
    <mergeCell ref="D16:E16"/>
    <mergeCell ref="D17:E17"/>
    <mergeCell ref="I16:J16"/>
    <mergeCell ref="I17:J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9:L9"/>
    <mergeCell ref="G15:H15"/>
    <mergeCell ref="I15:J15"/>
    <mergeCell ref="G16:H16"/>
    <mergeCell ref="G17:H17"/>
    <mergeCell ref="G18:H18"/>
    <mergeCell ref="G19:H19"/>
    <mergeCell ref="G20:H20"/>
    <mergeCell ref="G21:H21"/>
    <mergeCell ref="G23:H23"/>
    <mergeCell ref="G22:H22"/>
    <mergeCell ref="G24:H24"/>
    <mergeCell ref="G25:H25"/>
    <mergeCell ref="G26:H26"/>
    <mergeCell ref="G31:H31"/>
    <mergeCell ref="G30:H30"/>
    <mergeCell ref="G29:H29"/>
    <mergeCell ref="G28:H28"/>
    <mergeCell ref="G27:H27"/>
    <mergeCell ref="I18:J18"/>
    <mergeCell ref="I19:J19"/>
    <mergeCell ref="I21:J21"/>
    <mergeCell ref="I20:J20"/>
    <mergeCell ref="I23:J23"/>
    <mergeCell ref="I22:J22"/>
    <mergeCell ref="I29:J29"/>
    <mergeCell ref="I30:J30"/>
    <mergeCell ref="I31:J31"/>
    <mergeCell ref="I24:J24"/>
    <mergeCell ref="I25:J25"/>
    <mergeCell ref="I26:J26"/>
    <mergeCell ref="I27:J27"/>
    <mergeCell ref="I28:J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6"/>
  <sheetViews>
    <sheetView zoomScale="80" zoomScaleNormal="80" workbookViewId="0">
      <pane xSplit="13" ySplit="3" topLeftCell="N4" activePane="bottomRight" state="frozen"/>
      <selection pane="topRight" activeCell="L1" sqref="L1"/>
      <selection pane="bottomLeft" activeCell="A3" sqref="A3"/>
      <selection pane="bottomRight" activeCell="O2" sqref="O2"/>
    </sheetView>
  </sheetViews>
  <sheetFormatPr defaultRowHeight="15" x14ac:dyDescent="0.25"/>
  <cols>
    <col min="2" max="2" width="8.28515625" bestFit="1" customWidth="1"/>
    <col min="3" max="3" width="12" bestFit="1" customWidth="1"/>
    <col min="4" max="4" width="11.85546875" bestFit="1" customWidth="1"/>
    <col min="10" max="10" width="9.140625" style="7"/>
    <col min="11" max="11" width="12.7109375" bestFit="1" customWidth="1"/>
    <col min="12" max="12" width="26.7109375" bestFit="1" customWidth="1"/>
    <col min="13" max="13" width="19.28515625" bestFit="1" customWidth="1"/>
    <col min="14" max="14" width="30.42578125" style="20" bestFit="1" customWidth="1"/>
    <col min="15" max="15" width="20.85546875" bestFit="1" customWidth="1"/>
    <col min="16" max="16" width="26.7109375" bestFit="1" customWidth="1"/>
    <col min="17" max="17" width="19" customWidth="1"/>
    <col min="18" max="18" width="27.28515625" bestFit="1" customWidth="1"/>
    <col min="19" max="19" width="16.140625" bestFit="1" customWidth="1"/>
  </cols>
  <sheetData>
    <row r="1" spans="1:21" x14ac:dyDescent="0.25">
      <c r="B1" s="166" t="s">
        <v>215</v>
      </c>
      <c r="C1" s="166"/>
      <c r="D1" s="166"/>
      <c r="E1" s="166"/>
      <c r="F1" s="166" t="s">
        <v>216</v>
      </c>
      <c r="G1" s="166"/>
      <c r="H1" s="166"/>
      <c r="I1" s="166"/>
      <c r="J1" s="153" t="s">
        <v>443</v>
      </c>
    </row>
    <row r="2" spans="1:21" s="4" customFormat="1" x14ac:dyDescent="0.25">
      <c r="A2" s="4" t="s">
        <v>78</v>
      </c>
      <c r="B2" s="4" t="s">
        <v>222</v>
      </c>
      <c r="C2" s="4" t="s">
        <v>221</v>
      </c>
      <c r="D2" s="4" t="s">
        <v>220</v>
      </c>
      <c r="E2" s="4" t="s">
        <v>219</v>
      </c>
      <c r="F2" s="4" t="s">
        <v>218</v>
      </c>
      <c r="G2" s="4" t="s">
        <v>223</v>
      </c>
      <c r="H2" s="4" t="s">
        <v>224</v>
      </c>
      <c r="I2" s="4" t="s">
        <v>225</v>
      </c>
      <c r="J2" s="11"/>
      <c r="K2" s="4" t="s">
        <v>145</v>
      </c>
      <c r="L2" s="4" t="s">
        <v>142</v>
      </c>
      <c r="M2" s="4" t="s">
        <v>143</v>
      </c>
      <c r="N2" s="26" t="s">
        <v>226</v>
      </c>
      <c r="O2" s="4" t="s">
        <v>227</v>
      </c>
      <c r="P2" s="4" t="s">
        <v>274</v>
      </c>
    </row>
    <row r="3" spans="1:21" ht="30.6" customHeight="1" thickBot="1" x14ac:dyDescent="0.3">
      <c r="B3" t="s">
        <v>141</v>
      </c>
      <c r="E3" t="s">
        <v>186</v>
      </c>
      <c r="F3" t="s">
        <v>186</v>
      </c>
      <c r="G3" t="s">
        <v>186</v>
      </c>
      <c r="H3" t="s">
        <v>186</v>
      </c>
      <c r="I3" t="s">
        <v>186</v>
      </c>
      <c r="K3" t="s">
        <v>186</v>
      </c>
      <c r="L3" t="s">
        <v>186</v>
      </c>
      <c r="M3" t="s">
        <v>186</v>
      </c>
    </row>
    <row r="4" spans="1:21" ht="14.45" customHeight="1" x14ac:dyDescent="0.25">
      <c r="A4">
        <v>0</v>
      </c>
      <c r="B4" s="70">
        <v>0</v>
      </c>
      <c r="C4" s="71">
        <v>0</v>
      </c>
      <c r="D4" s="71">
        <v>0</v>
      </c>
      <c r="E4" s="71">
        <v>0</v>
      </c>
      <c r="F4" s="29">
        <v>0</v>
      </c>
      <c r="G4" s="30">
        <v>0</v>
      </c>
      <c r="H4" s="30">
        <v>0</v>
      </c>
      <c r="I4" s="113">
        <v>0</v>
      </c>
      <c r="J4" s="165" t="str">
        <f>DEC2HEX(A4)</f>
        <v>0</v>
      </c>
      <c r="K4" s="33" t="s">
        <v>144</v>
      </c>
      <c r="L4" s="201" t="s">
        <v>263</v>
      </c>
      <c r="M4" s="34" t="s">
        <v>146</v>
      </c>
      <c r="N4" s="195" t="s">
        <v>262</v>
      </c>
      <c r="O4" s="114" t="s">
        <v>104</v>
      </c>
      <c r="P4" s="190" t="s">
        <v>276</v>
      </c>
      <c r="S4" s="166" t="s">
        <v>270</v>
      </c>
      <c r="T4" s="166"/>
      <c r="U4" s="166"/>
    </row>
    <row r="5" spans="1:21" ht="14.45" customHeight="1" x14ac:dyDescent="0.25">
      <c r="A5">
        <v>1</v>
      </c>
      <c r="B5" s="58">
        <v>0</v>
      </c>
      <c r="C5" s="59">
        <v>0</v>
      </c>
      <c r="D5" s="59">
        <v>0</v>
      </c>
      <c r="E5" s="59">
        <v>0</v>
      </c>
      <c r="F5" s="35">
        <v>0</v>
      </c>
      <c r="G5" s="36">
        <v>0</v>
      </c>
      <c r="H5" s="36">
        <v>0</v>
      </c>
      <c r="I5" s="36">
        <v>1</v>
      </c>
      <c r="J5" s="163" t="str">
        <f t="shared" ref="J5:J68" si="0">DEC2HEX(A5)</f>
        <v>1</v>
      </c>
      <c r="K5" s="38" t="s">
        <v>144</v>
      </c>
      <c r="L5" s="202"/>
      <c r="M5" s="39" t="s">
        <v>146</v>
      </c>
      <c r="N5" s="196"/>
      <c r="O5" s="115" t="s">
        <v>105</v>
      </c>
      <c r="P5" s="191"/>
      <c r="S5" s="166"/>
      <c r="T5" s="166"/>
      <c r="U5" s="166"/>
    </row>
    <row r="6" spans="1:21" ht="14.45" customHeight="1" x14ac:dyDescent="0.25">
      <c r="A6">
        <v>2</v>
      </c>
      <c r="B6" s="58">
        <v>0</v>
      </c>
      <c r="C6" s="59">
        <v>0</v>
      </c>
      <c r="D6" s="59">
        <v>0</v>
      </c>
      <c r="E6" s="59">
        <v>0</v>
      </c>
      <c r="F6" s="35">
        <v>0</v>
      </c>
      <c r="G6" s="36">
        <v>0</v>
      </c>
      <c r="H6" s="36">
        <v>1</v>
      </c>
      <c r="I6" s="36">
        <v>0</v>
      </c>
      <c r="J6" s="163" t="str">
        <f t="shared" si="0"/>
        <v>2</v>
      </c>
      <c r="K6" s="38" t="s">
        <v>144</v>
      </c>
      <c r="L6" s="202"/>
      <c r="M6" s="39" t="s">
        <v>146</v>
      </c>
      <c r="N6" s="196"/>
      <c r="O6" s="115" t="s">
        <v>106</v>
      </c>
      <c r="P6" s="191"/>
      <c r="S6" s="166"/>
      <c r="T6" s="166"/>
      <c r="U6" s="166"/>
    </row>
    <row r="7" spans="1:21" ht="14.45" customHeight="1" x14ac:dyDescent="0.25">
      <c r="A7">
        <v>3</v>
      </c>
      <c r="B7" s="58">
        <v>0</v>
      </c>
      <c r="C7" s="59">
        <v>0</v>
      </c>
      <c r="D7" s="59">
        <v>0</v>
      </c>
      <c r="E7" s="59">
        <v>0</v>
      </c>
      <c r="F7" s="35">
        <v>0</v>
      </c>
      <c r="G7" s="36">
        <v>0</v>
      </c>
      <c r="H7" s="36">
        <v>1</v>
      </c>
      <c r="I7" s="36">
        <v>1</v>
      </c>
      <c r="J7" s="163" t="str">
        <f t="shared" si="0"/>
        <v>3</v>
      </c>
      <c r="K7" s="38" t="s">
        <v>144</v>
      </c>
      <c r="L7" s="202"/>
      <c r="M7" s="39" t="s">
        <v>146</v>
      </c>
      <c r="N7" s="196"/>
      <c r="O7" s="115" t="s">
        <v>107</v>
      </c>
      <c r="P7" s="191"/>
      <c r="S7" s="166"/>
      <c r="T7" s="166"/>
      <c r="U7" s="166"/>
    </row>
    <row r="8" spans="1:21" ht="14.45" customHeight="1" x14ac:dyDescent="0.25">
      <c r="A8">
        <v>4</v>
      </c>
      <c r="B8" s="58">
        <v>0</v>
      </c>
      <c r="C8" s="59">
        <v>0</v>
      </c>
      <c r="D8" s="59">
        <v>0</v>
      </c>
      <c r="E8" s="59">
        <v>0</v>
      </c>
      <c r="F8" s="35">
        <v>0</v>
      </c>
      <c r="G8" s="36">
        <v>1</v>
      </c>
      <c r="H8" s="36">
        <v>0</v>
      </c>
      <c r="I8" s="161">
        <v>0</v>
      </c>
      <c r="J8" s="163" t="str">
        <f t="shared" si="0"/>
        <v>4</v>
      </c>
      <c r="K8" s="38" t="s">
        <v>144</v>
      </c>
      <c r="L8" s="202"/>
      <c r="M8" s="39" t="s">
        <v>146</v>
      </c>
      <c r="N8" s="196"/>
      <c r="O8" s="115" t="s">
        <v>108</v>
      </c>
      <c r="P8" s="191"/>
      <c r="S8" s="166"/>
      <c r="T8" s="166"/>
      <c r="U8" s="166"/>
    </row>
    <row r="9" spans="1:21" ht="14.45" customHeight="1" x14ac:dyDescent="0.25">
      <c r="A9">
        <v>5</v>
      </c>
      <c r="B9" s="58">
        <v>0</v>
      </c>
      <c r="C9" s="59">
        <v>0</v>
      </c>
      <c r="D9" s="59">
        <v>0</v>
      </c>
      <c r="E9" s="59">
        <v>0</v>
      </c>
      <c r="F9" s="35">
        <v>0</v>
      </c>
      <c r="G9" s="36">
        <v>1</v>
      </c>
      <c r="H9" s="36">
        <v>0</v>
      </c>
      <c r="I9" s="36">
        <v>1</v>
      </c>
      <c r="J9" s="163" t="str">
        <f t="shared" si="0"/>
        <v>5</v>
      </c>
      <c r="K9" s="38" t="s">
        <v>144</v>
      </c>
      <c r="L9" s="202"/>
      <c r="M9" s="39" t="s">
        <v>146</v>
      </c>
      <c r="N9" s="196"/>
      <c r="O9" s="115" t="s">
        <v>109</v>
      </c>
      <c r="P9" s="191"/>
      <c r="S9" s="166"/>
      <c r="T9" s="166"/>
      <c r="U9" s="166"/>
    </row>
    <row r="10" spans="1:21" ht="14.45" customHeight="1" x14ac:dyDescent="0.25">
      <c r="A10">
        <v>6</v>
      </c>
      <c r="B10" s="58">
        <v>0</v>
      </c>
      <c r="C10" s="59">
        <v>0</v>
      </c>
      <c r="D10" s="59">
        <v>0</v>
      </c>
      <c r="E10" s="59">
        <v>0</v>
      </c>
      <c r="F10" s="35">
        <v>0</v>
      </c>
      <c r="G10" s="36">
        <v>1</v>
      </c>
      <c r="H10" s="36">
        <v>1</v>
      </c>
      <c r="I10" s="36">
        <v>0</v>
      </c>
      <c r="J10" s="163" t="str">
        <f t="shared" si="0"/>
        <v>6</v>
      </c>
      <c r="K10" s="38" t="s">
        <v>144</v>
      </c>
      <c r="L10" s="202"/>
      <c r="M10" s="39" t="s">
        <v>146</v>
      </c>
      <c r="N10" s="196"/>
      <c r="O10" s="115" t="s">
        <v>110</v>
      </c>
      <c r="P10" s="191"/>
      <c r="S10" s="166"/>
      <c r="T10" s="166"/>
      <c r="U10" s="166"/>
    </row>
    <row r="11" spans="1:21" ht="14.45" customHeight="1" x14ac:dyDescent="0.25">
      <c r="A11">
        <v>7</v>
      </c>
      <c r="B11" s="58">
        <v>0</v>
      </c>
      <c r="C11" s="59">
        <v>0</v>
      </c>
      <c r="D11" s="59">
        <v>0</v>
      </c>
      <c r="E11" s="59">
        <v>0</v>
      </c>
      <c r="F11" s="35">
        <v>0</v>
      </c>
      <c r="G11" s="36">
        <v>1</v>
      </c>
      <c r="H11" s="36">
        <v>1</v>
      </c>
      <c r="I11" s="36">
        <v>1</v>
      </c>
      <c r="J11" s="163" t="str">
        <f t="shared" si="0"/>
        <v>7</v>
      </c>
      <c r="K11" s="38" t="s">
        <v>144</v>
      </c>
      <c r="L11" s="202"/>
      <c r="M11" s="39" t="s">
        <v>146</v>
      </c>
      <c r="N11" s="196"/>
      <c r="O11" s="115" t="s">
        <v>111</v>
      </c>
      <c r="P11" s="191"/>
      <c r="S11" s="166"/>
      <c r="T11" s="166"/>
      <c r="U11" s="166"/>
    </row>
    <row r="12" spans="1:21" ht="14.45" customHeight="1" x14ac:dyDescent="0.25">
      <c r="A12">
        <v>8</v>
      </c>
      <c r="B12" s="58">
        <v>0</v>
      </c>
      <c r="C12" s="59">
        <v>0</v>
      </c>
      <c r="D12" s="59">
        <v>0</v>
      </c>
      <c r="E12" s="59">
        <v>0</v>
      </c>
      <c r="F12" s="35">
        <v>1</v>
      </c>
      <c r="G12" s="36">
        <v>0</v>
      </c>
      <c r="H12" s="36">
        <v>0</v>
      </c>
      <c r="I12" s="161">
        <v>0</v>
      </c>
      <c r="J12" s="163" t="str">
        <f t="shared" si="0"/>
        <v>8</v>
      </c>
      <c r="K12" s="38" t="s">
        <v>144</v>
      </c>
      <c r="L12" s="202"/>
      <c r="M12" s="39" t="s">
        <v>146</v>
      </c>
      <c r="N12" s="196"/>
      <c r="O12" s="115" t="s">
        <v>112</v>
      </c>
      <c r="P12" s="191"/>
      <c r="S12" s="166"/>
      <c r="T12" s="166"/>
      <c r="U12" s="166"/>
    </row>
    <row r="13" spans="1:21" ht="14.45" customHeight="1" x14ac:dyDescent="0.25">
      <c r="A13">
        <v>9</v>
      </c>
      <c r="B13" s="58">
        <v>0</v>
      </c>
      <c r="C13" s="59">
        <v>0</v>
      </c>
      <c r="D13" s="59">
        <v>0</v>
      </c>
      <c r="E13" s="59">
        <v>0</v>
      </c>
      <c r="F13" s="35">
        <v>1</v>
      </c>
      <c r="G13" s="36">
        <v>0</v>
      </c>
      <c r="H13" s="36">
        <v>0</v>
      </c>
      <c r="I13" s="36">
        <v>1</v>
      </c>
      <c r="J13" s="163" t="str">
        <f t="shared" si="0"/>
        <v>9</v>
      </c>
      <c r="K13" s="38" t="s">
        <v>144</v>
      </c>
      <c r="L13" s="202"/>
      <c r="M13" s="39" t="s">
        <v>146</v>
      </c>
      <c r="N13" s="196"/>
      <c r="O13" s="115" t="s">
        <v>113</v>
      </c>
      <c r="P13" s="191"/>
      <c r="S13" s="166"/>
      <c r="T13" s="166"/>
      <c r="U13" s="166"/>
    </row>
    <row r="14" spans="1:21" ht="14.45" customHeight="1" x14ac:dyDescent="0.25">
      <c r="A14">
        <v>10</v>
      </c>
      <c r="B14" s="58">
        <v>0</v>
      </c>
      <c r="C14" s="59">
        <v>0</v>
      </c>
      <c r="D14" s="59">
        <v>0</v>
      </c>
      <c r="E14" s="59">
        <v>0</v>
      </c>
      <c r="F14" s="35">
        <v>1</v>
      </c>
      <c r="G14" s="36">
        <v>0</v>
      </c>
      <c r="H14" s="36">
        <v>1</v>
      </c>
      <c r="I14" s="36">
        <v>0</v>
      </c>
      <c r="J14" s="163" t="str">
        <f t="shared" si="0"/>
        <v>A</v>
      </c>
      <c r="K14" s="38" t="s">
        <v>144</v>
      </c>
      <c r="L14" s="202"/>
      <c r="M14" s="39" t="s">
        <v>146</v>
      </c>
      <c r="N14" s="196"/>
      <c r="O14" s="115" t="s">
        <v>114</v>
      </c>
      <c r="P14" s="191"/>
      <c r="S14" s="166"/>
      <c r="T14" s="166"/>
      <c r="U14" s="166"/>
    </row>
    <row r="15" spans="1:21" ht="14.45" customHeight="1" x14ac:dyDescent="0.25">
      <c r="A15">
        <v>11</v>
      </c>
      <c r="B15" s="58">
        <v>0</v>
      </c>
      <c r="C15" s="59">
        <v>0</v>
      </c>
      <c r="D15" s="59">
        <v>0</v>
      </c>
      <c r="E15" s="59">
        <v>0</v>
      </c>
      <c r="F15" s="35">
        <v>1</v>
      </c>
      <c r="G15" s="36">
        <v>0</v>
      </c>
      <c r="H15" s="36">
        <v>1</v>
      </c>
      <c r="I15" s="36">
        <v>1</v>
      </c>
      <c r="J15" s="163" t="str">
        <f t="shared" si="0"/>
        <v>B</v>
      </c>
      <c r="K15" s="38" t="s">
        <v>144</v>
      </c>
      <c r="L15" s="202"/>
      <c r="M15" s="39" t="s">
        <v>146</v>
      </c>
      <c r="N15" s="196"/>
      <c r="O15" s="115" t="s">
        <v>115</v>
      </c>
      <c r="P15" s="191"/>
      <c r="S15" s="166"/>
      <c r="T15" s="166"/>
      <c r="U15" s="166"/>
    </row>
    <row r="16" spans="1:21" ht="14.45" customHeight="1" x14ac:dyDescent="0.25">
      <c r="A16">
        <v>12</v>
      </c>
      <c r="B16" s="58">
        <v>0</v>
      </c>
      <c r="C16" s="59">
        <v>0</v>
      </c>
      <c r="D16" s="59">
        <v>0</v>
      </c>
      <c r="E16" s="59">
        <v>0</v>
      </c>
      <c r="F16" s="35">
        <v>1</v>
      </c>
      <c r="G16" s="36">
        <v>1</v>
      </c>
      <c r="H16" s="36">
        <v>0</v>
      </c>
      <c r="I16" s="161">
        <v>0</v>
      </c>
      <c r="J16" s="163" t="str">
        <f t="shared" si="0"/>
        <v>C</v>
      </c>
      <c r="K16" s="38" t="s">
        <v>144</v>
      </c>
      <c r="L16" s="202"/>
      <c r="M16" s="39" t="s">
        <v>146</v>
      </c>
      <c r="N16" s="196"/>
      <c r="O16" s="115" t="s">
        <v>116</v>
      </c>
      <c r="P16" s="191"/>
      <c r="S16" s="166"/>
      <c r="T16" s="166"/>
      <c r="U16" s="166"/>
    </row>
    <row r="17" spans="1:21" ht="14.45" customHeight="1" x14ac:dyDescent="0.25">
      <c r="A17">
        <v>13</v>
      </c>
      <c r="B17" s="58">
        <v>0</v>
      </c>
      <c r="C17" s="59">
        <v>0</v>
      </c>
      <c r="D17" s="59">
        <v>0</v>
      </c>
      <c r="E17" s="59">
        <v>0</v>
      </c>
      <c r="F17" s="35">
        <v>1</v>
      </c>
      <c r="G17" s="36">
        <v>1</v>
      </c>
      <c r="H17" s="36">
        <v>0</v>
      </c>
      <c r="I17" s="36">
        <v>1</v>
      </c>
      <c r="J17" s="163" t="str">
        <f t="shared" si="0"/>
        <v>D</v>
      </c>
      <c r="K17" s="38" t="s">
        <v>144</v>
      </c>
      <c r="L17" s="202"/>
      <c r="M17" s="39" t="s">
        <v>146</v>
      </c>
      <c r="N17" s="196"/>
      <c r="O17" s="115" t="s">
        <v>117</v>
      </c>
      <c r="P17" s="191"/>
      <c r="S17" s="166"/>
      <c r="T17" s="166"/>
      <c r="U17" s="166"/>
    </row>
    <row r="18" spans="1:21" ht="14.45" customHeight="1" x14ac:dyDescent="0.25">
      <c r="A18">
        <v>14</v>
      </c>
      <c r="B18" s="58">
        <v>0</v>
      </c>
      <c r="C18" s="59">
        <v>0</v>
      </c>
      <c r="D18" s="59">
        <v>0</v>
      </c>
      <c r="E18" s="59">
        <v>0</v>
      </c>
      <c r="F18" s="35">
        <v>1</v>
      </c>
      <c r="G18" s="36">
        <v>1</v>
      </c>
      <c r="H18" s="36">
        <v>1</v>
      </c>
      <c r="I18" s="36">
        <v>0</v>
      </c>
      <c r="J18" s="163" t="str">
        <f t="shared" si="0"/>
        <v>E</v>
      </c>
      <c r="K18" s="38" t="s">
        <v>144</v>
      </c>
      <c r="L18" s="202"/>
      <c r="M18" s="39" t="s">
        <v>146</v>
      </c>
      <c r="N18" s="196"/>
      <c r="O18" s="115" t="s">
        <v>264</v>
      </c>
      <c r="P18" s="191"/>
      <c r="S18" s="166"/>
      <c r="T18" s="166"/>
      <c r="U18" s="166"/>
    </row>
    <row r="19" spans="1:21" ht="14.45" customHeight="1" thickBot="1" x14ac:dyDescent="0.3">
      <c r="A19">
        <v>15</v>
      </c>
      <c r="B19" s="73">
        <v>0</v>
      </c>
      <c r="C19" s="74">
        <v>0</v>
      </c>
      <c r="D19" s="74">
        <v>0</v>
      </c>
      <c r="E19" s="74">
        <v>0</v>
      </c>
      <c r="F19" s="40">
        <v>1</v>
      </c>
      <c r="G19" s="41">
        <v>1</v>
      </c>
      <c r="H19" s="41">
        <v>1</v>
      </c>
      <c r="I19" s="41">
        <v>1</v>
      </c>
      <c r="J19" s="163" t="str">
        <f t="shared" si="0"/>
        <v>F</v>
      </c>
      <c r="K19" s="43" t="s">
        <v>144</v>
      </c>
      <c r="L19" s="203"/>
      <c r="M19" s="44" t="s">
        <v>146</v>
      </c>
      <c r="N19" s="197"/>
      <c r="O19" s="116" t="s">
        <v>118</v>
      </c>
      <c r="P19" s="192"/>
      <c r="S19" s="166"/>
      <c r="T19" s="166"/>
      <c r="U19" s="166"/>
    </row>
    <row r="20" spans="1:21" ht="14.45" customHeight="1" x14ac:dyDescent="0.25">
      <c r="A20">
        <v>16</v>
      </c>
      <c r="B20" s="70">
        <v>0</v>
      </c>
      <c r="C20" s="71">
        <v>0</v>
      </c>
      <c r="D20" s="71">
        <v>0</v>
      </c>
      <c r="E20" s="71">
        <v>1</v>
      </c>
      <c r="F20" s="29">
        <v>0</v>
      </c>
      <c r="G20" s="67">
        <v>0</v>
      </c>
      <c r="H20" s="67">
        <v>0</v>
      </c>
      <c r="I20" s="162">
        <v>0</v>
      </c>
      <c r="J20" s="163" t="str">
        <f t="shared" si="0"/>
        <v>10</v>
      </c>
      <c r="K20" s="38" t="s">
        <v>144</v>
      </c>
      <c r="L20" s="38" t="s">
        <v>152</v>
      </c>
      <c r="M20" s="39" t="s">
        <v>146</v>
      </c>
      <c r="N20" s="195" t="s">
        <v>229</v>
      </c>
      <c r="O20" s="198" t="s">
        <v>240</v>
      </c>
      <c r="P20" s="190" t="s">
        <v>275</v>
      </c>
      <c r="Q20" s="190" t="s">
        <v>278</v>
      </c>
      <c r="R20" t="s">
        <v>280</v>
      </c>
      <c r="S20" s="167" t="s">
        <v>271</v>
      </c>
      <c r="T20" s="193"/>
      <c r="U20" s="193"/>
    </row>
    <row r="21" spans="1:21" ht="14.45" customHeight="1" x14ac:dyDescent="0.25">
      <c r="A21">
        <v>17</v>
      </c>
      <c r="B21" s="58">
        <v>0</v>
      </c>
      <c r="C21" s="59">
        <v>0</v>
      </c>
      <c r="D21" s="59">
        <v>0</v>
      </c>
      <c r="E21" s="59">
        <v>1</v>
      </c>
      <c r="F21" s="35">
        <v>0</v>
      </c>
      <c r="G21" s="37">
        <v>0</v>
      </c>
      <c r="H21" s="37">
        <v>0</v>
      </c>
      <c r="I21" s="37">
        <v>1</v>
      </c>
      <c r="J21" s="163" t="str">
        <f t="shared" si="0"/>
        <v>11</v>
      </c>
      <c r="K21" s="38" t="s">
        <v>144</v>
      </c>
      <c r="L21" s="38" t="s">
        <v>153</v>
      </c>
      <c r="M21" s="39" t="s">
        <v>146</v>
      </c>
      <c r="N21" s="196"/>
      <c r="O21" s="199"/>
      <c r="P21" s="191"/>
      <c r="Q21" s="191"/>
      <c r="R21" t="s">
        <v>282</v>
      </c>
      <c r="S21" s="193"/>
      <c r="T21" s="193"/>
      <c r="U21" s="193"/>
    </row>
    <row r="22" spans="1:21" ht="14.45" customHeight="1" x14ac:dyDescent="0.25">
      <c r="A22">
        <v>18</v>
      </c>
      <c r="B22" s="58">
        <v>0</v>
      </c>
      <c r="C22" s="59">
        <v>0</v>
      </c>
      <c r="D22" s="59">
        <v>0</v>
      </c>
      <c r="E22" s="59">
        <v>1</v>
      </c>
      <c r="F22" s="35">
        <v>0</v>
      </c>
      <c r="G22" s="37">
        <v>0</v>
      </c>
      <c r="H22" s="37">
        <v>1</v>
      </c>
      <c r="I22" s="37">
        <v>0</v>
      </c>
      <c r="J22" s="163" t="str">
        <f t="shared" si="0"/>
        <v>12</v>
      </c>
      <c r="K22" s="38" t="s">
        <v>144</v>
      </c>
      <c r="L22" s="38" t="s">
        <v>154</v>
      </c>
      <c r="M22" s="39" t="s">
        <v>146</v>
      </c>
      <c r="N22" s="196"/>
      <c r="O22" s="199"/>
      <c r="P22" s="191"/>
      <c r="Q22" s="191"/>
      <c r="R22" t="s">
        <v>283</v>
      </c>
      <c r="S22" s="193"/>
      <c r="T22" s="193"/>
      <c r="U22" s="193"/>
    </row>
    <row r="23" spans="1:21" ht="14.45" customHeight="1" x14ac:dyDescent="0.25">
      <c r="A23">
        <v>19</v>
      </c>
      <c r="B23" s="58">
        <v>0</v>
      </c>
      <c r="C23" s="59">
        <v>0</v>
      </c>
      <c r="D23" s="59">
        <v>0</v>
      </c>
      <c r="E23" s="59">
        <v>1</v>
      </c>
      <c r="F23" s="35">
        <v>0</v>
      </c>
      <c r="G23" s="37">
        <v>0</v>
      </c>
      <c r="H23" s="37">
        <v>1</v>
      </c>
      <c r="I23" s="37">
        <v>1</v>
      </c>
      <c r="J23" s="163" t="str">
        <f t="shared" si="0"/>
        <v>13</v>
      </c>
      <c r="K23" s="38" t="s">
        <v>144</v>
      </c>
      <c r="L23" s="38" t="s">
        <v>156</v>
      </c>
      <c r="M23" s="39" t="s">
        <v>146</v>
      </c>
      <c r="N23" s="196"/>
      <c r="O23" s="199"/>
      <c r="P23" s="191"/>
      <c r="Q23" s="191"/>
      <c r="R23" t="s">
        <v>284</v>
      </c>
      <c r="S23" s="193"/>
      <c r="T23" s="193"/>
      <c r="U23" s="193"/>
    </row>
    <row r="24" spans="1:21" ht="14.45" customHeight="1" x14ac:dyDescent="0.25">
      <c r="A24">
        <v>20</v>
      </c>
      <c r="B24" s="58">
        <v>0</v>
      </c>
      <c r="C24" s="59">
        <v>0</v>
      </c>
      <c r="D24" s="59">
        <v>0</v>
      </c>
      <c r="E24" s="59">
        <v>1</v>
      </c>
      <c r="F24" s="35">
        <v>0</v>
      </c>
      <c r="G24" s="37">
        <v>1</v>
      </c>
      <c r="H24" s="37">
        <v>0</v>
      </c>
      <c r="I24" s="66">
        <v>0</v>
      </c>
      <c r="J24" s="163" t="str">
        <f t="shared" si="0"/>
        <v>14</v>
      </c>
      <c r="K24" s="38" t="s">
        <v>144</v>
      </c>
      <c r="L24" s="38" t="s">
        <v>157</v>
      </c>
      <c r="M24" s="39" t="s">
        <v>146</v>
      </c>
      <c r="N24" s="196"/>
      <c r="O24" s="199"/>
      <c r="P24" s="191"/>
      <c r="Q24" s="191"/>
      <c r="R24" t="s">
        <v>285</v>
      </c>
      <c r="S24" s="193"/>
      <c r="T24" s="193"/>
      <c r="U24" s="193"/>
    </row>
    <row r="25" spans="1:21" ht="14.45" customHeight="1" x14ac:dyDescent="0.25">
      <c r="A25">
        <v>21</v>
      </c>
      <c r="B25" s="58">
        <v>0</v>
      </c>
      <c r="C25" s="59">
        <v>0</v>
      </c>
      <c r="D25" s="59">
        <v>0</v>
      </c>
      <c r="E25" s="59">
        <v>1</v>
      </c>
      <c r="F25" s="35">
        <v>0</v>
      </c>
      <c r="G25" s="37">
        <v>1</v>
      </c>
      <c r="H25" s="37">
        <v>0</v>
      </c>
      <c r="I25" s="37">
        <v>1</v>
      </c>
      <c r="J25" s="163" t="str">
        <f t="shared" si="0"/>
        <v>15</v>
      </c>
      <c r="K25" s="38" t="s">
        <v>144</v>
      </c>
      <c r="L25" s="38" t="s">
        <v>158</v>
      </c>
      <c r="M25" s="39" t="s">
        <v>146</v>
      </c>
      <c r="N25" s="196"/>
      <c r="O25" s="199"/>
      <c r="P25" s="191"/>
      <c r="Q25" s="191"/>
      <c r="R25" t="s">
        <v>287</v>
      </c>
      <c r="S25" s="193"/>
      <c r="T25" s="193"/>
      <c r="U25" s="193"/>
    </row>
    <row r="26" spans="1:21" ht="14.45" customHeight="1" x14ac:dyDescent="0.25">
      <c r="A26">
        <v>22</v>
      </c>
      <c r="B26" s="58">
        <v>0</v>
      </c>
      <c r="C26" s="59">
        <v>0</v>
      </c>
      <c r="D26" s="59">
        <v>0</v>
      </c>
      <c r="E26" s="59">
        <v>1</v>
      </c>
      <c r="F26" s="35">
        <v>0</v>
      </c>
      <c r="G26" s="37">
        <v>1</v>
      </c>
      <c r="H26" s="37">
        <v>1</v>
      </c>
      <c r="I26" s="37">
        <v>0</v>
      </c>
      <c r="J26" s="163" t="str">
        <f t="shared" si="0"/>
        <v>16</v>
      </c>
      <c r="K26" s="38" t="s">
        <v>144</v>
      </c>
      <c r="L26" s="38" t="s">
        <v>159</v>
      </c>
      <c r="M26" s="39" t="s">
        <v>146</v>
      </c>
      <c r="N26" s="196"/>
      <c r="O26" s="199"/>
      <c r="P26" s="191"/>
      <c r="Q26" s="191"/>
      <c r="R26" t="s">
        <v>286</v>
      </c>
      <c r="S26" s="193"/>
      <c r="T26" s="193"/>
      <c r="U26" s="193"/>
    </row>
    <row r="27" spans="1:21" ht="14.45" customHeight="1" thickBot="1" x14ac:dyDescent="0.3">
      <c r="A27">
        <v>23</v>
      </c>
      <c r="B27" s="58">
        <v>0</v>
      </c>
      <c r="C27" s="59">
        <v>0</v>
      </c>
      <c r="D27" s="59">
        <v>0</v>
      </c>
      <c r="E27" s="59">
        <v>1</v>
      </c>
      <c r="F27" s="40">
        <v>0</v>
      </c>
      <c r="G27" s="68">
        <v>1</v>
      </c>
      <c r="H27" s="68">
        <v>1</v>
      </c>
      <c r="I27" s="68">
        <v>1</v>
      </c>
      <c r="J27" s="163" t="str">
        <f t="shared" si="0"/>
        <v>17</v>
      </c>
      <c r="K27" s="43" t="s">
        <v>144</v>
      </c>
      <c r="L27" s="43" t="s">
        <v>155</v>
      </c>
      <c r="M27" s="44" t="s">
        <v>146</v>
      </c>
      <c r="N27" s="196"/>
      <c r="O27" s="200"/>
      <c r="P27" s="191"/>
      <c r="Q27" s="192"/>
      <c r="R27" t="s">
        <v>281</v>
      </c>
      <c r="S27" s="193"/>
      <c r="T27" s="193"/>
      <c r="U27" s="193"/>
    </row>
    <row r="28" spans="1:21" ht="14.45" customHeight="1" x14ac:dyDescent="0.25">
      <c r="A28">
        <v>24</v>
      </c>
      <c r="B28" s="58">
        <v>0</v>
      </c>
      <c r="C28" s="59">
        <v>0</v>
      </c>
      <c r="D28" s="59">
        <v>0</v>
      </c>
      <c r="E28" s="59">
        <v>1</v>
      </c>
      <c r="F28" s="29">
        <v>1</v>
      </c>
      <c r="G28" s="67">
        <v>0</v>
      </c>
      <c r="H28" s="67">
        <v>0</v>
      </c>
      <c r="I28" s="162">
        <v>0</v>
      </c>
      <c r="J28" s="163" t="str">
        <f t="shared" si="0"/>
        <v>18</v>
      </c>
      <c r="K28" s="33" t="s">
        <v>144</v>
      </c>
      <c r="L28" s="33" t="s">
        <v>160</v>
      </c>
      <c r="M28" s="34" t="s">
        <v>146</v>
      </c>
      <c r="N28" s="196"/>
      <c r="O28" s="208" t="s">
        <v>241</v>
      </c>
      <c r="P28" s="191"/>
      <c r="Q28" s="190" t="s">
        <v>279</v>
      </c>
      <c r="R28" t="s">
        <v>295</v>
      </c>
      <c r="S28" s="193"/>
      <c r="T28" s="193"/>
      <c r="U28" s="193"/>
    </row>
    <row r="29" spans="1:21" ht="14.45" customHeight="1" x14ac:dyDescent="0.25">
      <c r="A29">
        <v>25</v>
      </c>
      <c r="B29" s="58">
        <v>0</v>
      </c>
      <c r="C29" s="59">
        <v>0</v>
      </c>
      <c r="D29" s="59">
        <v>0</v>
      </c>
      <c r="E29" s="59">
        <v>1</v>
      </c>
      <c r="F29" s="35">
        <v>1</v>
      </c>
      <c r="G29" s="37">
        <v>0</v>
      </c>
      <c r="H29" s="37">
        <v>0</v>
      </c>
      <c r="I29" s="37">
        <v>1</v>
      </c>
      <c r="J29" s="163" t="str">
        <f t="shared" si="0"/>
        <v>19</v>
      </c>
      <c r="K29" s="38" t="s">
        <v>144</v>
      </c>
      <c r="L29" s="38" t="s">
        <v>162</v>
      </c>
      <c r="M29" s="39" t="s">
        <v>146</v>
      </c>
      <c r="N29" s="196"/>
      <c r="O29" s="209"/>
      <c r="P29" s="191"/>
      <c r="Q29" s="191"/>
      <c r="R29" t="s">
        <v>288</v>
      </c>
      <c r="S29" s="193"/>
      <c r="T29" s="193"/>
      <c r="U29" s="193"/>
    </row>
    <row r="30" spans="1:21" ht="14.45" customHeight="1" x14ac:dyDescent="0.25">
      <c r="A30">
        <v>26</v>
      </c>
      <c r="B30" s="58">
        <v>0</v>
      </c>
      <c r="C30" s="59">
        <v>0</v>
      </c>
      <c r="D30" s="59">
        <v>0</v>
      </c>
      <c r="E30" s="59">
        <v>1</v>
      </c>
      <c r="F30" s="35">
        <v>1</v>
      </c>
      <c r="G30" s="37">
        <v>0</v>
      </c>
      <c r="H30" s="37">
        <v>1</v>
      </c>
      <c r="I30" s="37">
        <v>0</v>
      </c>
      <c r="J30" s="163" t="str">
        <f t="shared" si="0"/>
        <v>1A</v>
      </c>
      <c r="K30" s="38" t="s">
        <v>144</v>
      </c>
      <c r="L30" s="38" t="s">
        <v>167</v>
      </c>
      <c r="M30" s="39" t="s">
        <v>146</v>
      </c>
      <c r="N30" s="196"/>
      <c r="O30" s="209"/>
      <c r="P30" s="191"/>
      <c r="Q30" s="191"/>
      <c r="R30" t="s">
        <v>289</v>
      </c>
      <c r="S30" s="193"/>
      <c r="T30" s="193"/>
      <c r="U30" s="193"/>
    </row>
    <row r="31" spans="1:21" ht="14.45" customHeight="1" x14ac:dyDescent="0.25">
      <c r="A31">
        <v>27</v>
      </c>
      <c r="B31" s="58">
        <v>0</v>
      </c>
      <c r="C31" s="59">
        <v>0</v>
      </c>
      <c r="D31" s="59">
        <v>0</v>
      </c>
      <c r="E31" s="59">
        <v>1</v>
      </c>
      <c r="F31" s="35">
        <v>1</v>
      </c>
      <c r="G31" s="37">
        <v>0</v>
      </c>
      <c r="H31" s="37">
        <v>1</v>
      </c>
      <c r="I31" s="37">
        <v>1</v>
      </c>
      <c r="J31" s="163" t="str">
        <f t="shared" si="0"/>
        <v>1B</v>
      </c>
      <c r="K31" s="38" t="s">
        <v>144</v>
      </c>
      <c r="L31" s="38" t="s">
        <v>166</v>
      </c>
      <c r="M31" s="39" t="s">
        <v>146</v>
      </c>
      <c r="N31" s="196"/>
      <c r="O31" s="209"/>
      <c r="P31" s="191"/>
      <c r="Q31" s="191"/>
      <c r="R31" t="s">
        <v>290</v>
      </c>
      <c r="S31" s="193"/>
      <c r="T31" s="193"/>
      <c r="U31" s="193"/>
    </row>
    <row r="32" spans="1:21" ht="14.45" customHeight="1" x14ac:dyDescent="0.25">
      <c r="A32">
        <v>28</v>
      </c>
      <c r="B32" s="58">
        <v>0</v>
      </c>
      <c r="C32" s="59">
        <v>0</v>
      </c>
      <c r="D32" s="59">
        <v>0</v>
      </c>
      <c r="E32" s="59">
        <v>1</v>
      </c>
      <c r="F32" s="35">
        <v>1</v>
      </c>
      <c r="G32" s="37">
        <v>1</v>
      </c>
      <c r="H32" s="37">
        <v>0</v>
      </c>
      <c r="I32" s="66">
        <v>0</v>
      </c>
      <c r="J32" s="163" t="str">
        <f t="shared" si="0"/>
        <v>1C</v>
      </c>
      <c r="K32" s="38" t="s">
        <v>144</v>
      </c>
      <c r="L32" s="38" t="s">
        <v>165</v>
      </c>
      <c r="M32" s="39" t="s">
        <v>146</v>
      </c>
      <c r="N32" s="196"/>
      <c r="O32" s="209"/>
      <c r="P32" s="191"/>
      <c r="Q32" s="191"/>
      <c r="R32" t="s">
        <v>291</v>
      </c>
      <c r="S32" s="193"/>
      <c r="T32" s="193"/>
      <c r="U32" s="193"/>
    </row>
    <row r="33" spans="1:21" ht="14.45" customHeight="1" x14ac:dyDescent="0.25">
      <c r="A33">
        <v>29</v>
      </c>
      <c r="B33" s="58">
        <v>0</v>
      </c>
      <c r="C33" s="59">
        <v>0</v>
      </c>
      <c r="D33" s="59">
        <v>0</v>
      </c>
      <c r="E33" s="59">
        <v>1</v>
      </c>
      <c r="F33" s="35">
        <v>1</v>
      </c>
      <c r="G33" s="37">
        <v>1</v>
      </c>
      <c r="H33" s="37">
        <v>0</v>
      </c>
      <c r="I33" s="37">
        <v>1</v>
      </c>
      <c r="J33" s="163" t="str">
        <f t="shared" si="0"/>
        <v>1D</v>
      </c>
      <c r="K33" s="38" t="s">
        <v>144</v>
      </c>
      <c r="L33" s="38" t="s">
        <v>164</v>
      </c>
      <c r="M33" s="39" t="s">
        <v>146</v>
      </c>
      <c r="N33" s="196"/>
      <c r="O33" s="209"/>
      <c r="P33" s="191"/>
      <c r="Q33" s="191"/>
      <c r="R33" t="s">
        <v>292</v>
      </c>
      <c r="S33" s="193"/>
      <c r="T33" s="193"/>
      <c r="U33" s="193"/>
    </row>
    <row r="34" spans="1:21" ht="14.45" customHeight="1" x14ac:dyDescent="0.25">
      <c r="A34">
        <v>30</v>
      </c>
      <c r="B34" s="58">
        <v>0</v>
      </c>
      <c r="C34" s="59">
        <v>0</v>
      </c>
      <c r="D34" s="59">
        <v>0</v>
      </c>
      <c r="E34" s="59">
        <v>1</v>
      </c>
      <c r="F34" s="35">
        <v>1</v>
      </c>
      <c r="G34" s="37">
        <v>1</v>
      </c>
      <c r="H34" s="37">
        <v>1</v>
      </c>
      <c r="I34" s="37">
        <v>0</v>
      </c>
      <c r="J34" s="163" t="str">
        <f t="shared" si="0"/>
        <v>1E</v>
      </c>
      <c r="K34" s="38" t="s">
        <v>144</v>
      </c>
      <c r="L34" s="38" t="s">
        <v>163</v>
      </c>
      <c r="M34" s="39" t="s">
        <v>146</v>
      </c>
      <c r="N34" s="196"/>
      <c r="O34" s="209"/>
      <c r="P34" s="191"/>
      <c r="Q34" s="191"/>
      <c r="R34" t="s">
        <v>293</v>
      </c>
      <c r="S34" s="193"/>
      <c r="T34" s="193"/>
      <c r="U34" s="193"/>
    </row>
    <row r="35" spans="1:21" ht="14.45" customHeight="1" thickBot="1" x14ac:dyDescent="0.3">
      <c r="A35">
        <v>31</v>
      </c>
      <c r="B35" s="73">
        <v>0</v>
      </c>
      <c r="C35" s="74">
        <v>0</v>
      </c>
      <c r="D35" s="74">
        <v>0</v>
      </c>
      <c r="E35" s="74">
        <v>1</v>
      </c>
      <c r="F35" s="40">
        <v>1</v>
      </c>
      <c r="G35" s="68">
        <v>1</v>
      </c>
      <c r="H35" s="68">
        <v>1</v>
      </c>
      <c r="I35" s="68">
        <v>1</v>
      </c>
      <c r="J35" s="163" t="str">
        <f t="shared" si="0"/>
        <v>1F</v>
      </c>
      <c r="K35" s="38" t="s">
        <v>144</v>
      </c>
      <c r="L35" s="38" t="s">
        <v>161</v>
      </c>
      <c r="M35" s="39" t="s">
        <v>146</v>
      </c>
      <c r="N35" s="197"/>
      <c r="O35" s="210"/>
      <c r="P35" s="192"/>
      <c r="Q35" s="191"/>
      <c r="R35" t="s">
        <v>294</v>
      </c>
      <c r="S35" s="193"/>
      <c r="T35" s="193"/>
      <c r="U35" s="193"/>
    </row>
    <row r="36" spans="1:21" ht="14.45" customHeight="1" x14ac:dyDescent="0.25">
      <c r="A36">
        <v>32</v>
      </c>
      <c r="B36" s="70">
        <v>0</v>
      </c>
      <c r="C36" s="71">
        <v>0</v>
      </c>
      <c r="D36" s="71">
        <v>1</v>
      </c>
      <c r="E36" s="110">
        <v>0</v>
      </c>
      <c r="F36" s="35">
        <v>0</v>
      </c>
      <c r="G36" s="37">
        <v>0</v>
      </c>
      <c r="H36" s="37">
        <v>0</v>
      </c>
      <c r="I36" s="163">
        <v>0</v>
      </c>
      <c r="J36" s="163" t="str">
        <f t="shared" si="0"/>
        <v>20</v>
      </c>
      <c r="K36" s="33" t="s">
        <v>144</v>
      </c>
      <c r="L36" s="77" t="s">
        <v>241</v>
      </c>
      <c r="M36" s="34" t="s">
        <v>273</v>
      </c>
      <c r="N36" s="118" t="s">
        <v>334</v>
      </c>
      <c r="O36" s="120"/>
      <c r="P36" s="124"/>
      <c r="Q36" s="97"/>
      <c r="S36" s="167" t="s">
        <v>269</v>
      </c>
      <c r="T36" s="193"/>
      <c r="U36" s="193"/>
    </row>
    <row r="37" spans="1:21" ht="14.45" customHeight="1" x14ac:dyDescent="0.25">
      <c r="A37">
        <v>33</v>
      </c>
      <c r="B37" s="58">
        <v>0</v>
      </c>
      <c r="C37" s="59">
        <v>0</v>
      </c>
      <c r="D37" s="59">
        <v>1</v>
      </c>
      <c r="E37" s="111">
        <v>0</v>
      </c>
      <c r="F37" s="35">
        <v>0</v>
      </c>
      <c r="G37" s="37">
        <v>0</v>
      </c>
      <c r="H37" s="37">
        <v>0</v>
      </c>
      <c r="I37" s="79">
        <v>1</v>
      </c>
      <c r="J37" s="163" t="str">
        <f t="shared" si="0"/>
        <v>21</v>
      </c>
      <c r="K37" s="38" t="s">
        <v>144</v>
      </c>
      <c r="L37" s="79" t="s">
        <v>240</v>
      </c>
      <c r="M37" s="39" t="s">
        <v>273</v>
      </c>
      <c r="N37" s="125" t="s">
        <v>335</v>
      </c>
      <c r="O37" s="120"/>
      <c r="P37" s="122"/>
      <c r="Q37" s="97"/>
      <c r="S37" s="193"/>
      <c r="T37" s="193"/>
      <c r="U37" s="193"/>
    </row>
    <row r="38" spans="1:21" ht="14.45" customHeight="1" x14ac:dyDescent="0.25">
      <c r="A38">
        <v>34</v>
      </c>
      <c r="B38" s="58">
        <v>0</v>
      </c>
      <c r="C38" s="59">
        <v>0</v>
      </c>
      <c r="D38" s="59">
        <v>1</v>
      </c>
      <c r="E38" s="111">
        <v>0</v>
      </c>
      <c r="F38" s="35">
        <v>0</v>
      </c>
      <c r="G38" s="37">
        <v>0</v>
      </c>
      <c r="H38" s="37">
        <v>1</v>
      </c>
      <c r="I38" s="79">
        <v>0</v>
      </c>
      <c r="J38" s="163" t="str">
        <f t="shared" si="0"/>
        <v>22</v>
      </c>
      <c r="K38" s="38" t="s">
        <v>144</v>
      </c>
      <c r="L38" s="79" t="s">
        <v>329</v>
      </c>
      <c r="M38" s="39" t="s">
        <v>273</v>
      </c>
      <c r="N38" s="119"/>
      <c r="O38" s="120"/>
      <c r="P38" s="122"/>
      <c r="Q38" s="97"/>
      <c r="S38" s="193"/>
      <c r="T38" s="193"/>
      <c r="U38" s="193"/>
    </row>
    <row r="39" spans="1:21" ht="14.45" customHeight="1" x14ac:dyDescent="0.25">
      <c r="A39">
        <v>35</v>
      </c>
      <c r="B39" s="58">
        <v>0</v>
      </c>
      <c r="C39" s="59">
        <v>0</v>
      </c>
      <c r="D39" s="59">
        <v>1</v>
      </c>
      <c r="E39" s="111">
        <v>0</v>
      </c>
      <c r="F39" s="35">
        <v>0</v>
      </c>
      <c r="G39" s="37">
        <v>0</v>
      </c>
      <c r="H39" s="37">
        <v>1</v>
      </c>
      <c r="I39" s="79">
        <v>1</v>
      </c>
      <c r="J39" s="163" t="str">
        <f t="shared" si="0"/>
        <v>23</v>
      </c>
      <c r="K39" s="38" t="s">
        <v>144</v>
      </c>
      <c r="L39" s="79" t="s">
        <v>328</v>
      </c>
      <c r="M39" s="39" t="s">
        <v>273</v>
      </c>
      <c r="N39" s="119"/>
      <c r="O39" s="120"/>
      <c r="P39" s="122"/>
      <c r="Q39" s="97"/>
      <c r="S39" s="193"/>
      <c r="T39" s="193"/>
      <c r="U39" s="193"/>
    </row>
    <row r="40" spans="1:21" ht="14.45" customHeight="1" x14ac:dyDescent="0.25">
      <c r="A40">
        <v>36</v>
      </c>
      <c r="B40" s="58">
        <v>0</v>
      </c>
      <c r="C40" s="59">
        <v>0</v>
      </c>
      <c r="D40" s="59">
        <v>1</v>
      </c>
      <c r="E40" s="111">
        <v>0</v>
      </c>
      <c r="F40" s="35">
        <v>0</v>
      </c>
      <c r="G40" s="37">
        <v>1</v>
      </c>
      <c r="H40" s="37">
        <v>0</v>
      </c>
      <c r="I40" s="163">
        <v>0</v>
      </c>
      <c r="J40" s="163" t="str">
        <f t="shared" si="0"/>
        <v>24</v>
      </c>
      <c r="K40" s="38" t="s">
        <v>144</v>
      </c>
      <c r="L40" s="79" t="s">
        <v>330</v>
      </c>
      <c r="M40" s="39" t="s">
        <v>273</v>
      </c>
      <c r="N40" s="119"/>
      <c r="O40" s="120"/>
      <c r="P40" s="122"/>
      <c r="Q40" s="97"/>
      <c r="S40" s="193"/>
      <c r="T40" s="193"/>
      <c r="U40" s="193"/>
    </row>
    <row r="41" spans="1:21" ht="14.45" customHeight="1" x14ac:dyDescent="0.25">
      <c r="A41">
        <v>37</v>
      </c>
      <c r="B41" s="58">
        <v>0</v>
      </c>
      <c r="C41" s="59">
        <v>0</v>
      </c>
      <c r="D41" s="59">
        <v>1</v>
      </c>
      <c r="E41" s="111">
        <v>0</v>
      </c>
      <c r="F41" s="35">
        <v>0</v>
      </c>
      <c r="G41" s="37">
        <v>1</v>
      </c>
      <c r="H41" s="37">
        <v>0</v>
      </c>
      <c r="I41" s="79">
        <v>1</v>
      </c>
      <c r="J41" s="163" t="str">
        <f t="shared" si="0"/>
        <v>25</v>
      </c>
      <c r="K41" s="38" t="s">
        <v>144</v>
      </c>
      <c r="L41" s="79" t="s">
        <v>331</v>
      </c>
      <c r="M41" s="39" t="s">
        <v>273</v>
      </c>
      <c r="N41" s="119"/>
      <c r="O41" s="120"/>
      <c r="P41" s="122"/>
      <c r="Q41" s="97"/>
      <c r="S41" s="193"/>
      <c r="T41" s="193"/>
      <c r="U41" s="193"/>
    </row>
    <row r="42" spans="1:21" ht="14.45" customHeight="1" x14ac:dyDescent="0.25">
      <c r="A42">
        <v>38</v>
      </c>
      <c r="B42" s="58">
        <v>0</v>
      </c>
      <c r="C42" s="59">
        <v>0</v>
      </c>
      <c r="D42" s="59">
        <v>1</v>
      </c>
      <c r="E42" s="111">
        <v>0</v>
      </c>
      <c r="F42" s="35">
        <v>0</v>
      </c>
      <c r="G42" s="37">
        <v>1</v>
      </c>
      <c r="H42" s="37">
        <v>1</v>
      </c>
      <c r="I42" s="79">
        <v>0</v>
      </c>
      <c r="J42" s="163" t="str">
        <f t="shared" si="0"/>
        <v>26</v>
      </c>
      <c r="K42" s="38" t="s">
        <v>144</v>
      </c>
      <c r="L42" s="79" t="s">
        <v>332</v>
      </c>
      <c r="M42" s="39" t="s">
        <v>273</v>
      </c>
      <c r="N42" s="119"/>
      <c r="O42" s="120"/>
      <c r="P42" s="122"/>
      <c r="Q42" s="97"/>
      <c r="S42" s="193"/>
      <c r="T42" s="193"/>
      <c r="U42" s="193"/>
    </row>
    <row r="43" spans="1:21" ht="14.45" customHeight="1" thickBot="1" x14ac:dyDescent="0.3">
      <c r="A43">
        <v>39</v>
      </c>
      <c r="B43" s="58">
        <v>0</v>
      </c>
      <c r="C43" s="59">
        <v>0</v>
      </c>
      <c r="D43" s="59">
        <v>1</v>
      </c>
      <c r="E43" s="111">
        <v>0</v>
      </c>
      <c r="F43" s="40">
        <v>0</v>
      </c>
      <c r="G43" s="42">
        <v>1</v>
      </c>
      <c r="H43" s="42">
        <v>1</v>
      </c>
      <c r="I43" s="80">
        <v>1</v>
      </c>
      <c r="J43" s="163" t="str">
        <f t="shared" si="0"/>
        <v>27</v>
      </c>
      <c r="K43" s="43" t="s">
        <v>144</v>
      </c>
      <c r="L43" s="80" t="s">
        <v>333</v>
      </c>
      <c r="M43" s="44" t="s">
        <v>273</v>
      </c>
      <c r="N43" s="119"/>
      <c r="O43" s="120"/>
      <c r="P43" s="122"/>
      <c r="Q43" s="97"/>
      <c r="S43" s="193"/>
      <c r="T43" s="193"/>
      <c r="U43" s="193"/>
    </row>
    <row r="44" spans="1:21" ht="14.45" customHeight="1" x14ac:dyDescent="0.25">
      <c r="A44">
        <v>40</v>
      </c>
      <c r="B44" s="58">
        <v>0</v>
      </c>
      <c r="C44" s="59">
        <v>0</v>
      </c>
      <c r="D44" s="59">
        <v>1</v>
      </c>
      <c r="E44" s="111">
        <v>0</v>
      </c>
      <c r="F44" s="29">
        <v>1</v>
      </c>
      <c r="G44" s="31">
        <v>0</v>
      </c>
      <c r="H44" s="31">
        <v>0</v>
      </c>
      <c r="I44" s="78">
        <v>0</v>
      </c>
      <c r="J44" s="163" t="str">
        <f t="shared" si="0"/>
        <v>28</v>
      </c>
      <c r="K44" s="38" t="s">
        <v>144</v>
      </c>
      <c r="L44" s="79"/>
      <c r="M44" s="39" t="s">
        <v>146</v>
      </c>
      <c r="N44" s="119"/>
      <c r="O44" s="120"/>
      <c r="P44" s="122"/>
      <c r="Q44" s="97"/>
      <c r="R44" t="s">
        <v>297</v>
      </c>
      <c r="S44" s="193"/>
      <c r="T44" s="193"/>
      <c r="U44" s="193"/>
    </row>
    <row r="45" spans="1:21" ht="14.45" customHeight="1" x14ac:dyDescent="0.25">
      <c r="A45">
        <v>41</v>
      </c>
      <c r="B45" s="58">
        <v>0</v>
      </c>
      <c r="C45" s="59">
        <v>0</v>
      </c>
      <c r="D45" s="59">
        <v>1</v>
      </c>
      <c r="E45" s="111">
        <v>0</v>
      </c>
      <c r="F45" s="35">
        <v>1</v>
      </c>
      <c r="G45" s="37">
        <v>0</v>
      </c>
      <c r="H45" s="37">
        <v>0</v>
      </c>
      <c r="I45" s="79">
        <v>1</v>
      </c>
      <c r="J45" s="163" t="str">
        <f t="shared" si="0"/>
        <v>29</v>
      </c>
      <c r="K45" s="38" t="s">
        <v>144</v>
      </c>
      <c r="L45" s="79"/>
      <c r="M45" s="39" t="s">
        <v>146</v>
      </c>
      <c r="N45" s="119"/>
      <c r="O45" s="120"/>
      <c r="P45" s="122"/>
      <c r="Q45" s="97"/>
      <c r="R45" t="s">
        <v>300</v>
      </c>
      <c r="S45" s="193"/>
      <c r="T45" s="193"/>
      <c r="U45" s="193"/>
    </row>
    <row r="46" spans="1:21" ht="14.45" customHeight="1" x14ac:dyDescent="0.25">
      <c r="A46">
        <v>42</v>
      </c>
      <c r="B46" s="58">
        <v>0</v>
      </c>
      <c r="C46" s="59">
        <v>0</v>
      </c>
      <c r="D46" s="59">
        <v>1</v>
      </c>
      <c r="E46" s="111">
        <v>0</v>
      </c>
      <c r="F46" s="35">
        <v>1</v>
      </c>
      <c r="G46" s="37">
        <v>0</v>
      </c>
      <c r="H46" s="37">
        <v>1</v>
      </c>
      <c r="I46" s="79">
        <v>0</v>
      </c>
      <c r="J46" s="163" t="str">
        <f t="shared" si="0"/>
        <v>2A</v>
      </c>
      <c r="K46" s="38" t="s">
        <v>144</v>
      </c>
      <c r="L46" s="79"/>
      <c r="M46" s="39" t="s">
        <v>146</v>
      </c>
      <c r="N46" s="119"/>
      <c r="O46" s="120"/>
      <c r="P46" s="122"/>
      <c r="Q46" s="97"/>
      <c r="R46" t="s">
        <v>298</v>
      </c>
      <c r="S46" s="193"/>
      <c r="T46" s="193"/>
      <c r="U46" s="193"/>
    </row>
    <row r="47" spans="1:21" ht="14.45" customHeight="1" x14ac:dyDescent="0.25">
      <c r="A47">
        <v>43</v>
      </c>
      <c r="B47" s="58">
        <v>0</v>
      </c>
      <c r="C47" s="59">
        <v>0</v>
      </c>
      <c r="D47" s="59">
        <v>1</v>
      </c>
      <c r="E47" s="111">
        <v>0</v>
      </c>
      <c r="F47" s="35">
        <v>1</v>
      </c>
      <c r="G47" s="37">
        <v>0</v>
      </c>
      <c r="H47" s="37">
        <v>1</v>
      </c>
      <c r="I47" s="79">
        <v>1</v>
      </c>
      <c r="J47" s="163" t="str">
        <f t="shared" si="0"/>
        <v>2B</v>
      </c>
      <c r="K47" s="38" t="s">
        <v>144</v>
      </c>
      <c r="L47" s="79"/>
      <c r="M47" s="39" t="s">
        <v>146</v>
      </c>
      <c r="N47" s="119"/>
      <c r="O47" s="120"/>
      <c r="P47" s="122"/>
      <c r="Q47" s="97"/>
      <c r="R47" t="s">
        <v>299</v>
      </c>
      <c r="S47" s="193"/>
      <c r="T47" s="193"/>
      <c r="U47" s="193"/>
    </row>
    <row r="48" spans="1:21" ht="14.45" customHeight="1" x14ac:dyDescent="0.25">
      <c r="A48">
        <v>44</v>
      </c>
      <c r="B48" s="58">
        <v>0</v>
      </c>
      <c r="C48" s="59">
        <v>0</v>
      </c>
      <c r="D48" s="59">
        <v>1</v>
      </c>
      <c r="E48" s="111">
        <v>0</v>
      </c>
      <c r="F48" s="35">
        <v>1</v>
      </c>
      <c r="G48" s="37">
        <v>1</v>
      </c>
      <c r="H48" s="37">
        <v>0</v>
      </c>
      <c r="I48" s="163">
        <v>0</v>
      </c>
      <c r="J48" s="163" t="str">
        <f t="shared" si="0"/>
        <v>2C</v>
      </c>
      <c r="K48" s="38" t="s">
        <v>144</v>
      </c>
      <c r="L48" s="79"/>
      <c r="M48" s="39" t="s">
        <v>146</v>
      </c>
      <c r="N48" s="119"/>
      <c r="O48" s="120"/>
      <c r="P48" s="122"/>
      <c r="Q48" s="97"/>
      <c r="R48" t="s">
        <v>301</v>
      </c>
      <c r="S48" s="193"/>
      <c r="T48" s="193"/>
      <c r="U48" s="193"/>
    </row>
    <row r="49" spans="1:21" ht="14.45" customHeight="1" x14ac:dyDescent="0.25">
      <c r="A49">
        <v>45</v>
      </c>
      <c r="B49" s="58">
        <v>0</v>
      </c>
      <c r="C49" s="59">
        <v>0</v>
      </c>
      <c r="D49" s="59">
        <v>1</v>
      </c>
      <c r="E49" s="111">
        <v>0</v>
      </c>
      <c r="F49" s="35">
        <v>1</v>
      </c>
      <c r="G49" s="37">
        <v>1</v>
      </c>
      <c r="H49" s="37">
        <v>0</v>
      </c>
      <c r="I49" s="79">
        <v>1</v>
      </c>
      <c r="J49" s="163" t="str">
        <f t="shared" si="0"/>
        <v>2D</v>
      </c>
      <c r="K49" s="38" t="s">
        <v>144</v>
      </c>
      <c r="L49" s="79"/>
      <c r="M49" s="39" t="s">
        <v>146</v>
      </c>
      <c r="N49" s="119"/>
      <c r="O49" s="120"/>
      <c r="P49" s="122"/>
      <c r="Q49" s="97"/>
      <c r="R49" t="s">
        <v>302</v>
      </c>
      <c r="S49" s="193"/>
      <c r="T49" s="193"/>
      <c r="U49" s="193"/>
    </row>
    <row r="50" spans="1:21" ht="14.45" customHeight="1" x14ac:dyDescent="0.25">
      <c r="A50">
        <v>46</v>
      </c>
      <c r="B50" s="58">
        <v>0</v>
      </c>
      <c r="C50" s="59">
        <v>0</v>
      </c>
      <c r="D50" s="59">
        <v>1</v>
      </c>
      <c r="E50" s="111">
        <v>0</v>
      </c>
      <c r="F50" s="35">
        <v>1</v>
      </c>
      <c r="G50" s="37">
        <v>1</v>
      </c>
      <c r="H50" s="37">
        <v>1</v>
      </c>
      <c r="I50" s="79">
        <v>0</v>
      </c>
      <c r="J50" s="163" t="str">
        <f t="shared" si="0"/>
        <v>2E</v>
      </c>
      <c r="K50" s="38" t="s">
        <v>144</v>
      </c>
      <c r="L50" s="79"/>
      <c r="M50" s="39" t="s">
        <v>146</v>
      </c>
      <c r="N50" s="119"/>
      <c r="O50" s="120"/>
      <c r="P50" s="122"/>
      <c r="Q50" s="97"/>
      <c r="R50" t="s">
        <v>303</v>
      </c>
      <c r="S50" s="193"/>
      <c r="T50" s="193"/>
      <c r="U50" s="193"/>
    </row>
    <row r="51" spans="1:21" ht="14.45" customHeight="1" thickBot="1" x14ac:dyDescent="0.3">
      <c r="A51">
        <v>47</v>
      </c>
      <c r="B51" s="73">
        <v>0</v>
      </c>
      <c r="C51" s="74">
        <v>0</v>
      </c>
      <c r="D51" s="74">
        <v>1</v>
      </c>
      <c r="E51" s="112">
        <v>0</v>
      </c>
      <c r="F51" s="40">
        <v>1</v>
      </c>
      <c r="G51" s="42">
        <v>1</v>
      </c>
      <c r="H51" s="42">
        <v>1</v>
      </c>
      <c r="I51" s="80">
        <v>1</v>
      </c>
      <c r="J51" s="163" t="str">
        <f t="shared" si="0"/>
        <v>2F</v>
      </c>
      <c r="K51" s="43" t="s">
        <v>144</v>
      </c>
      <c r="L51" s="80"/>
      <c r="M51" s="44" t="s">
        <v>146</v>
      </c>
      <c r="N51" s="121"/>
      <c r="O51" s="120"/>
      <c r="P51" s="123"/>
      <c r="Q51" s="97"/>
      <c r="R51" s="117" t="s">
        <v>296</v>
      </c>
      <c r="S51" s="193"/>
      <c r="T51" s="193"/>
      <c r="U51" s="193"/>
    </row>
    <row r="52" spans="1:21" ht="14.45" customHeight="1" x14ac:dyDescent="0.25">
      <c r="A52">
        <v>48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 s="3">
        <v>0</v>
      </c>
      <c r="J52" s="163" t="str">
        <f t="shared" si="0"/>
        <v>30</v>
      </c>
      <c r="K52" t="s">
        <v>202</v>
      </c>
      <c r="M52" t="s">
        <v>146</v>
      </c>
      <c r="N52"/>
      <c r="O52" s="97"/>
      <c r="P52" s="97"/>
    </row>
    <row r="53" spans="1:21" ht="14.45" customHeight="1" x14ac:dyDescent="0.25">
      <c r="A53">
        <v>49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 s="163" t="str">
        <f t="shared" si="0"/>
        <v>31</v>
      </c>
      <c r="K53" t="s">
        <v>202</v>
      </c>
      <c r="M53" t="s">
        <v>146</v>
      </c>
      <c r="N53"/>
      <c r="O53" s="97"/>
      <c r="P53" s="97"/>
    </row>
    <row r="54" spans="1:21" ht="14.45" customHeight="1" x14ac:dyDescent="0.25">
      <c r="A54">
        <v>50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 s="163" t="str">
        <f t="shared" si="0"/>
        <v>32</v>
      </c>
      <c r="K54" t="s">
        <v>202</v>
      </c>
      <c r="M54" t="s">
        <v>146</v>
      </c>
      <c r="N54"/>
      <c r="O54" s="97"/>
      <c r="P54" s="97"/>
    </row>
    <row r="55" spans="1:21" ht="14.45" customHeight="1" x14ac:dyDescent="0.25">
      <c r="A55">
        <v>51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 s="163" t="str">
        <f t="shared" si="0"/>
        <v>33</v>
      </c>
      <c r="K55" t="s">
        <v>202</v>
      </c>
      <c r="M55" t="s">
        <v>146</v>
      </c>
      <c r="N55"/>
      <c r="O55" s="97"/>
      <c r="P55" s="97"/>
    </row>
    <row r="56" spans="1:21" ht="14.45" customHeight="1" x14ac:dyDescent="0.25">
      <c r="A56">
        <v>52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0</v>
      </c>
      <c r="I56" s="3">
        <v>0</v>
      </c>
      <c r="J56" s="163" t="str">
        <f t="shared" si="0"/>
        <v>34</v>
      </c>
      <c r="K56" t="s">
        <v>202</v>
      </c>
      <c r="M56" t="s">
        <v>146</v>
      </c>
      <c r="N56"/>
      <c r="O56" s="105"/>
      <c r="P56" s="105"/>
    </row>
    <row r="57" spans="1:21" ht="14.45" customHeight="1" x14ac:dyDescent="0.25">
      <c r="A57">
        <v>53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  <c r="J57" s="163" t="str">
        <f t="shared" si="0"/>
        <v>35</v>
      </c>
      <c r="K57" t="s">
        <v>202</v>
      </c>
      <c r="M57" t="s">
        <v>146</v>
      </c>
      <c r="N57"/>
      <c r="O57" s="105"/>
      <c r="P57" s="105"/>
    </row>
    <row r="58" spans="1:21" ht="14.45" customHeight="1" x14ac:dyDescent="0.25">
      <c r="A58">
        <v>54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 s="163" t="str">
        <f t="shared" si="0"/>
        <v>36</v>
      </c>
      <c r="K58" t="s">
        <v>202</v>
      </c>
      <c r="M58" t="s">
        <v>146</v>
      </c>
      <c r="N58"/>
      <c r="O58" s="105"/>
      <c r="P58" s="105"/>
    </row>
    <row r="59" spans="1:21" ht="14.45" customHeight="1" x14ac:dyDescent="0.25">
      <c r="A59">
        <v>55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1</v>
      </c>
      <c r="I59">
        <v>1</v>
      </c>
      <c r="J59" s="163" t="str">
        <f t="shared" si="0"/>
        <v>37</v>
      </c>
      <c r="K59" t="s">
        <v>202</v>
      </c>
      <c r="M59" t="s">
        <v>146</v>
      </c>
      <c r="N59"/>
      <c r="O59" s="105"/>
      <c r="P59" s="105"/>
    </row>
    <row r="60" spans="1:21" ht="14.45" customHeight="1" x14ac:dyDescent="0.25">
      <c r="A60">
        <v>56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 s="3">
        <v>0</v>
      </c>
      <c r="J60" s="163" t="str">
        <f t="shared" si="0"/>
        <v>38</v>
      </c>
      <c r="K60" t="s">
        <v>202</v>
      </c>
      <c r="M60" t="s">
        <v>146</v>
      </c>
      <c r="N60"/>
    </row>
    <row r="61" spans="1:21" ht="14.45" customHeight="1" x14ac:dyDescent="0.25">
      <c r="A61">
        <v>57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 s="163" t="str">
        <f t="shared" si="0"/>
        <v>39</v>
      </c>
      <c r="K61" t="s">
        <v>202</v>
      </c>
      <c r="M61" t="s">
        <v>146</v>
      </c>
      <c r="N61"/>
    </row>
    <row r="62" spans="1:21" ht="14.45" customHeight="1" x14ac:dyDescent="0.25">
      <c r="A62">
        <v>58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 s="163" t="str">
        <f t="shared" si="0"/>
        <v>3A</v>
      </c>
      <c r="K62" t="s">
        <v>202</v>
      </c>
      <c r="M62" t="s">
        <v>146</v>
      </c>
      <c r="N62"/>
    </row>
    <row r="63" spans="1:21" ht="14.45" customHeight="1" x14ac:dyDescent="0.25">
      <c r="A63">
        <v>59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 s="163" t="str">
        <f t="shared" si="0"/>
        <v>3B</v>
      </c>
      <c r="K63" t="s">
        <v>202</v>
      </c>
      <c r="M63" t="s">
        <v>146</v>
      </c>
      <c r="N63"/>
    </row>
    <row r="64" spans="1:21" ht="14.45" customHeight="1" x14ac:dyDescent="0.25">
      <c r="A64">
        <v>60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 s="3">
        <v>0</v>
      </c>
      <c r="J64" s="163" t="str">
        <f t="shared" si="0"/>
        <v>3C</v>
      </c>
      <c r="K64" t="s">
        <v>202</v>
      </c>
      <c r="M64" t="s">
        <v>146</v>
      </c>
      <c r="N64"/>
    </row>
    <row r="65" spans="1:23" ht="14.45" customHeight="1" x14ac:dyDescent="0.25">
      <c r="A65">
        <v>61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 s="163" t="str">
        <f t="shared" si="0"/>
        <v>3D</v>
      </c>
      <c r="K65" t="s">
        <v>202</v>
      </c>
      <c r="M65" t="s">
        <v>146</v>
      </c>
      <c r="N65"/>
    </row>
    <row r="66" spans="1:23" ht="14.45" customHeight="1" x14ac:dyDescent="0.25">
      <c r="A66">
        <v>62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 s="163" t="str">
        <f t="shared" si="0"/>
        <v>3E</v>
      </c>
      <c r="K66" t="s">
        <v>202</v>
      </c>
      <c r="M66" t="s">
        <v>146</v>
      </c>
      <c r="N66"/>
    </row>
    <row r="67" spans="1:23" ht="14.45" customHeight="1" thickBot="1" x14ac:dyDescent="0.3">
      <c r="A67">
        <v>63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 s="163" t="str">
        <f t="shared" si="0"/>
        <v>3F</v>
      </c>
      <c r="K67" t="s">
        <v>202</v>
      </c>
      <c r="M67" t="s">
        <v>146</v>
      </c>
      <c r="N67"/>
    </row>
    <row r="68" spans="1:23" ht="14.45" customHeight="1" x14ac:dyDescent="0.25">
      <c r="A68">
        <v>64</v>
      </c>
      <c r="B68" s="60">
        <v>0</v>
      </c>
      <c r="C68" s="61">
        <v>1</v>
      </c>
      <c r="D68" s="61">
        <v>0</v>
      </c>
      <c r="E68" s="61">
        <v>0</v>
      </c>
      <c r="F68" s="45">
        <v>0</v>
      </c>
      <c r="G68" s="46">
        <v>0</v>
      </c>
      <c r="H68" s="47">
        <v>0</v>
      </c>
      <c r="I68" s="164">
        <v>0</v>
      </c>
      <c r="J68" s="163" t="str">
        <f t="shared" si="0"/>
        <v>40</v>
      </c>
      <c r="K68" s="33" t="s">
        <v>239</v>
      </c>
      <c r="L68" s="48"/>
      <c r="M68" s="49"/>
      <c r="N68" s="195" t="s">
        <v>230</v>
      </c>
      <c r="O68" s="195" t="s">
        <v>236</v>
      </c>
      <c r="P68" s="190" t="s">
        <v>277</v>
      </c>
    </row>
    <row r="69" spans="1:23" ht="14.45" customHeight="1" x14ac:dyDescent="0.25">
      <c r="A69">
        <v>65</v>
      </c>
      <c r="B69" s="62">
        <v>0</v>
      </c>
      <c r="C69" s="63">
        <v>1</v>
      </c>
      <c r="D69" s="63">
        <v>0</v>
      </c>
      <c r="E69" s="63">
        <v>0</v>
      </c>
      <c r="F69" s="50">
        <v>0</v>
      </c>
      <c r="G69" s="27">
        <v>0</v>
      </c>
      <c r="H69" s="28">
        <v>0</v>
      </c>
      <c r="I69" s="28">
        <v>1</v>
      </c>
      <c r="J69" s="163" t="str">
        <f t="shared" ref="J69:J132" si="1">DEC2HEX(A69)</f>
        <v>41</v>
      </c>
      <c r="K69" s="38" t="s">
        <v>239</v>
      </c>
      <c r="L69" s="51"/>
      <c r="M69" s="52"/>
      <c r="N69" s="196"/>
      <c r="O69" s="196"/>
      <c r="P69" s="191"/>
    </row>
    <row r="70" spans="1:23" ht="14.45" customHeight="1" x14ac:dyDescent="0.25">
      <c r="A70">
        <v>66</v>
      </c>
      <c r="B70" s="62">
        <v>0</v>
      </c>
      <c r="C70" s="63">
        <v>1</v>
      </c>
      <c r="D70" s="63">
        <v>0</v>
      </c>
      <c r="E70" s="63">
        <v>0</v>
      </c>
      <c r="F70" s="50">
        <v>0</v>
      </c>
      <c r="G70" s="27">
        <v>0</v>
      </c>
      <c r="H70" s="28">
        <v>1</v>
      </c>
      <c r="I70" s="28">
        <v>0</v>
      </c>
      <c r="J70" s="163" t="str">
        <f t="shared" si="1"/>
        <v>42</v>
      </c>
      <c r="K70" s="38" t="s">
        <v>239</v>
      </c>
      <c r="L70" s="51"/>
      <c r="M70" s="52"/>
      <c r="N70" s="196"/>
      <c r="O70" s="196"/>
      <c r="P70" s="191"/>
    </row>
    <row r="71" spans="1:23" ht="14.45" customHeight="1" thickBot="1" x14ac:dyDescent="0.3">
      <c r="A71">
        <v>67</v>
      </c>
      <c r="B71" s="62">
        <v>0</v>
      </c>
      <c r="C71" s="63">
        <v>1</v>
      </c>
      <c r="D71" s="63">
        <v>0</v>
      </c>
      <c r="E71" s="63">
        <v>0</v>
      </c>
      <c r="F71" s="53">
        <v>0</v>
      </c>
      <c r="G71" s="54">
        <v>0</v>
      </c>
      <c r="H71" s="55">
        <v>1</v>
      </c>
      <c r="I71" s="55">
        <v>1</v>
      </c>
      <c r="J71" s="163" t="str">
        <f t="shared" si="1"/>
        <v>43</v>
      </c>
      <c r="K71" s="43" t="s">
        <v>239</v>
      </c>
      <c r="L71" s="56"/>
      <c r="M71" s="57"/>
      <c r="N71" s="196"/>
      <c r="O71" s="197"/>
      <c r="P71" s="191"/>
    </row>
    <row r="72" spans="1:23" ht="14.45" customHeight="1" x14ac:dyDescent="0.25">
      <c r="A72">
        <v>68</v>
      </c>
      <c r="B72" s="62">
        <v>0</v>
      </c>
      <c r="C72" s="63">
        <v>1</v>
      </c>
      <c r="D72" s="63">
        <v>0</v>
      </c>
      <c r="E72" s="63">
        <v>0</v>
      </c>
      <c r="F72" s="45">
        <v>0</v>
      </c>
      <c r="G72" s="46">
        <v>1</v>
      </c>
      <c r="H72" s="47">
        <v>0</v>
      </c>
      <c r="I72" s="164">
        <v>0</v>
      </c>
      <c r="J72" s="163" t="str">
        <f t="shared" si="1"/>
        <v>44</v>
      </c>
      <c r="K72" s="33" t="s">
        <v>239</v>
      </c>
      <c r="L72" s="48"/>
      <c r="M72" s="49"/>
      <c r="N72" s="196"/>
      <c r="O72" s="195" t="s">
        <v>237</v>
      </c>
      <c r="P72" s="191"/>
    </row>
    <row r="73" spans="1:23" ht="14.45" customHeight="1" x14ac:dyDescent="0.25">
      <c r="A73">
        <v>69</v>
      </c>
      <c r="B73" s="62">
        <v>0</v>
      </c>
      <c r="C73" s="63">
        <v>1</v>
      </c>
      <c r="D73" s="63">
        <v>0</v>
      </c>
      <c r="E73" s="63">
        <v>0</v>
      </c>
      <c r="F73" s="50">
        <v>0</v>
      </c>
      <c r="G73" s="27">
        <v>1</v>
      </c>
      <c r="H73" s="28">
        <v>0</v>
      </c>
      <c r="I73" s="28">
        <v>1</v>
      </c>
      <c r="J73" s="163" t="str">
        <f t="shared" si="1"/>
        <v>45</v>
      </c>
      <c r="K73" s="38" t="s">
        <v>239</v>
      </c>
      <c r="L73" s="51"/>
      <c r="M73" s="52"/>
      <c r="N73" s="196"/>
      <c r="O73" s="196"/>
      <c r="P73" s="191"/>
    </row>
    <row r="74" spans="1:23" ht="14.45" customHeight="1" x14ac:dyDescent="0.25">
      <c r="A74">
        <v>70</v>
      </c>
      <c r="B74" s="62">
        <v>0</v>
      </c>
      <c r="C74" s="63">
        <v>1</v>
      </c>
      <c r="D74" s="63">
        <v>0</v>
      </c>
      <c r="E74" s="63">
        <v>0</v>
      </c>
      <c r="F74" s="50">
        <v>0</v>
      </c>
      <c r="G74" s="27">
        <v>1</v>
      </c>
      <c r="H74" s="28">
        <v>1</v>
      </c>
      <c r="I74" s="28">
        <v>0</v>
      </c>
      <c r="J74" s="163" t="str">
        <f t="shared" si="1"/>
        <v>46</v>
      </c>
      <c r="K74" s="38" t="s">
        <v>239</v>
      </c>
      <c r="L74" s="51"/>
      <c r="M74" s="52"/>
      <c r="N74" s="196"/>
      <c r="O74" s="196"/>
      <c r="P74" s="191"/>
    </row>
    <row r="75" spans="1:23" ht="14.45" customHeight="1" thickBot="1" x14ac:dyDescent="0.3">
      <c r="A75">
        <v>71</v>
      </c>
      <c r="B75" s="62">
        <v>0</v>
      </c>
      <c r="C75" s="63">
        <v>1</v>
      </c>
      <c r="D75" s="63">
        <v>0</v>
      </c>
      <c r="E75" s="63">
        <v>0</v>
      </c>
      <c r="F75" s="53">
        <v>0</v>
      </c>
      <c r="G75" s="54">
        <v>1</v>
      </c>
      <c r="H75" s="55">
        <v>1</v>
      </c>
      <c r="I75" s="55">
        <v>1</v>
      </c>
      <c r="J75" s="163" t="str">
        <f t="shared" si="1"/>
        <v>47</v>
      </c>
      <c r="K75" s="43" t="s">
        <v>239</v>
      </c>
      <c r="L75" s="56"/>
      <c r="M75" s="57"/>
      <c r="N75" s="196"/>
      <c r="O75" s="197"/>
      <c r="P75" s="191"/>
    </row>
    <row r="76" spans="1:23" x14ac:dyDescent="0.25">
      <c r="A76">
        <v>72</v>
      </c>
      <c r="B76" s="58">
        <v>0</v>
      </c>
      <c r="C76" s="59">
        <v>1</v>
      </c>
      <c r="D76" s="59">
        <v>0</v>
      </c>
      <c r="E76" s="59">
        <v>0</v>
      </c>
      <c r="F76" s="29">
        <v>1</v>
      </c>
      <c r="G76" s="30">
        <v>0</v>
      </c>
      <c r="H76" s="31">
        <v>0</v>
      </c>
      <c r="I76" s="32">
        <v>0</v>
      </c>
      <c r="J76" s="163" t="str">
        <f t="shared" si="1"/>
        <v>48</v>
      </c>
      <c r="K76" s="33" t="s">
        <v>144</v>
      </c>
      <c r="L76" s="33" t="s">
        <v>148</v>
      </c>
      <c r="M76" s="34" t="s">
        <v>151</v>
      </c>
      <c r="N76" s="196"/>
      <c r="O76" s="195" t="s">
        <v>228</v>
      </c>
      <c r="P76" s="191"/>
      <c r="U76" s="167" t="s">
        <v>211</v>
      </c>
      <c r="V76" s="193"/>
      <c r="W76" s="193"/>
    </row>
    <row r="77" spans="1:23" x14ac:dyDescent="0.25">
      <c r="A77">
        <v>73</v>
      </c>
      <c r="B77" s="58">
        <v>0</v>
      </c>
      <c r="C77" s="59">
        <v>1</v>
      </c>
      <c r="D77" s="59">
        <v>0</v>
      </c>
      <c r="E77" s="59">
        <v>0</v>
      </c>
      <c r="F77" s="35">
        <v>1</v>
      </c>
      <c r="G77" s="36">
        <v>0</v>
      </c>
      <c r="H77" s="37">
        <v>0</v>
      </c>
      <c r="I77" s="37">
        <v>1</v>
      </c>
      <c r="J77" s="163" t="str">
        <f t="shared" si="1"/>
        <v>49</v>
      </c>
      <c r="K77" s="38" t="s">
        <v>144</v>
      </c>
      <c r="L77" s="38" t="s">
        <v>242</v>
      </c>
      <c r="M77" s="39" t="s">
        <v>151</v>
      </c>
      <c r="N77" s="196"/>
      <c r="O77" s="196"/>
      <c r="P77" s="191"/>
      <c r="U77" s="193"/>
      <c r="V77" s="193"/>
      <c r="W77" s="193"/>
    </row>
    <row r="78" spans="1:23" x14ac:dyDescent="0.25">
      <c r="A78">
        <v>74</v>
      </c>
      <c r="B78" s="58">
        <v>0</v>
      </c>
      <c r="C78" s="59">
        <v>1</v>
      </c>
      <c r="D78" s="59">
        <v>0</v>
      </c>
      <c r="E78" s="59">
        <v>0</v>
      </c>
      <c r="F78" s="35">
        <v>1</v>
      </c>
      <c r="G78" s="36">
        <v>0</v>
      </c>
      <c r="H78" s="37">
        <v>1</v>
      </c>
      <c r="I78" s="37">
        <v>0</v>
      </c>
      <c r="J78" s="163" t="str">
        <f t="shared" si="1"/>
        <v>4A</v>
      </c>
      <c r="K78" s="38" t="s">
        <v>144</v>
      </c>
      <c r="L78" s="38" t="s">
        <v>149</v>
      </c>
      <c r="M78" s="39" t="s">
        <v>151</v>
      </c>
      <c r="N78" s="196"/>
      <c r="O78" s="196"/>
      <c r="P78" s="191"/>
      <c r="U78" s="193"/>
      <c r="V78" s="193"/>
      <c r="W78" s="193"/>
    </row>
    <row r="79" spans="1:23" ht="15.75" thickBot="1" x14ac:dyDescent="0.3">
      <c r="A79">
        <v>75</v>
      </c>
      <c r="B79" s="58">
        <v>0</v>
      </c>
      <c r="C79" s="59">
        <v>1</v>
      </c>
      <c r="D79" s="59">
        <v>0</v>
      </c>
      <c r="E79" s="59">
        <v>0</v>
      </c>
      <c r="F79" s="40">
        <v>1</v>
      </c>
      <c r="G79" s="41">
        <v>0</v>
      </c>
      <c r="H79" s="42">
        <v>1</v>
      </c>
      <c r="I79" s="42">
        <v>1</v>
      </c>
      <c r="J79" s="163" t="str">
        <f t="shared" si="1"/>
        <v>4B</v>
      </c>
      <c r="K79" s="43" t="s">
        <v>144</v>
      </c>
      <c r="L79" s="43" t="s">
        <v>150</v>
      </c>
      <c r="M79" s="44" t="s">
        <v>151</v>
      </c>
      <c r="N79" s="196"/>
      <c r="O79" s="197"/>
      <c r="P79" s="191"/>
      <c r="U79" s="193"/>
      <c r="V79" s="193"/>
      <c r="W79" s="193"/>
    </row>
    <row r="80" spans="1:23" ht="14.45" customHeight="1" x14ac:dyDescent="0.25">
      <c r="A80">
        <v>76</v>
      </c>
      <c r="B80" s="62">
        <v>0</v>
      </c>
      <c r="C80" s="63">
        <v>1</v>
      </c>
      <c r="D80" s="63">
        <v>0</v>
      </c>
      <c r="E80" s="63">
        <v>0</v>
      </c>
      <c r="F80" s="45">
        <v>1</v>
      </c>
      <c r="G80" s="46">
        <v>1</v>
      </c>
      <c r="H80" s="47">
        <v>0</v>
      </c>
      <c r="I80" s="164">
        <v>0</v>
      </c>
      <c r="J80" s="163" t="str">
        <f t="shared" si="1"/>
        <v>4C</v>
      </c>
      <c r="K80" s="33" t="s">
        <v>239</v>
      </c>
      <c r="L80" s="48"/>
      <c r="M80" s="49"/>
      <c r="N80" s="196"/>
      <c r="O80" s="195" t="s">
        <v>238</v>
      </c>
      <c r="P80" s="191"/>
    </row>
    <row r="81" spans="1:16" ht="14.45" customHeight="1" x14ac:dyDescent="0.25">
      <c r="A81">
        <v>77</v>
      </c>
      <c r="B81" s="62">
        <v>0</v>
      </c>
      <c r="C81" s="63">
        <v>1</v>
      </c>
      <c r="D81" s="63">
        <v>0</v>
      </c>
      <c r="E81" s="63">
        <v>0</v>
      </c>
      <c r="F81" s="50">
        <v>1</v>
      </c>
      <c r="G81" s="27">
        <v>1</v>
      </c>
      <c r="H81" s="28">
        <v>0</v>
      </c>
      <c r="I81" s="28">
        <v>1</v>
      </c>
      <c r="J81" s="163" t="str">
        <f t="shared" si="1"/>
        <v>4D</v>
      </c>
      <c r="K81" s="38" t="s">
        <v>239</v>
      </c>
      <c r="L81" s="51"/>
      <c r="M81" s="52"/>
      <c r="N81" s="196"/>
      <c r="O81" s="196"/>
      <c r="P81" s="191"/>
    </row>
    <row r="82" spans="1:16" ht="14.45" customHeight="1" x14ac:dyDescent="0.25">
      <c r="A82">
        <v>78</v>
      </c>
      <c r="B82" s="62">
        <v>0</v>
      </c>
      <c r="C82" s="63">
        <v>1</v>
      </c>
      <c r="D82" s="63">
        <v>0</v>
      </c>
      <c r="E82" s="63">
        <v>0</v>
      </c>
      <c r="F82" s="50">
        <v>1</v>
      </c>
      <c r="G82" s="27">
        <v>1</v>
      </c>
      <c r="H82" s="28">
        <v>1</v>
      </c>
      <c r="I82" s="28">
        <v>0</v>
      </c>
      <c r="J82" s="163" t="str">
        <f t="shared" si="1"/>
        <v>4E</v>
      </c>
      <c r="K82" s="38" t="s">
        <v>239</v>
      </c>
      <c r="L82" s="51"/>
      <c r="M82" s="52"/>
      <c r="N82" s="196"/>
      <c r="O82" s="196"/>
      <c r="P82" s="191"/>
    </row>
    <row r="83" spans="1:16" ht="14.45" customHeight="1" thickBot="1" x14ac:dyDescent="0.3">
      <c r="A83">
        <v>79</v>
      </c>
      <c r="B83" s="64">
        <v>0</v>
      </c>
      <c r="C83" s="65">
        <v>1</v>
      </c>
      <c r="D83" s="65">
        <v>0</v>
      </c>
      <c r="E83" s="65">
        <v>0</v>
      </c>
      <c r="F83" s="53">
        <v>1</v>
      </c>
      <c r="G83" s="54">
        <v>1</v>
      </c>
      <c r="H83" s="55">
        <v>1</v>
      </c>
      <c r="I83" s="55">
        <v>1</v>
      </c>
      <c r="J83" s="163" t="str">
        <f t="shared" si="1"/>
        <v>4F</v>
      </c>
      <c r="K83" s="43" t="s">
        <v>239</v>
      </c>
      <c r="L83" s="56"/>
      <c r="M83" s="57"/>
      <c r="N83" s="197"/>
      <c r="O83" s="197"/>
      <c r="P83" s="192"/>
    </row>
    <row r="84" spans="1:16" ht="14.45" customHeight="1" x14ac:dyDescent="0.25">
      <c r="A84">
        <v>80</v>
      </c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s="3">
        <v>0</v>
      </c>
      <c r="J84" s="163" t="str">
        <f t="shared" si="1"/>
        <v>50</v>
      </c>
      <c r="K84" s="38" t="s">
        <v>239</v>
      </c>
      <c r="N84"/>
    </row>
    <row r="85" spans="1:16" ht="14.45" customHeight="1" x14ac:dyDescent="0.25">
      <c r="A85">
        <v>81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 s="163" t="str">
        <f t="shared" si="1"/>
        <v>51</v>
      </c>
      <c r="K85" s="38" t="s">
        <v>239</v>
      </c>
      <c r="N85"/>
    </row>
    <row r="86" spans="1:16" ht="14.45" customHeight="1" x14ac:dyDescent="0.25">
      <c r="A86">
        <v>82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 s="163" t="str">
        <f t="shared" si="1"/>
        <v>52</v>
      </c>
      <c r="K86" s="38" t="s">
        <v>239</v>
      </c>
      <c r="N86"/>
    </row>
    <row r="87" spans="1:16" ht="14.45" customHeight="1" x14ac:dyDescent="0.25">
      <c r="A87">
        <v>83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 s="163" t="str">
        <f t="shared" si="1"/>
        <v>53</v>
      </c>
      <c r="K87" t="s">
        <v>202</v>
      </c>
      <c r="N87"/>
    </row>
    <row r="88" spans="1:16" ht="14.45" customHeight="1" x14ac:dyDescent="0.25">
      <c r="A88">
        <v>84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 s="3">
        <v>0</v>
      </c>
      <c r="J88" s="163" t="str">
        <f t="shared" si="1"/>
        <v>54</v>
      </c>
      <c r="K88" t="s">
        <v>202</v>
      </c>
      <c r="N88"/>
    </row>
    <row r="89" spans="1:16" ht="14.45" customHeight="1" x14ac:dyDescent="0.25">
      <c r="A89">
        <v>85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 s="163" t="str">
        <f t="shared" si="1"/>
        <v>55</v>
      </c>
      <c r="K89" t="s">
        <v>202</v>
      </c>
      <c r="N89"/>
    </row>
    <row r="90" spans="1:16" ht="14.45" customHeight="1" x14ac:dyDescent="0.25">
      <c r="A90">
        <v>86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 s="163" t="str">
        <f t="shared" si="1"/>
        <v>56</v>
      </c>
      <c r="K90" t="s">
        <v>202</v>
      </c>
      <c r="N90"/>
    </row>
    <row r="91" spans="1:16" ht="14.45" customHeight="1" x14ac:dyDescent="0.25">
      <c r="A91">
        <v>87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1</v>
      </c>
      <c r="I91">
        <v>1</v>
      </c>
      <c r="J91" s="163" t="str">
        <f t="shared" si="1"/>
        <v>57</v>
      </c>
      <c r="K91" t="s">
        <v>202</v>
      </c>
      <c r="N91"/>
    </row>
    <row r="92" spans="1:16" ht="14.45" customHeight="1" x14ac:dyDescent="0.25">
      <c r="A92">
        <v>88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 s="3">
        <v>0</v>
      </c>
      <c r="J92" s="163" t="str">
        <f t="shared" si="1"/>
        <v>58</v>
      </c>
      <c r="K92" t="s">
        <v>202</v>
      </c>
      <c r="N92"/>
    </row>
    <row r="93" spans="1:16" ht="14.45" customHeight="1" x14ac:dyDescent="0.25">
      <c r="A93">
        <v>89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 s="163" t="str">
        <f t="shared" si="1"/>
        <v>59</v>
      </c>
      <c r="K93" t="s">
        <v>202</v>
      </c>
      <c r="N93"/>
    </row>
    <row r="94" spans="1:16" ht="14.45" customHeight="1" x14ac:dyDescent="0.25">
      <c r="A94">
        <v>90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 s="163" t="str">
        <f t="shared" si="1"/>
        <v>5A</v>
      </c>
      <c r="K94" t="s">
        <v>202</v>
      </c>
      <c r="N94"/>
    </row>
    <row r="95" spans="1:16" ht="14.45" customHeight="1" x14ac:dyDescent="0.25">
      <c r="A95">
        <v>91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1</v>
      </c>
      <c r="J95" s="163" t="str">
        <f t="shared" si="1"/>
        <v>5B</v>
      </c>
      <c r="K95" t="s">
        <v>202</v>
      </c>
      <c r="N95"/>
    </row>
    <row r="96" spans="1:16" ht="14.45" customHeight="1" x14ac:dyDescent="0.25">
      <c r="A96">
        <v>92</v>
      </c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0</v>
      </c>
      <c r="I96" s="3">
        <v>0</v>
      </c>
      <c r="J96" s="163" t="str">
        <f t="shared" si="1"/>
        <v>5C</v>
      </c>
      <c r="K96" t="s">
        <v>202</v>
      </c>
      <c r="N96"/>
    </row>
    <row r="97" spans="1:14" ht="14.45" customHeight="1" x14ac:dyDescent="0.25">
      <c r="A97">
        <v>93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0</v>
      </c>
      <c r="I97">
        <v>1</v>
      </c>
      <c r="J97" s="163" t="str">
        <f t="shared" si="1"/>
        <v>5D</v>
      </c>
      <c r="K97" t="s">
        <v>202</v>
      </c>
      <c r="N97"/>
    </row>
    <row r="98" spans="1:14" ht="14.45" customHeight="1" x14ac:dyDescent="0.25">
      <c r="A98">
        <v>94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 s="163" t="str">
        <f t="shared" si="1"/>
        <v>5E</v>
      </c>
      <c r="K98" t="s">
        <v>202</v>
      </c>
      <c r="N98"/>
    </row>
    <row r="99" spans="1:14" ht="14.45" customHeight="1" x14ac:dyDescent="0.25">
      <c r="A99">
        <v>95</v>
      </c>
      <c r="B99">
        <v>0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 s="163" t="str">
        <f t="shared" si="1"/>
        <v>5F</v>
      </c>
      <c r="K99" t="s">
        <v>202</v>
      </c>
      <c r="N99"/>
    </row>
    <row r="100" spans="1:14" ht="14.45" customHeight="1" x14ac:dyDescent="0.25">
      <c r="A100">
        <v>96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 s="3">
        <v>0</v>
      </c>
      <c r="J100" s="163" t="str">
        <f t="shared" si="1"/>
        <v>60</v>
      </c>
      <c r="K100" t="s">
        <v>202</v>
      </c>
      <c r="N100"/>
    </row>
    <row r="101" spans="1:14" ht="14.45" customHeight="1" x14ac:dyDescent="0.25">
      <c r="A101">
        <v>97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 s="163" t="str">
        <f t="shared" si="1"/>
        <v>61</v>
      </c>
      <c r="K101" t="s">
        <v>202</v>
      </c>
      <c r="N101"/>
    </row>
    <row r="102" spans="1:14" ht="14.45" customHeight="1" x14ac:dyDescent="0.25">
      <c r="A102">
        <v>98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 s="163" t="str">
        <f t="shared" si="1"/>
        <v>62</v>
      </c>
      <c r="K102" t="s">
        <v>202</v>
      </c>
      <c r="N102"/>
    </row>
    <row r="103" spans="1:14" ht="14.45" customHeight="1" x14ac:dyDescent="0.25">
      <c r="A103">
        <v>99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 s="163" t="str">
        <f t="shared" si="1"/>
        <v>63</v>
      </c>
      <c r="K103" t="s">
        <v>202</v>
      </c>
      <c r="N103"/>
    </row>
    <row r="104" spans="1:14" ht="14.45" customHeight="1" x14ac:dyDescent="0.25">
      <c r="A104">
        <v>100</v>
      </c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s="3">
        <v>0</v>
      </c>
      <c r="J104" s="163" t="str">
        <f t="shared" si="1"/>
        <v>64</v>
      </c>
      <c r="K104" t="s">
        <v>202</v>
      </c>
      <c r="N104"/>
    </row>
    <row r="105" spans="1:14" ht="14.45" customHeight="1" x14ac:dyDescent="0.25">
      <c r="A105">
        <v>101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 s="163" t="str">
        <f t="shared" si="1"/>
        <v>65</v>
      </c>
      <c r="K105" t="s">
        <v>202</v>
      </c>
      <c r="N105"/>
    </row>
    <row r="106" spans="1:14" ht="14.45" customHeight="1" x14ac:dyDescent="0.25">
      <c r="A106">
        <v>102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 s="163" t="str">
        <f t="shared" si="1"/>
        <v>66</v>
      </c>
      <c r="K106" t="s">
        <v>202</v>
      </c>
      <c r="N106"/>
    </row>
    <row r="107" spans="1:14" ht="14.45" customHeight="1" x14ac:dyDescent="0.25">
      <c r="A107">
        <v>103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1</v>
      </c>
      <c r="I107">
        <v>1</v>
      </c>
      <c r="J107" s="163" t="str">
        <f t="shared" si="1"/>
        <v>67</v>
      </c>
      <c r="K107" t="s">
        <v>202</v>
      </c>
      <c r="N107"/>
    </row>
    <row r="108" spans="1:14" ht="14.45" customHeight="1" x14ac:dyDescent="0.25">
      <c r="A108">
        <v>104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 s="3">
        <v>0</v>
      </c>
      <c r="J108" s="163" t="str">
        <f t="shared" si="1"/>
        <v>68</v>
      </c>
      <c r="K108" t="s">
        <v>202</v>
      </c>
      <c r="N108"/>
    </row>
    <row r="109" spans="1:14" ht="14.45" customHeight="1" x14ac:dyDescent="0.25">
      <c r="A109">
        <v>105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1</v>
      </c>
      <c r="J109" s="163" t="str">
        <f t="shared" si="1"/>
        <v>69</v>
      </c>
      <c r="K109" t="s">
        <v>202</v>
      </c>
      <c r="N109"/>
    </row>
    <row r="110" spans="1:14" ht="14.45" customHeight="1" x14ac:dyDescent="0.25">
      <c r="A110">
        <v>106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 s="163" t="str">
        <f t="shared" si="1"/>
        <v>6A</v>
      </c>
      <c r="K110" t="s">
        <v>202</v>
      </c>
      <c r="N110"/>
    </row>
    <row r="111" spans="1:14" ht="14.45" customHeight="1" x14ac:dyDescent="0.25">
      <c r="A111">
        <v>107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 s="163" t="str">
        <f t="shared" si="1"/>
        <v>6B</v>
      </c>
      <c r="K111" t="s">
        <v>202</v>
      </c>
      <c r="N111"/>
    </row>
    <row r="112" spans="1:14" ht="14.45" customHeight="1" x14ac:dyDescent="0.25">
      <c r="A112">
        <v>108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 s="3">
        <v>0</v>
      </c>
      <c r="J112" s="163" t="str">
        <f t="shared" si="1"/>
        <v>6C</v>
      </c>
      <c r="K112" t="s">
        <v>202</v>
      </c>
      <c r="N112"/>
    </row>
    <row r="113" spans="1:18" ht="14.45" customHeight="1" x14ac:dyDescent="0.25">
      <c r="A113">
        <v>109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1</v>
      </c>
      <c r="J113" s="163" t="str">
        <f t="shared" si="1"/>
        <v>6D</v>
      </c>
      <c r="K113" t="s">
        <v>202</v>
      </c>
      <c r="N113"/>
    </row>
    <row r="114" spans="1:18" ht="14.45" customHeight="1" x14ac:dyDescent="0.25">
      <c r="A114">
        <v>110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  <c r="J114" s="163" t="str">
        <f t="shared" si="1"/>
        <v>6E</v>
      </c>
      <c r="K114" t="s">
        <v>202</v>
      </c>
      <c r="N114"/>
    </row>
    <row r="115" spans="1:18" ht="14.45" customHeight="1" thickBot="1" x14ac:dyDescent="0.3">
      <c r="A115">
        <v>111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 s="163" t="str">
        <f t="shared" si="1"/>
        <v>6F</v>
      </c>
      <c r="K115" t="s">
        <v>202</v>
      </c>
      <c r="N115"/>
    </row>
    <row r="116" spans="1:18" ht="14.45" customHeight="1" x14ac:dyDescent="0.25">
      <c r="A116">
        <v>112</v>
      </c>
      <c r="B116" s="70">
        <v>0</v>
      </c>
      <c r="C116" s="71">
        <v>1</v>
      </c>
      <c r="D116" s="71">
        <v>1</v>
      </c>
      <c r="E116" s="71">
        <v>1</v>
      </c>
      <c r="F116" s="31">
        <v>0</v>
      </c>
      <c r="G116" s="31">
        <v>0</v>
      </c>
      <c r="H116" s="31">
        <v>0</v>
      </c>
      <c r="I116" s="32">
        <v>0</v>
      </c>
      <c r="J116" s="163" t="str">
        <f t="shared" si="1"/>
        <v>70</v>
      </c>
      <c r="K116" s="33" t="s">
        <v>203</v>
      </c>
      <c r="L116" s="33"/>
      <c r="M116" s="34"/>
      <c r="N116" s="204" t="s">
        <v>231</v>
      </c>
    </row>
    <row r="117" spans="1:18" ht="14.45" customHeight="1" x14ac:dyDescent="0.25">
      <c r="A117">
        <v>113</v>
      </c>
      <c r="B117" s="59">
        <v>0</v>
      </c>
      <c r="C117" s="59">
        <v>1</v>
      </c>
      <c r="D117" s="59">
        <v>1</v>
      </c>
      <c r="E117" s="59">
        <v>1</v>
      </c>
      <c r="F117" s="37">
        <v>0</v>
      </c>
      <c r="G117" s="37">
        <v>0</v>
      </c>
      <c r="H117" s="37">
        <v>0</v>
      </c>
      <c r="I117" s="37">
        <v>1</v>
      </c>
      <c r="J117" s="163" t="str">
        <f t="shared" si="1"/>
        <v>71</v>
      </c>
      <c r="K117" s="38" t="s">
        <v>144</v>
      </c>
      <c r="L117" s="38" t="s">
        <v>198</v>
      </c>
      <c r="M117" s="39" t="s">
        <v>199</v>
      </c>
      <c r="N117" s="204"/>
      <c r="O117" s="205" t="s">
        <v>212</v>
      </c>
      <c r="P117" s="205"/>
      <c r="Q117" s="205"/>
      <c r="R117" s="205"/>
    </row>
    <row r="118" spans="1:18" ht="14.45" customHeight="1" x14ac:dyDescent="0.25">
      <c r="A118">
        <v>114</v>
      </c>
      <c r="B118" s="58">
        <v>0</v>
      </c>
      <c r="C118" s="59">
        <v>1</v>
      </c>
      <c r="D118" s="59">
        <v>1</v>
      </c>
      <c r="E118" s="59">
        <v>1</v>
      </c>
      <c r="F118" s="37">
        <v>0</v>
      </c>
      <c r="G118" s="37">
        <v>0</v>
      </c>
      <c r="H118" s="37">
        <v>1</v>
      </c>
      <c r="I118" s="37">
        <v>0</v>
      </c>
      <c r="J118" s="163" t="str">
        <f t="shared" si="1"/>
        <v>72</v>
      </c>
      <c r="K118" s="38" t="s">
        <v>144</v>
      </c>
      <c r="L118" s="38" t="s">
        <v>198</v>
      </c>
      <c r="M118" s="39" t="s">
        <v>200</v>
      </c>
      <c r="N118" s="204"/>
      <c r="O118" s="205"/>
      <c r="P118" s="205"/>
      <c r="Q118" s="205"/>
      <c r="R118" s="205"/>
    </row>
    <row r="119" spans="1:18" ht="14.45" customHeight="1" x14ac:dyDescent="0.25">
      <c r="A119">
        <v>115</v>
      </c>
      <c r="B119" s="58">
        <v>0</v>
      </c>
      <c r="C119" s="59">
        <v>1</v>
      </c>
      <c r="D119" s="59">
        <v>1</v>
      </c>
      <c r="E119" s="59">
        <v>1</v>
      </c>
      <c r="F119" s="37">
        <v>0</v>
      </c>
      <c r="G119" s="37">
        <v>0</v>
      </c>
      <c r="H119" s="37">
        <v>1</v>
      </c>
      <c r="I119" s="37">
        <v>1</v>
      </c>
      <c r="J119" s="163" t="str">
        <f t="shared" si="1"/>
        <v>73</v>
      </c>
      <c r="K119" s="38" t="s">
        <v>144</v>
      </c>
      <c r="L119" s="38" t="s">
        <v>198</v>
      </c>
      <c r="M119" s="72" t="s">
        <v>204</v>
      </c>
      <c r="N119" s="204"/>
      <c r="O119" s="205"/>
      <c r="P119" s="205"/>
      <c r="Q119" s="205"/>
      <c r="R119" s="205"/>
    </row>
    <row r="120" spans="1:18" ht="14.45" customHeight="1" x14ac:dyDescent="0.25">
      <c r="A120">
        <v>116</v>
      </c>
      <c r="B120" s="58">
        <v>0</v>
      </c>
      <c r="C120" s="59">
        <v>1</v>
      </c>
      <c r="D120" s="59">
        <v>1</v>
      </c>
      <c r="E120" s="59">
        <v>1</v>
      </c>
      <c r="F120" s="37">
        <v>0</v>
      </c>
      <c r="G120" s="37">
        <v>1</v>
      </c>
      <c r="H120" s="37">
        <v>0</v>
      </c>
      <c r="I120" s="66">
        <v>0</v>
      </c>
      <c r="J120" s="163" t="str">
        <f t="shared" si="1"/>
        <v>74</v>
      </c>
      <c r="K120" s="38" t="s">
        <v>144</v>
      </c>
      <c r="L120" s="38" t="s">
        <v>198</v>
      </c>
      <c r="M120" s="72" t="s">
        <v>205</v>
      </c>
      <c r="N120" s="204"/>
      <c r="O120" s="205"/>
      <c r="P120" s="205"/>
      <c r="Q120" s="205"/>
      <c r="R120" s="205"/>
    </row>
    <row r="121" spans="1:18" ht="14.45" customHeight="1" x14ac:dyDescent="0.25">
      <c r="A121">
        <v>117</v>
      </c>
      <c r="B121" s="58">
        <v>0</v>
      </c>
      <c r="C121" s="59">
        <v>1</v>
      </c>
      <c r="D121" s="59">
        <v>1</v>
      </c>
      <c r="E121" s="59">
        <v>1</v>
      </c>
      <c r="F121" s="37">
        <v>0</v>
      </c>
      <c r="G121" s="37">
        <v>1</v>
      </c>
      <c r="H121" s="37">
        <v>0</v>
      </c>
      <c r="I121" s="37">
        <v>1</v>
      </c>
      <c r="J121" s="163" t="str">
        <f t="shared" si="1"/>
        <v>75</v>
      </c>
      <c r="K121" s="38" t="s">
        <v>144</v>
      </c>
      <c r="L121" s="38" t="s">
        <v>198</v>
      </c>
      <c r="M121" s="72" t="s">
        <v>206</v>
      </c>
      <c r="N121" s="204"/>
      <c r="O121" s="205"/>
      <c r="P121" s="205"/>
      <c r="Q121" s="205"/>
      <c r="R121" s="205"/>
    </row>
    <row r="122" spans="1:18" ht="14.45" customHeight="1" x14ac:dyDescent="0.25">
      <c r="A122">
        <v>118</v>
      </c>
      <c r="B122" s="58">
        <v>0</v>
      </c>
      <c r="C122" s="59">
        <v>1</v>
      </c>
      <c r="D122" s="59">
        <v>1</v>
      </c>
      <c r="E122" s="59">
        <v>1</v>
      </c>
      <c r="F122" s="37">
        <v>0</v>
      </c>
      <c r="G122" s="37">
        <v>1</v>
      </c>
      <c r="H122" s="37">
        <v>1</v>
      </c>
      <c r="I122" s="37">
        <v>0</v>
      </c>
      <c r="J122" s="163" t="str">
        <f t="shared" si="1"/>
        <v>76</v>
      </c>
      <c r="K122" s="38" t="s">
        <v>144</v>
      </c>
      <c r="L122" s="38" t="s">
        <v>198</v>
      </c>
      <c r="M122" s="72" t="s">
        <v>207</v>
      </c>
      <c r="N122" s="204"/>
      <c r="O122" s="205"/>
      <c r="P122" s="205"/>
      <c r="Q122" s="205"/>
      <c r="R122" s="205"/>
    </row>
    <row r="123" spans="1:18" ht="14.45" customHeight="1" x14ac:dyDescent="0.25">
      <c r="A123">
        <v>119</v>
      </c>
      <c r="B123" s="58">
        <v>0</v>
      </c>
      <c r="C123" s="59">
        <v>1</v>
      </c>
      <c r="D123" s="59">
        <v>1</v>
      </c>
      <c r="E123" s="59">
        <v>1</v>
      </c>
      <c r="F123" s="37">
        <v>0</v>
      </c>
      <c r="G123" s="37">
        <v>1</v>
      </c>
      <c r="H123" s="37">
        <v>1</v>
      </c>
      <c r="I123" s="37">
        <v>1</v>
      </c>
      <c r="J123" s="163" t="str">
        <f t="shared" si="1"/>
        <v>77</v>
      </c>
      <c r="K123" s="38" t="s">
        <v>144</v>
      </c>
      <c r="L123" s="38" t="s">
        <v>198</v>
      </c>
      <c r="M123" s="72" t="s">
        <v>208</v>
      </c>
      <c r="N123" s="204"/>
      <c r="O123" s="205"/>
      <c r="P123" s="205"/>
      <c r="Q123" s="205"/>
      <c r="R123" s="205"/>
    </row>
    <row r="124" spans="1:18" ht="14.45" customHeight="1" thickBot="1" x14ac:dyDescent="0.3">
      <c r="A124">
        <v>120</v>
      </c>
      <c r="B124" s="73">
        <v>0</v>
      </c>
      <c r="C124" s="74">
        <v>1</v>
      </c>
      <c r="D124" s="74">
        <v>1</v>
      </c>
      <c r="E124" s="74">
        <v>1</v>
      </c>
      <c r="F124" s="42">
        <v>1</v>
      </c>
      <c r="G124" s="42">
        <v>0</v>
      </c>
      <c r="H124" s="42">
        <v>0</v>
      </c>
      <c r="I124" s="75">
        <v>0</v>
      </c>
      <c r="J124" s="163" t="str">
        <f t="shared" si="1"/>
        <v>78</v>
      </c>
      <c r="K124" s="43" t="s">
        <v>144</v>
      </c>
      <c r="L124" s="43" t="s">
        <v>198</v>
      </c>
      <c r="M124" s="76" t="s">
        <v>201</v>
      </c>
      <c r="N124" s="204"/>
      <c r="O124" s="205"/>
      <c r="P124" s="205"/>
      <c r="Q124" s="205"/>
      <c r="R124" s="205"/>
    </row>
    <row r="125" spans="1:18" ht="14.45" customHeight="1" x14ac:dyDescent="0.25">
      <c r="A125">
        <v>121</v>
      </c>
      <c r="B125" s="23">
        <v>0</v>
      </c>
      <c r="C125" s="23">
        <v>1</v>
      </c>
      <c r="D125" s="23">
        <v>1</v>
      </c>
      <c r="E125" s="23">
        <v>1</v>
      </c>
      <c r="F125" s="23">
        <v>1</v>
      </c>
      <c r="G125" s="23">
        <v>0</v>
      </c>
      <c r="H125" s="23">
        <v>0</v>
      </c>
      <c r="I125" s="23">
        <v>1</v>
      </c>
      <c r="J125" s="163" t="str">
        <f t="shared" si="1"/>
        <v>79</v>
      </c>
      <c r="K125" s="23" t="s">
        <v>147</v>
      </c>
      <c r="L125" s="23"/>
      <c r="M125" s="23"/>
      <c r="N125"/>
    </row>
    <row r="126" spans="1:18" ht="14.45" customHeight="1" x14ac:dyDescent="0.25">
      <c r="A126">
        <v>122</v>
      </c>
      <c r="B126" s="23">
        <v>0</v>
      </c>
      <c r="C126" s="23">
        <v>1</v>
      </c>
      <c r="D126" s="23">
        <v>1</v>
      </c>
      <c r="E126" s="23">
        <v>1</v>
      </c>
      <c r="F126" s="23">
        <v>1</v>
      </c>
      <c r="G126" s="23">
        <v>0</v>
      </c>
      <c r="H126" s="23">
        <v>1</v>
      </c>
      <c r="I126" s="23">
        <v>0</v>
      </c>
      <c r="J126" s="163" t="str">
        <f t="shared" si="1"/>
        <v>7A</v>
      </c>
      <c r="K126" s="23" t="s">
        <v>147</v>
      </c>
      <c r="L126" s="23"/>
      <c r="M126" s="23"/>
      <c r="N126"/>
    </row>
    <row r="127" spans="1:18" ht="14.45" customHeight="1" x14ac:dyDescent="0.25">
      <c r="A127">
        <v>123</v>
      </c>
      <c r="B127" s="23">
        <v>0</v>
      </c>
      <c r="C127" s="23">
        <v>1</v>
      </c>
      <c r="D127" s="23">
        <v>1</v>
      </c>
      <c r="E127" s="23">
        <v>1</v>
      </c>
      <c r="F127" s="23">
        <v>1</v>
      </c>
      <c r="G127" s="23">
        <v>0</v>
      </c>
      <c r="H127" s="23">
        <v>1</v>
      </c>
      <c r="I127" s="23">
        <v>1</v>
      </c>
      <c r="J127" s="163" t="str">
        <f t="shared" si="1"/>
        <v>7B</v>
      </c>
      <c r="K127" s="23" t="s">
        <v>147</v>
      </c>
      <c r="L127" s="23"/>
      <c r="M127" s="23"/>
      <c r="N127"/>
    </row>
    <row r="128" spans="1:18" ht="14.45" customHeight="1" x14ac:dyDescent="0.25">
      <c r="A128">
        <v>124</v>
      </c>
      <c r="B128" s="23">
        <v>0</v>
      </c>
      <c r="C128" s="23">
        <v>1</v>
      </c>
      <c r="D128" s="23">
        <v>1</v>
      </c>
      <c r="E128" s="23">
        <v>1</v>
      </c>
      <c r="F128" s="23">
        <v>1</v>
      </c>
      <c r="G128" s="23">
        <v>1</v>
      </c>
      <c r="H128" s="23">
        <v>0</v>
      </c>
      <c r="I128" s="24">
        <v>0</v>
      </c>
      <c r="J128" s="163" t="str">
        <f t="shared" si="1"/>
        <v>7C</v>
      </c>
      <c r="K128" s="23" t="s">
        <v>147</v>
      </c>
      <c r="L128" s="23"/>
      <c r="M128" s="23"/>
      <c r="N128"/>
    </row>
    <row r="129" spans="1:18" ht="14.45" customHeight="1" x14ac:dyDescent="0.25">
      <c r="A129">
        <v>125</v>
      </c>
      <c r="B129" s="23">
        <v>0</v>
      </c>
      <c r="C129" s="23">
        <v>1</v>
      </c>
      <c r="D129" s="23">
        <v>1</v>
      </c>
      <c r="E129" s="23">
        <v>1</v>
      </c>
      <c r="F129" s="23">
        <v>1</v>
      </c>
      <c r="G129" s="23">
        <v>1</v>
      </c>
      <c r="H129" s="23">
        <v>0</v>
      </c>
      <c r="I129" s="23">
        <v>1</v>
      </c>
      <c r="J129" s="163" t="str">
        <f t="shared" si="1"/>
        <v>7D</v>
      </c>
      <c r="K129" s="23" t="s">
        <v>147</v>
      </c>
      <c r="L129" s="23"/>
      <c r="M129" s="23"/>
      <c r="N129"/>
    </row>
    <row r="130" spans="1:18" ht="14.45" customHeight="1" x14ac:dyDescent="0.25">
      <c r="A130">
        <v>126</v>
      </c>
      <c r="B130" s="23">
        <v>0</v>
      </c>
      <c r="C130" s="23">
        <v>1</v>
      </c>
      <c r="D130" s="23">
        <v>1</v>
      </c>
      <c r="E130" s="23">
        <v>1</v>
      </c>
      <c r="F130" s="23">
        <v>1</v>
      </c>
      <c r="G130" s="23">
        <v>1</v>
      </c>
      <c r="H130" s="23">
        <v>1</v>
      </c>
      <c r="I130" s="23">
        <v>0</v>
      </c>
      <c r="J130" s="163" t="str">
        <f t="shared" si="1"/>
        <v>7E</v>
      </c>
      <c r="K130" s="23" t="s">
        <v>147</v>
      </c>
      <c r="L130" s="23"/>
      <c r="M130" s="23"/>
      <c r="N130"/>
    </row>
    <row r="131" spans="1:18" ht="14.45" customHeight="1" x14ac:dyDescent="0.25">
      <c r="A131">
        <v>127</v>
      </c>
      <c r="B131" s="23">
        <v>0</v>
      </c>
      <c r="C131" s="23">
        <v>1</v>
      </c>
      <c r="D131" s="23">
        <v>1</v>
      </c>
      <c r="E131" s="23">
        <v>1</v>
      </c>
      <c r="F131" s="23">
        <v>1</v>
      </c>
      <c r="G131" s="23">
        <v>1</v>
      </c>
      <c r="H131" s="23">
        <v>1</v>
      </c>
      <c r="I131" s="23">
        <v>1</v>
      </c>
      <c r="J131" s="163" t="str">
        <f t="shared" si="1"/>
        <v>7F</v>
      </c>
      <c r="K131" s="23" t="s">
        <v>147</v>
      </c>
      <c r="L131" s="23"/>
      <c r="M131" s="23"/>
      <c r="N131"/>
    </row>
    <row r="132" spans="1:18" ht="14.45" customHeight="1" x14ac:dyDescent="0.25">
      <c r="A132">
        <v>128</v>
      </c>
      <c r="B132" s="22">
        <v>1</v>
      </c>
      <c r="C132" s="22">
        <v>0</v>
      </c>
      <c r="D132" s="22">
        <v>0</v>
      </c>
      <c r="E132" s="22">
        <v>0</v>
      </c>
      <c r="F132">
        <v>0</v>
      </c>
      <c r="G132">
        <v>0</v>
      </c>
      <c r="H132">
        <v>0</v>
      </c>
      <c r="I132" s="3">
        <v>0</v>
      </c>
      <c r="J132" s="163" t="str">
        <f t="shared" si="1"/>
        <v>80</v>
      </c>
      <c r="K132" t="s">
        <v>202</v>
      </c>
      <c r="M132" t="s">
        <v>146</v>
      </c>
      <c r="N132" s="204" t="s">
        <v>232</v>
      </c>
    </row>
    <row r="133" spans="1:18" ht="14.45" customHeight="1" x14ac:dyDescent="0.25">
      <c r="A133">
        <v>129</v>
      </c>
      <c r="B133" s="22">
        <v>1</v>
      </c>
      <c r="C133" s="22">
        <v>0</v>
      </c>
      <c r="D133" s="22">
        <v>0</v>
      </c>
      <c r="E133" s="22">
        <v>0</v>
      </c>
      <c r="F133">
        <v>0</v>
      </c>
      <c r="G133">
        <v>0</v>
      </c>
      <c r="H133">
        <v>0</v>
      </c>
      <c r="I133">
        <v>1</v>
      </c>
      <c r="J133" s="163" t="str">
        <f t="shared" ref="J133:J196" si="2">DEC2HEX(A133)</f>
        <v>81</v>
      </c>
      <c r="K133" t="s">
        <v>202</v>
      </c>
      <c r="M133" t="s">
        <v>146</v>
      </c>
      <c r="N133" s="204"/>
    </row>
    <row r="134" spans="1:18" ht="14.45" customHeight="1" x14ac:dyDescent="0.25">
      <c r="A134">
        <v>130</v>
      </c>
      <c r="B134" s="22">
        <v>1</v>
      </c>
      <c r="C134" s="22">
        <v>0</v>
      </c>
      <c r="D134" s="22">
        <v>0</v>
      </c>
      <c r="E134" s="22">
        <v>0</v>
      </c>
      <c r="F134">
        <v>0</v>
      </c>
      <c r="G134">
        <v>0</v>
      </c>
      <c r="H134">
        <v>1</v>
      </c>
      <c r="I134">
        <v>0</v>
      </c>
      <c r="J134" s="163" t="str">
        <f t="shared" si="2"/>
        <v>82</v>
      </c>
      <c r="K134" t="s">
        <v>202</v>
      </c>
      <c r="M134" t="s">
        <v>146</v>
      </c>
      <c r="N134" s="204"/>
    </row>
    <row r="135" spans="1:18" ht="14.45" customHeight="1" x14ac:dyDescent="0.25">
      <c r="A135">
        <v>131</v>
      </c>
      <c r="B135" s="22">
        <v>1</v>
      </c>
      <c r="C135" s="22">
        <v>0</v>
      </c>
      <c r="D135" s="22">
        <v>0</v>
      </c>
      <c r="E135" s="22">
        <v>0</v>
      </c>
      <c r="F135">
        <v>0</v>
      </c>
      <c r="G135">
        <v>0</v>
      </c>
      <c r="H135">
        <v>1</v>
      </c>
      <c r="I135">
        <v>1</v>
      </c>
      <c r="J135" s="163" t="str">
        <f t="shared" si="2"/>
        <v>83</v>
      </c>
      <c r="K135" t="s">
        <v>202</v>
      </c>
      <c r="M135" t="s">
        <v>146</v>
      </c>
      <c r="N135" s="204"/>
    </row>
    <row r="136" spans="1:18" ht="14.45" customHeight="1" x14ac:dyDescent="0.25">
      <c r="A136">
        <v>132</v>
      </c>
      <c r="B136" s="22">
        <v>1</v>
      </c>
      <c r="C136" s="22">
        <v>0</v>
      </c>
      <c r="D136" s="22">
        <v>0</v>
      </c>
      <c r="E136" s="22">
        <v>0</v>
      </c>
      <c r="F136">
        <v>0</v>
      </c>
      <c r="G136" s="7">
        <v>1</v>
      </c>
      <c r="H136" s="7">
        <v>0</v>
      </c>
      <c r="I136" s="12">
        <v>0</v>
      </c>
      <c r="J136" s="163" t="str">
        <f t="shared" si="2"/>
        <v>84</v>
      </c>
      <c r="K136" t="s">
        <v>202</v>
      </c>
      <c r="M136" t="s">
        <v>146</v>
      </c>
      <c r="N136" s="204"/>
    </row>
    <row r="137" spans="1:18" ht="14.45" customHeight="1" x14ac:dyDescent="0.25">
      <c r="A137">
        <v>133</v>
      </c>
      <c r="B137" s="22">
        <v>1</v>
      </c>
      <c r="C137" s="22">
        <v>0</v>
      </c>
      <c r="D137" s="22">
        <v>0</v>
      </c>
      <c r="E137" s="22">
        <v>0</v>
      </c>
      <c r="F137">
        <v>0</v>
      </c>
      <c r="G137" s="7">
        <v>1</v>
      </c>
      <c r="H137" s="7">
        <v>0</v>
      </c>
      <c r="I137" s="7">
        <v>1</v>
      </c>
      <c r="J137" s="163" t="str">
        <f t="shared" si="2"/>
        <v>85</v>
      </c>
      <c r="K137" t="s">
        <v>202</v>
      </c>
      <c r="M137" t="s">
        <v>146</v>
      </c>
      <c r="N137" s="204"/>
    </row>
    <row r="138" spans="1:18" ht="14.45" customHeight="1" x14ac:dyDescent="0.25">
      <c r="A138">
        <v>134</v>
      </c>
      <c r="B138" s="22">
        <v>1</v>
      </c>
      <c r="C138" s="22">
        <v>0</v>
      </c>
      <c r="D138" s="22">
        <v>0</v>
      </c>
      <c r="E138" s="22">
        <v>0</v>
      </c>
      <c r="F138">
        <v>0</v>
      </c>
      <c r="G138" s="7">
        <v>1</v>
      </c>
      <c r="H138" s="7">
        <v>1</v>
      </c>
      <c r="I138" s="7">
        <v>0</v>
      </c>
      <c r="J138" s="163" t="str">
        <f t="shared" si="2"/>
        <v>86</v>
      </c>
      <c r="K138" t="s">
        <v>202</v>
      </c>
      <c r="M138" t="s">
        <v>146</v>
      </c>
      <c r="N138" s="204"/>
    </row>
    <row r="139" spans="1:18" ht="14.45" customHeight="1" thickBot="1" x14ac:dyDescent="0.3">
      <c r="A139">
        <v>135</v>
      </c>
      <c r="B139" s="22">
        <v>1</v>
      </c>
      <c r="C139" s="22">
        <v>0</v>
      </c>
      <c r="D139" s="22">
        <v>0</v>
      </c>
      <c r="E139" s="22">
        <v>0</v>
      </c>
      <c r="F139" s="7">
        <v>0</v>
      </c>
      <c r="G139" s="7">
        <v>1</v>
      </c>
      <c r="H139" s="7">
        <v>1</v>
      </c>
      <c r="I139" s="7">
        <v>1</v>
      </c>
      <c r="J139" s="163" t="str">
        <f t="shared" si="2"/>
        <v>87</v>
      </c>
      <c r="K139" t="s">
        <v>202</v>
      </c>
      <c r="M139" t="s">
        <v>146</v>
      </c>
      <c r="N139" s="204"/>
    </row>
    <row r="140" spans="1:18" ht="14.45" customHeight="1" x14ac:dyDescent="0.25">
      <c r="A140">
        <v>136</v>
      </c>
      <c r="B140" s="70">
        <v>1</v>
      </c>
      <c r="C140" s="71">
        <v>0</v>
      </c>
      <c r="D140" s="71">
        <v>0</v>
      </c>
      <c r="E140" s="71">
        <v>0</v>
      </c>
      <c r="F140" s="77">
        <v>1</v>
      </c>
      <c r="G140" s="77">
        <v>0</v>
      </c>
      <c r="H140" s="77">
        <v>0</v>
      </c>
      <c r="I140" s="78">
        <v>0</v>
      </c>
      <c r="J140" s="163" t="str">
        <f t="shared" si="2"/>
        <v>88</v>
      </c>
      <c r="K140" s="33" t="s">
        <v>144</v>
      </c>
      <c r="L140" s="33" t="s">
        <v>192</v>
      </c>
      <c r="M140" s="34" t="s">
        <v>146</v>
      </c>
      <c r="N140" s="204"/>
      <c r="O140" s="167" t="s">
        <v>214</v>
      </c>
      <c r="P140" s="167"/>
      <c r="Q140" s="193"/>
      <c r="R140" s="193"/>
    </row>
    <row r="141" spans="1:18" ht="14.45" customHeight="1" x14ac:dyDescent="0.25">
      <c r="A141">
        <v>137</v>
      </c>
      <c r="B141" s="58">
        <v>1</v>
      </c>
      <c r="C141" s="59">
        <v>0</v>
      </c>
      <c r="D141" s="59">
        <v>0</v>
      </c>
      <c r="E141" s="59">
        <v>0</v>
      </c>
      <c r="F141" s="79">
        <v>1</v>
      </c>
      <c r="G141" s="79">
        <v>0</v>
      </c>
      <c r="H141" s="79">
        <v>0</v>
      </c>
      <c r="I141" s="79">
        <v>1</v>
      </c>
      <c r="J141" s="163" t="str">
        <f t="shared" si="2"/>
        <v>89</v>
      </c>
      <c r="K141" s="38" t="s">
        <v>144</v>
      </c>
      <c r="L141" s="38" t="s">
        <v>193</v>
      </c>
      <c r="M141" s="39" t="s">
        <v>146</v>
      </c>
      <c r="N141" s="204"/>
      <c r="O141" s="193"/>
      <c r="P141" s="193"/>
      <c r="Q141" s="193"/>
      <c r="R141" s="193"/>
    </row>
    <row r="142" spans="1:18" ht="14.45" customHeight="1" x14ac:dyDescent="0.25">
      <c r="A142">
        <v>138</v>
      </c>
      <c r="B142" s="58">
        <v>1</v>
      </c>
      <c r="C142" s="59">
        <v>0</v>
      </c>
      <c r="D142" s="59">
        <v>0</v>
      </c>
      <c r="E142" s="59">
        <v>0</v>
      </c>
      <c r="F142" s="79">
        <v>1</v>
      </c>
      <c r="G142" s="79">
        <v>0</v>
      </c>
      <c r="H142" s="79">
        <v>1</v>
      </c>
      <c r="I142" s="79">
        <v>0</v>
      </c>
      <c r="J142" s="163" t="str">
        <f t="shared" si="2"/>
        <v>8A</v>
      </c>
      <c r="K142" s="38"/>
      <c r="L142" s="38"/>
      <c r="M142" s="39" t="s">
        <v>146</v>
      </c>
      <c r="N142" s="204"/>
      <c r="O142" s="193"/>
      <c r="P142" s="193"/>
      <c r="Q142" s="193"/>
      <c r="R142" s="193"/>
    </row>
    <row r="143" spans="1:18" ht="14.45" customHeight="1" x14ac:dyDescent="0.25">
      <c r="A143">
        <v>139</v>
      </c>
      <c r="B143" s="58">
        <v>1</v>
      </c>
      <c r="C143" s="59">
        <v>0</v>
      </c>
      <c r="D143" s="59">
        <v>0</v>
      </c>
      <c r="E143" s="59">
        <v>0</v>
      </c>
      <c r="F143" s="79">
        <v>1</v>
      </c>
      <c r="G143" s="79">
        <v>0</v>
      </c>
      <c r="H143" s="79">
        <v>1</v>
      </c>
      <c r="I143" s="79">
        <v>1</v>
      </c>
      <c r="J143" s="163" t="str">
        <f t="shared" si="2"/>
        <v>8B</v>
      </c>
      <c r="K143" s="38"/>
      <c r="L143" s="38"/>
      <c r="M143" s="39" t="s">
        <v>146</v>
      </c>
      <c r="N143" s="204"/>
      <c r="O143" s="193"/>
      <c r="P143" s="193"/>
      <c r="Q143" s="193"/>
      <c r="R143" s="193"/>
    </row>
    <row r="144" spans="1:18" ht="14.45" customHeight="1" x14ac:dyDescent="0.25">
      <c r="A144">
        <v>140</v>
      </c>
      <c r="B144" s="58">
        <v>1</v>
      </c>
      <c r="C144" s="59">
        <v>0</v>
      </c>
      <c r="D144" s="59">
        <v>0</v>
      </c>
      <c r="E144" s="59">
        <v>0</v>
      </c>
      <c r="F144" s="79">
        <v>1</v>
      </c>
      <c r="G144" s="79">
        <v>1</v>
      </c>
      <c r="H144" s="37">
        <v>0</v>
      </c>
      <c r="I144" s="66">
        <v>0</v>
      </c>
      <c r="J144" s="163" t="str">
        <f t="shared" si="2"/>
        <v>8C</v>
      </c>
      <c r="K144" s="38" t="s">
        <v>144</v>
      </c>
      <c r="L144" s="38" t="s">
        <v>194</v>
      </c>
      <c r="M144" s="39" t="s">
        <v>146</v>
      </c>
      <c r="N144" s="204"/>
      <c r="O144" s="193"/>
      <c r="P144" s="193"/>
      <c r="Q144" s="193"/>
      <c r="R144" s="193"/>
    </row>
    <row r="145" spans="1:19" ht="14.45" customHeight="1" x14ac:dyDescent="0.25">
      <c r="A145">
        <v>141</v>
      </c>
      <c r="B145" s="58">
        <v>1</v>
      </c>
      <c r="C145" s="59">
        <v>0</v>
      </c>
      <c r="D145" s="59">
        <v>0</v>
      </c>
      <c r="E145" s="59">
        <v>0</v>
      </c>
      <c r="F145" s="79">
        <v>1</v>
      </c>
      <c r="G145" s="79">
        <v>1</v>
      </c>
      <c r="H145" s="37">
        <v>0</v>
      </c>
      <c r="I145" s="37">
        <v>1</v>
      </c>
      <c r="J145" s="163" t="str">
        <f t="shared" si="2"/>
        <v>8D</v>
      </c>
      <c r="K145" s="38" t="s">
        <v>144</v>
      </c>
      <c r="L145" s="38" t="s">
        <v>195</v>
      </c>
      <c r="M145" s="39" t="s">
        <v>146</v>
      </c>
      <c r="N145" s="204"/>
      <c r="O145" s="193"/>
      <c r="P145" s="193"/>
      <c r="Q145" s="193"/>
      <c r="R145" s="193"/>
    </row>
    <row r="146" spans="1:19" ht="14.45" customHeight="1" x14ac:dyDescent="0.25">
      <c r="A146">
        <v>142</v>
      </c>
      <c r="B146" s="58">
        <v>1</v>
      </c>
      <c r="C146" s="59">
        <v>0</v>
      </c>
      <c r="D146" s="59">
        <v>0</v>
      </c>
      <c r="E146" s="59">
        <v>0</v>
      </c>
      <c r="F146" s="79">
        <v>1</v>
      </c>
      <c r="G146" s="79">
        <v>1</v>
      </c>
      <c r="H146" s="37">
        <v>1</v>
      </c>
      <c r="I146" s="37">
        <v>0</v>
      </c>
      <c r="J146" s="163" t="str">
        <f t="shared" si="2"/>
        <v>8E</v>
      </c>
      <c r="K146" s="38" t="s">
        <v>144</v>
      </c>
      <c r="L146" s="38" t="s">
        <v>196</v>
      </c>
      <c r="M146" s="39" t="s">
        <v>146</v>
      </c>
      <c r="N146" s="204"/>
      <c r="O146" s="193"/>
      <c r="P146" s="193"/>
      <c r="Q146" s="193"/>
      <c r="R146" s="193"/>
    </row>
    <row r="147" spans="1:19" ht="14.45" customHeight="1" thickBot="1" x14ac:dyDescent="0.3">
      <c r="A147">
        <v>143</v>
      </c>
      <c r="B147" s="73">
        <v>1</v>
      </c>
      <c r="C147" s="74">
        <v>0</v>
      </c>
      <c r="D147" s="74">
        <v>0</v>
      </c>
      <c r="E147" s="74">
        <v>0</v>
      </c>
      <c r="F147" s="80">
        <v>1</v>
      </c>
      <c r="G147" s="80">
        <v>1</v>
      </c>
      <c r="H147" s="42">
        <v>1</v>
      </c>
      <c r="I147" s="42">
        <v>1</v>
      </c>
      <c r="J147" s="163" t="str">
        <f t="shared" si="2"/>
        <v>8F</v>
      </c>
      <c r="K147" s="43" t="s">
        <v>144</v>
      </c>
      <c r="L147" s="43" t="s">
        <v>197</v>
      </c>
      <c r="M147" s="44" t="s">
        <v>146</v>
      </c>
      <c r="N147" s="204"/>
      <c r="O147" s="193"/>
      <c r="P147" s="193"/>
      <c r="Q147" s="193"/>
      <c r="R147" s="193"/>
    </row>
    <row r="148" spans="1:19" ht="14.45" customHeight="1" x14ac:dyDescent="0.25">
      <c r="A148">
        <v>144</v>
      </c>
      <c r="B148" s="70">
        <v>1</v>
      </c>
      <c r="C148" s="71">
        <v>0</v>
      </c>
      <c r="D148" s="71">
        <v>0</v>
      </c>
      <c r="E148" s="71">
        <v>1</v>
      </c>
      <c r="F148" s="86">
        <v>0</v>
      </c>
      <c r="G148" s="31">
        <v>0</v>
      </c>
      <c r="H148" s="87">
        <v>0</v>
      </c>
      <c r="I148" s="81">
        <v>0</v>
      </c>
      <c r="J148" s="163" t="str">
        <f t="shared" si="2"/>
        <v>90</v>
      </c>
      <c r="K148" s="33" t="s">
        <v>144</v>
      </c>
      <c r="L148" s="33" t="s">
        <v>168</v>
      </c>
      <c r="M148" s="34" t="s">
        <v>146</v>
      </c>
      <c r="N148" s="204" t="s">
        <v>233</v>
      </c>
      <c r="O148" s="206" t="s">
        <v>210</v>
      </c>
      <c r="P148" s="206"/>
      <c r="Q148" s="207"/>
      <c r="R148" s="207"/>
      <c r="S148" s="194" t="s">
        <v>217</v>
      </c>
    </row>
    <row r="149" spans="1:19" ht="14.45" customHeight="1" thickBot="1" x14ac:dyDescent="0.3">
      <c r="A149">
        <v>145</v>
      </c>
      <c r="B149" s="58">
        <v>1</v>
      </c>
      <c r="C149" s="59">
        <v>0</v>
      </c>
      <c r="D149" s="59">
        <v>0</v>
      </c>
      <c r="E149" s="59">
        <v>1</v>
      </c>
      <c r="F149" s="88">
        <v>0</v>
      </c>
      <c r="G149" s="42">
        <v>0</v>
      </c>
      <c r="H149" s="69">
        <v>0</v>
      </c>
      <c r="I149" s="38">
        <v>1</v>
      </c>
      <c r="J149" s="163" t="str">
        <f t="shared" si="2"/>
        <v>91</v>
      </c>
      <c r="K149" s="38" t="s">
        <v>144</v>
      </c>
      <c r="L149" s="38" t="s">
        <v>169</v>
      </c>
      <c r="M149" s="39" t="s">
        <v>146</v>
      </c>
      <c r="N149" s="204"/>
      <c r="O149" s="207"/>
      <c r="P149" s="207"/>
      <c r="Q149" s="207"/>
      <c r="R149" s="207"/>
      <c r="S149" s="194"/>
    </row>
    <row r="150" spans="1:19" ht="14.45" customHeight="1" x14ac:dyDescent="0.25">
      <c r="A150">
        <v>146</v>
      </c>
      <c r="B150" s="58">
        <v>1</v>
      </c>
      <c r="C150" s="59">
        <v>0</v>
      </c>
      <c r="D150" s="59">
        <v>0</v>
      </c>
      <c r="E150" s="59">
        <v>1</v>
      </c>
      <c r="F150" s="86">
        <v>0</v>
      </c>
      <c r="G150" s="31">
        <v>0</v>
      </c>
      <c r="H150" s="87">
        <v>1</v>
      </c>
      <c r="I150" s="38">
        <v>0</v>
      </c>
      <c r="J150" s="163" t="str">
        <f t="shared" si="2"/>
        <v>92</v>
      </c>
      <c r="K150" s="38" t="s">
        <v>144</v>
      </c>
      <c r="L150" s="38" t="s">
        <v>170</v>
      </c>
      <c r="M150" s="39" t="s">
        <v>146</v>
      </c>
      <c r="N150" s="204"/>
      <c r="O150" s="207"/>
      <c r="P150" s="207"/>
      <c r="Q150" s="207"/>
      <c r="R150" s="207"/>
      <c r="S150" s="166"/>
    </row>
    <row r="151" spans="1:19" ht="14.45" customHeight="1" thickBot="1" x14ac:dyDescent="0.3">
      <c r="A151">
        <v>147</v>
      </c>
      <c r="B151" s="58">
        <v>1</v>
      </c>
      <c r="C151" s="59">
        <v>0</v>
      </c>
      <c r="D151" s="59">
        <v>0</v>
      </c>
      <c r="E151" s="59">
        <v>1</v>
      </c>
      <c r="F151" s="88">
        <v>0</v>
      </c>
      <c r="G151" s="42">
        <v>0</v>
      </c>
      <c r="H151" s="69">
        <v>1</v>
      </c>
      <c r="I151" s="38">
        <v>1</v>
      </c>
      <c r="J151" s="163" t="str">
        <f t="shared" si="2"/>
        <v>93</v>
      </c>
      <c r="K151" s="38" t="s">
        <v>144</v>
      </c>
      <c r="L151" s="38" t="s">
        <v>171</v>
      </c>
      <c r="M151" s="39" t="s">
        <v>146</v>
      </c>
      <c r="N151" s="204"/>
      <c r="O151" s="207"/>
      <c r="P151" s="207"/>
      <c r="Q151" s="207"/>
      <c r="R151" s="207"/>
      <c r="S151" s="166"/>
    </row>
    <row r="152" spans="1:19" ht="14.45" customHeight="1" x14ac:dyDescent="0.25">
      <c r="A152">
        <v>148</v>
      </c>
      <c r="B152" s="58">
        <v>1</v>
      </c>
      <c r="C152" s="59">
        <v>0</v>
      </c>
      <c r="D152" s="59">
        <v>0</v>
      </c>
      <c r="E152" s="59">
        <v>1</v>
      </c>
      <c r="F152" s="86">
        <v>0</v>
      </c>
      <c r="G152" s="31">
        <v>1</v>
      </c>
      <c r="H152" s="87">
        <v>0</v>
      </c>
      <c r="I152" s="82">
        <v>0</v>
      </c>
      <c r="J152" s="163" t="str">
        <f t="shared" si="2"/>
        <v>94</v>
      </c>
      <c r="K152" s="38" t="s">
        <v>144</v>
      </c>
      <c r="L152" s="38" t="s">
        <v>172</v>
      </c>
      <c r="M152" s="39" t="s">
        <v>146</v>
      </c>
      <c r="N152" s="204"/>
      <c r="O152" s="207"/>
      <c r="P152" s="207"/>
      <c r="Q152" s="207"/>
      <c r="R152" s="207"/>
      <c r="S152" s="166"/>
    </row>
    <row r="153" spans="1:19" ht="14.45" customHeight="1" thickBot="1" x14ac:dyDescent="0.3">
      <c r="A153">
        <v>149</v>
      </c>
      <c r="B153" s="58">
        <v>1</v>
      </c>
      <c r="C153" s="59">
        <v>0</v>
      </c>
      <c r="D153" s="59">
        <v>0</v>
      </c>
      <c r="E153" s="59">
        <v>1</v>
      </c>
      <c r="F153" s="88">
        <v>0</v>
      </c>
      <c r="G153" s="42">
        <v>1</v>
      </c>
      <c r="H153" s="69">
        <v>0</v>
      </c>
      <c r="I153" s="38">
        <v>1</v>
      </c>
      <c r="J153" s="163" t="str">
        <f t="shared" si="2"/>
        <v>95</v>
      </c>
      <c r="K153" s="38" t="s">
        <v>144</v>
      </c>
      <c r="L153" s="38" t="s">
        <v>173</v>
      </c>
      <c r="M153" s="39" t="s">
        <v>146</v>
      </c>
      <c r="N153" s="204"/>
      <c r="O153" s="207"/>
      <c r="P153" s="207"/>
      <c r="Q153" s="207"/>
      <c r="R153" s="207"/>
      <c r="S153" s="166"/>
    </row>
    <row r="154" spans="1:19" ht="14.45" customHeight="1" x14ac:dyDescent="0.25">
      <c r="A154">
        <v>150</v>
      </c>
      <c r="B154" s="58">
        <v>1</v>
      </c>
      <c r="C154" s="59">
        <v>0</v>
      </c>
      <c r="D154" s="59">
        <v>0</v>
      </c>
      <c r="E154" s="59">
        <v>1</v>
      </c>
      <c r="F154" s="86">
        <v>0</v>
      </c>
      <c r="G154" s="31">
        <v>1</v>
      </c>
      <c r="H154" s="87">
        <v>1</v>
      </c>
      <c r="I154" s="38">
        <v>0</v>
      </c>
      <c r="J154" s="163" t="str">
        <f t="shared" si="2"/>
        <v>96</v>
      </c>
      <c r="K154" s="38" t="s">
        <v>144</v>
      </c>
      <c r="L154" s="38" t="s">
        <v>174</v>
      </c>
      <c r="M154" s="39" t="s">
        <v>146</v>
      </c>
      <c r="N154" s="204"/>
      <c r="O154" s="207"/>
      <c r="P154" s="207"/>
      <c r="Q154" s="207"/>
      <c r="R154" s="207"/>
      <c r="S154" s="166"/>
    </row>
    <row r="155" spans="1:19" ht="14.45" customHeight="1" thickBot="1" x14ac:dyDescent="0.3">
      <c r="A155">
        <v>151</v>
      </c>
      <c r="B155" s="58">
        <v>1</v>
      </c>
      <c r="C155" s="59">
        <v>0</v>
      </c>
      <c r="D155" s="59">
        <v>0</v>
      </c>
      <c r="E155" s="59">
        <v>1</v>
      </c>
      <c r="F155" s="88">
        <v>0</v>
      </c>
      <c r="G155" s="42">
        <v>1</v>
      </c>
      <c r="H155" s="69">
        <v>1</v>
      </c>
      <c r="I155" s="38">
        <v>1</v>
      </c>
      <c r="J155" s="163" t="str">
        <f t="shared" si="2"/>
        <v>97</v>
      </c>
      <c r="K155" s="38" t="s">
        <v>144</v>
      </c>
      <c r="L155" s="38" t="s">
        <v>175</v>
      </c>
      <c r="M155" s="39" t="s">
        <v>146</v>
      </c>
      <c r="N155" s="204"/>
      <c r="O155" s="207"/>
      <c r="P155" s="207"/>
      <c r="Q155" s="207"/>
      <c r="R155" s="207"/>
      <c r="S155" s="166"/>
    </row>
    <row r="156" spans="1:19" ht="14.45" customHeight="1" x14ac:dyDescent="0.25">
      <c r="A156">
        <v>152</v>
      </c>
      <c r="B156" s="58">
        <v>1</v>
      </c>
      <c r="C156" s="59">
        <v>0</v>
      </c>
      <c r="D156" s="59">
        <v>0</v>
      </c>
      <c r="E156" s="59">
        <v>1</v>
      </c>
      <c r="F156" s="86">
        <v>1</v>
      </c>
      <c r="G156" s="31">
        <v>0</v>
      </c>
      <c r="H156" s="87">
        <v>0</v>
      </c>
      <c r="I156" s="82">
        <v>0</v>
      </c>
      <c r="J156" s="163" t="str">
        <f t="shared" si="2"/>
        <v>98</v>
      </c>
      <c r="K156" s="38" t="s">
        <v>144</v>
      </c>
      <c r="L156" s="38" t="s">
        <v>176</v>
      </c>
      <c r="M156" s="39" t="s">
        <v>146</v>
      </c>
      <c r="N156" s="204"/>
      <c r="O156" s="207"/>
      <c r="P156" s="207"/>
      <c r="Q156" s="207"/>
      <c r="R156" s="207"/>
      <c r="S156" s="166"/>
    </row>
    <row r="157" spans="1:19" ht="14.45" customHeight="1" thickBot="1" x14ac:dyDescent="0.3">
      <c r="A157">
        <v>153</v>
      </c>
      <c r="B157" s="58">
        <v>1</v>
      </c>
      <c r="C157" s="59">
        <v>0</v>
      </c>
      <c r="D157" s="59">
        <v>0</v>
      </c>
      <c r="E157" s="59">
        <v>1</v>
      </c>
      <c r="F157" s="88">
        <v>1</v>
      </c>
      <c r="G157" s="42">
        <v>0</v>
      </c>
      <c r="H157" s="69">
        <v>0</v>
      </c>
      <c r="I157" s="38">
        <v>1</v>
      </c>
      <c r="J157" s="163" t="str">
        <f t="shared" si="2"/>
        <v>99</v>
      </c>
      <c r="K157" s="38" t="s">
        <v>144</v>
      </c>
      <c r="L157" s="38" t="s">
        <v>177</v>
      </c>
      <c r="M157" s="39" t="s">
        <v>146</v>
      </c>
      <c r="N157" s="204"/>
      <c r="O157" s="207"/>
      <c r="P157" s="207"/>
      <c r="Q157" s="207"/>
      <c r="R157" s="207"/>
      <c r="S157" s="166"/>
    </row>
    <row r="158" spans="1:19" ht="14.45" customHeight="1" x14ac:dyDescent="0.25">
      <c r="A158">
        <v>154</v>
      </c>
      <c r="B158" s="58">
        <v>1</v>
      </c>
      <c r="C158" s="59">
        <v>0</v>
      </c>
      <c r="D158" s="59">
        <v>0</v>
      </c>
      <c r="E158" s="59">
        <v>1</v>
      </c>
      <c r="F158" s="86">
        <v>1</v>
      </c>
      <c r="G158" s="31">
        <v>0</v>
      </c>
      <c r="H158" s="87">
        <v>1</v>
      </c>
      <c r="I158" s="38">
        <v>0</v>
      </c>
      <c r="J158" s="163" t="str">
        <f t="shared" si="2"/>
        <v>9A</v>
      </c>
      <c r="K158" s="38" t="s">
        <v>144</v>
      </c>
      <c r="L158" s="38" t="s">
        <v>178</v>
      </c>
      <c r="M158" s="39" t="s">
        <v>146</v>
      </c>
      <c r="N158" s="204"/>
      <c r="O158" s="207"/>
      <c r="P158" s="207"/>
      <c r="Q158" s="207"/>
      <c r="R158" s="207"/>
      <c r="S158" s="166"/>
    </row>
    <row r="159" spans="1:19" ht="14.45" customHeight="1" thickBot="1" x14ac:dyDescent="0.3">
      <c r="A159">
        <v>155</v>
      </c>
      <c r="B159" s="58">
        <v>1</v>
      </c>
      <c r="C159" s="59">
        <v>0</v>
      </c>
      <c r="D159" s="59">
        <v>0</v>
      </c>
      <c r="E159" s="59">
        <v>1</v>
      </c>
      <c r="F159" s="88">
        <v>1</v>
      </c>
      <c r="G159" s="42">
        <v>0</v>
      </c>
      <c r="H159" s="69">
        <v>1</v>
      </c>
      <c r="I159" s="38">
        <v>1</v>
      </c>
      <c r="J159" s="163" t="str">
        <f t="shared" si="2"/>
        <v>9B</v>
      </c>
      <c r="K159" s="38" t="s">
        <v>144</v>
      </c>
      <c r="L159" s="38" t="s">
        <v>179</v>
      </c>
      <c r="M159" s="39" t="s">
        <v>146</v>
      </c>
      <c r="N159" s="204"/>
      <c r="O159" s="207"/>
      <c r="P159" s="207"/>
      <c r="Q159" s="207"/>
      <c r="R159" s="207"/>
      <c r="S159" s="166"/>
    </row>
    <row r="160" spans="1:19" ht="14.45" customHeight="1" x14ac:dyDescent="0.25">
      <c r="A160">
        <v>156</v>
      </c>
      <c r="B160" s="58">
        <v>1</v>
      </c>
      <c r="C160" s="59">
        <v>0</v>
      </c>
      <c r="D160" s="59">
        <v>0</v>
      </c>
      <c r="E160" s="59">
        <v>1</v>
      </c>
      <c r="F160" s="86">
        <v>1</v>
      </c>
      <c r="G160" s="31">
        <v>1</v>
      </c>
      <c r="H160" s="87">
        <v>0</v>
      </c>
      <c r="I160" s="82">
        <v>0</v>
      </c>
      <c r="J160" s="163" t="str">
        <f t="shared" si="2"/>
        <v>9C</v>
      </c>
      <c r="K160" s="38" t="s">
        <v>144</v>
      </c>
      <c r="L160" s="38" t="s">
        <v>180</v>
      </c>
      <c r="M160" s="39" t="s">
        <v>146</v>
      </c>
      <c r="N160" s="204"/>
      <c r="O160" s="207"/>
      <c r="P160" s="207"/>
      <c r="Q160" s="207"/>
      <c r="R160" s="207"/>
      <c r="S160" s="166"/>
    </row>
    <row r="161" spans="1:19" ht="14.45" customHeight="1" thickBot="1" x14ac:dyDescent="0.3">
      <c r="A161">
        <v>157</v>
      </c>
      <c r="B161" s="58">
        <v>1</v>
      </c>
      <c r="C161" s="59">
        <v>0</v>
      </c>
      <c r="D161" s="59">
        <v>0</v>
      </c>
      <c r="E161" s="59">
        <v>1</v>
      </c>
      <c r="F161" s="88">
        <v>1</v>
      </c>
      <c r="G161" s="42">
        <v>1</v>
      </c>
      <c r="H161" s="69">
        <v>0</v>
      </c>
      <c r="I161" s="38">
        <v>1</v>
      </c>
      <c r="J161" s="163" t="str">
        <f t="shared" si="2"/>
        <v>9D</v>
      </c>
      <c r="K161" s="38" t="s">
        <v>144</v>
      </c>
      <c r="L161" s="38" t="s">
        <v>181</v>
      </c>
      <c r="M161" s="39" t="s">
        <v>146</v>
      </c>
      <c r="N161" s="204"/>
      <c r="O161" s="207"/>
      <c r="P161" s="207"/>
      <c r="Q161" s="207"/>
      <c r="R161" s="207"/>
      <c r="S161" s="166"/>
    </row>
    <row r="162" spans="1:19" ht="14.45" customHeight="1" x14ac:dyDescent="0.25">
      <c r="A162">
        <v>158</v>
      </c>
      <c r="B162" s="58">
        <v>1</v>
      </c>
      <c r="C162" s="59">
        <v>0</v>
      </c>
      <c r="D162" s="59">
        <v>0</v>
      </c>
      <c r="E162" s="59">
        <v>1</v>
      </c>
      <c r="F162" s="86">
        <v>1</v>
      </c>
      <c r="G162" s="31">
        <v>1</v>
      </c>
      <c r="H162" s="87">
        <v>1</v>
      </c>
      <c r="I162" s="38">
        <v>0</v>
      </c>
      <c r="J162" s="163" t="str">
        <f t="shared" si="2"/>
        <v>9E</v>
      </c>
      <c r="K162" s="38" t="s">
        <v>144</v>
      </c>
      <c r="L162" s="38" t="s">
        <v>182</v>
      </c>
      <c r="M162" s="39" t="s">
        <v>146</v>
      </c>
      <c r="N162" s="204"/>
      <c r="O162" s="207"/>
      <c r="P162" s="207"/>
      <c r="Q162" s="207"/>
      <c r="R162" s="207"/>
      <c r="S162" s="166"/>
    </row>
    <row r="163" spans="1:19" ht="14.45" customHeight="1" thickBot="1" x14ac:dyDescent="0.3">
      <c r="A163">
        <v>159</v>
      </c>
      <c r="B163" s="73">
        <v>1</v>
      </c>
      <c r="C163" s="74">
        <v>0</v>
      </c>
      <c r="D163" s="74">
        <v>0</v>
      </c>
      <c r="E163" s="74">
        <v>1</v>
      </c>
      <c r="F163" s="88">
        <v>1</v>
      </c>
      <c r="G163" s="42">
        <v>1</v>
      </c>
      <c r="H163" s="69">
        <v>1</v>
      </c>
      <c r="I163" s="43">
        <v>1</v>
      </c>
      <c r="J163" s="163" t="str">
        <f t="shared" si="2"/>
        <v>9F</v>
      </c>
      <c r="K163" s="43" t="s">
        <v>144</v>
      </c>
      <c r="L163" s="43" t="s">
        <v>183</v>
      </c>
      <c r="M163" s="44" t="s">
        <v>146</v>
      </c>
      <c r="N163" s="204"/>
      <c r="O163" s="207"/>
      <c r="P163" s="207"/>
      <c r="Q163" s="207"/>
      <c r="R163" s="207"/>
      <c r="S163" s="166"/>
    </row>
    <row r="164" spans="1:19" ht="14.45" customHeight="1" x14ac:dyDescent="0.25">
      <c r="A164">
        <v>160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 s="3">
        <v>0</v>
      </c>
      <c r="J164" s="163" t="str">
        <f t="shared" si="2"/>
        <v>A0</v>
      </c>
      <c r="K164" t="s">
        <v>202</v>
      </c>
      <c r="M164" t="s">
        <v>146</v>
      </c>
      <c r="N164"/>
    </row>
    <row r="165" spans="1:19" ht="14.45" customHeight="1" x14ac:dyDescent="0.25">
      <c r="A165">
        <v>161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 s="163" t="str">
        <f t="shared" si="2"/>
        <v>A1</v>
      </c>
      <c r="K165" t="s">
        <v>202</v>
      </c>
      <c r="M165" t="s">
        <v>146</v>
      </c>
      <c r="N165"/>
    </row>
    <row r="166" spans="1:19" ht="14.45" customHeight="1" x14ac:dyDescent="0.25">
      <c r="A166">
        <v>162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</v>
      </c>
      <c r="I166">
        <v>0</v>
      </c>
      <c r="J166" s="163" t="str">
        <f t="shared" si="2"/>
        <v>A2</v>
      </c>
      <c r="K166" t="s">
        <v>202</v>
      </c>
      <c r="M166" t="s">
        <v>146</v>
      </c>
      <c r="N166"/>
    </row>
    <row r="167" spans="1:19" ht="14.45" customHeight="1" x14ac:dyDescent="0.25">
      <c r="A167">
        <v>163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1</v>
      </c>
      <c r="J167" s="163" t="str">
        <f t="shared" si="2"/>
        <v>A3</v>
      </c>
      <c r="K167" t="s">
        <v>202</v>
      </c>
      <c r="M167" t="s">
        <v>146</v>
      </c>
      <c r="N167"/>
    </row>
    <row r="168" spans="1:19" ht="14.45" customHeight="1" x14ac:dyDescent="0.25">
      <c r="A168">
        <v>164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 s="3">
        <v>0</v>
      </c>
      <c r="J168" s="163" t="str">
        <f t="shared" si="2"/>
        <v>A4</v>
      </c>
      <c r="K168" t="s">
        <v>202</v>
      </c>
      <c r="M168" t="s">
        <v>146</v>
      </c>
      <c r="N168"/>
    </row>
    <row r="169" spans="1:19" ht="14.45" customHeight="1" x14ac:dyDescent="0.25">
      <c r="A169">
        <v>165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 s="163" t="str">
        <f t="shared" si="2"/>
        <v>A5</v>
      </c>
      <c r="K169" t="s">
        <v>202</v>
      </c>
      <c r="M169" t="s">
        <v>146</v>
      </c>
      <c r="N169"/>
    </row>
    <row r="170" spans="1:19" ht="14.45" customHeight="1" x14ac:dyDescent="0.25">
      <c r="A170">
        <v>166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 s="163" t="str">
        <f t="shared" si="2"/>
        <v>A6</v>
      </c>
      <c r="K170" t="s">
        <v>202</v>
      </c>
      <c r="M170" t="s">
        <v>146</v>
      </c>
      <c r="N170"/>
    </row>
    <row r="171" spans="1:19" ht="14.45" customHeight="1" x14ac:dyDescent="0.25">
      <c r="A171">
        <v>167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 s="163" t="str">
        <f t="shared" si="2"/>
        <v>A7</v>
      </c>
      <c r="K171" t="s">
        <v>202</v>
      </c>
      <c r="M171" t="s">
        <v>146</v>
      </c>
      <c r="N171"/>
    </row>
    <row r="172" spans="1:19" ht="14.45" customHeight="1" x14ac:dyDescent="0.25">
      <c r="A172">
        <v>168</v>
      </c>
      <c r="B172" s="7">
        <v>1</v>
      </c>
      <c r="C172" s="7">
        <v>0</v>
      </c>
      <c r="D172" s="7">
        <v>1</v>
      </c>
      <c r="E172" s="7">
        <v>0</v>
      </c>
      <c r="F172" s="7">
        <v>1</v>
      </c>
      <c r="G172" s="7">
        <v>0</v>
      </c>
      <c r="H172" s="7">
        <v>0</v>
      </c>
      <c r="I172" s="12">
        <v>0</v>
      </c>
      <c r="J172" s="163" t="str">
        <f t="shared" si="2"/>
        <v>A8</v>
      </c>
      <c r="K172" t="s">
        <v>202</v>
      </c>
      <c r="M172" t="s">
        <v>146</v>
      </c>
      <c r="N172" s="21"/>
    </row>
    <row r="173" spans="1:19" ht="14.45" customHeight="1" x14ac:dyDescent="0.25">
      <c r="A173">
        <v>169</v>
      </c>
      <c r="B173" s="7">
        <v>1</v>
      </c>
      <c r="C173" s="7">
        <v>0</v>
      </c>
      <c r="D173" s="7">
        <v>1</v>
      </c>
      <c r="E173" s="7">
        <v>0</v>
      </c>
      <c r="F173" s="7">
        <v>1</v>
      </c>
      <c r="G173" s="7">
        <v>0</v>
      </c>
      <c r="H173" s="7">
        <v>0</v>
      </c>
      <c r="I173" s="7">
        <v>1</v>
      </c>
      <c r="J173" s="163" t="str">
        <f t="shared" si="2"/>
        <v>A9</v>
      </c>
      <c r="K173" t="s">
        <v>202</v>
      </c>
      <c r="M173" t="s">
        <v>146</v>
      </c>
      <c r="N173" s="21"/>
    </row>
    <row r="174" spans="1:19" ht="14.45" customHeight="1" x14ac:dyDescent="0.25">
      <c r="A174">
        <v>170</v>
      </c>
      <c r="B174" s="7">
        <v>1</v>
      </c>
      <c r="C174" s="7">
        <v>0</v>
      </c>
      <c r="D174" s="7">
        <v>1</v>
      </c>
      <c r="E174" s="7">
        <v>0</v>
      </c>
      <c r="F174" s="7">
        <v>1</v>
      </c>
      <c r="G174" s="7">
        <v>0</v>
      </c>
      <c r="H174" s="7">
        <v>1</v>
      </c>
      <c r="I174" s="7">
        <v>0</v>
      </c>
      <c r="J174" s="163" t="str">
        <f t="shared" si="2"/>
        <v>AA</v>
      </c>
      <c r="K174" t="s">
        <v>202</v>
      </c>
      <c r="M174" t="s">
        <v>146</v>
      </c>
      <c r="N174" s="21"/>
    </row>
    <row r="175" spans="1:19" ht="14.45" customHeight="1" x14ac:dyDescent="0.25">
      <c r="A175">
        <v>171</v>
      </c>
      <c r="B175" s="7">
        <v>1</v>
      </c>
      <c r="C175" s="7">
        <v>0</v>
      </c>
      <c r="D175" s="7">
        <v>1</v>
      </c>
      <c r="E175" s="7">
        <v>0</v>
      </c>
      <c r="F175" s="7">
        <v>1</v>
      </c>
      <c r="G175" s="7">
        <v>0</v>
      </c>
      <c r="H175" s="7">
        <v>1</v>
      </c>
      <c r="I175" s="7">
        <v>1</v>
      </c>
      <c r="J175" s="163" t="str">
        <f t="shared" si="2"/>
        <v>AB</v>
      </c>
      <c r="K175" t="s">
        <v>202</v>
      </c>
      <c r="M175" t="s">
        <v>146</v>
      </c>
      <c r="N175" s="21"/>
    </row>
    <row r="176" spans="1:19" ht="14.45" customHeight="1" x14ac:dyDescent="0.25">
      <c r="A176">
        <v>172</v>
      </c>
      <c r="B176" s="7">
        <v>1</v>
      </c>
      <c r="C176" s="7">
        <v>0</v>
      </c>
      <c r="D176" s="7">
        <v>1</v>
      </c>
      <c r="E176" s="7">
        <v>0</v>
      </c>
      <c r="F176" s="7">
        <v>1</v>
      </c>
      <c r="G176" s="7">
        <v>1</v>
      </c>
      <c r="H176" s="7">
        <v>0</v>
      </c>
      <c r="I176" s="12">
        <v>0</v>
      </c>
      <c r="J176" s="163" t="str">
        <f t="shared" si="2"/>
        <v>AC</v>
      </c>
      <c r="K176" t="s">
        <v>202</v>
      </c>
      <c r="M176" t="s">
        <v>146</v>
      </c>
      <c r="N176" s="21"/>
    </row>
    <row r="177" spans="1:14" ht="14.45" customHeight="1" x14ac:dyDescent="0.25">
      <c r="A177">
        <v>173</v>
      </c>
      <c r="B177" s="7">
        <v>1</v>
      </c>
      <c r="C177" s="7">
        <v>0</v>
      </c>
      <c r="D177" s="7">
        <v>1</v>
      </c>
      <c r="E177" s="7">
        <v>0</v>
      </c>
      <c r="F177" s="7">
        <v>1</v>
      </c>
      <c r="G177" s="7">
        <v>1</v>
      </c>
      <c r="H177" s="7">
        <v>0</v>
      </c>
      <c r="I177" s="7">
        <v>1</v>
      </c>
      <c r="J177" s="163" t="str">
        <f t="shared" si="2"/>
        <v>AD</v>
      </c>
      <c r="K177" t="s">
        <v>202</v>
      </c>
      <c r="M177" t="s">
        <v>146</v>
      </c>
      <c r="N177" s="21"/>
    </row>
    <row r="178" spans="1:14" ht="14.45" customHeight="1" x14ac:dyDescent="0.25">
      <c r="A178">
        <v>174</v>
      </c>
      <c r="B178" s="7">
        <v>1</v>
      </c>
      <c r="C178" s="7">
        <v>0</v>
      </c>
      <c r="D178" s="7">
        <v>1</v>
      </c>
      <c r="E178" s="7">
        <v>0</v>
      </c>
      <c r="F178" s="7">
        <v>1</v>
      </c>
      <c r="G178" s="7">
        <v>1</v>
      </c>
      <c r="H178" s="7">
        <v>1</v>
      </c>
      <c r="I178" s="7">
        <v>0</v>
      </c>
      <c r="J178" s="163" t="str">
        <f t="shared" si="2"/>
        <v>AE</v>
      </c>
      <c r="K178" t="s">
        <v>202</v>
      </c>
      <c r="M178" t="s">
        <v>146</v>
      </c>
      <c r="N178" s="21"/>
    </row>
    <row r="179" spans="1:14" ht="14.45" customHeight="1" x14ac:dyDescent="0.25">
      <c r="A179">
        <v>175</v>
      </c>
      <c r="B179" s="7">
        <v>1</v>
      </c>
      <c r="C179" s="7">
        <v>0</v>
      </c>
      <c r="D179" s="7">
        <v>1</v>
      </c>
      <c r="E179" s="7">
        <v>0</v>
      </c>
      <c r="F179" s="7">
        <v>1</v>
      </c>
      <c r="G179" s="7">
        <v>1</v>
      </c>
      <c r="H179" s="7">
        <v>1</v>
      </c>
      <c r="I179" s="7">
        <v>1</v>
      </c>
      <c r="J179" s="163" t="str">
        <f t="shared" si="2"/>
        <v>AF</v>
      </c>
      <c r="K179" t="s">
        <v>202</v>
      </c>
      <c r="M179" t="s">
        <v>146</v>
      </c>
      <c r="N179" s="21"/>
    </row>
    <row r="180" spans="1:14" ht="14.45" customHeight="1" x14ac:dyDescent="0.25">
      <c r="A180">
        <v>176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 s="3">
        <v>0</v>
      </c>
      <c r="J180" s="163" t="str">
        <f t="shared" si="2"/>
        <v>B0</v>
      </c>
      <c r="K180" t="s">
        <v>202</v>
      </c>
      <c r="M180" t="s">
        <v>146</v>
      </c>
      <c r="N180"/>
    </row>
    <row r="181" spans="1:14" ht="14.45" customHeight="1" x14ac:dyDescent="0.25">
      <c r="A181">
        <v>177</v>
      </c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 s="163" t="str">
        <f t="shared" si="2"/>
        <v>B1</v>
      </c>
      <c r="K181" t="s">
        <v>202</v>
      </c>
      <c r="M181" t="s">
        <v>146</v>
      </c>
      <c r="N181"/>
    </row>
    <row r="182" spans="1:14" ht="14.45" customHeight="1" x14ac:dyDescent="0.25">
      <c r="A182">
        <v>178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 s="163" t="str">
        <f t="shared" si="2"/>
        <v>B2</v>
      </c>
      <c r="K182" t="s">
        <v>202</v>
      </c>
      <c r="M182" t="s">
        <v>146</v>
      </c>
      <c r="N182"/>
    </row>
    <row r="183" spans="1:14" ht="14.45" customHeight="1" x14ac:dyDescent="0.25">
      <c r="A183">
        <v>179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 s="163" t="str">
        <f t="shared" si="2"/>
        <v>B3</v>
      </c>
      <c r="K183" t="s">
        <v>202</v>
      </c>
      <c r="M183" t="s">
        <v>146</v>
      </c>
      <c r="N183"/>
    </row>
    <row r="184" spans="1:14" ht="14.45" customHeight="1" x14ac:dyDescent="0.25">
      <c r="A184">
        <v>180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 s="3">
        <v>0</v>
      </c>
      <c r="J184" s="163" t="str">
        <f t="shared" si="2"/>
        <v>B4</v>
      </c>
      <c r="K184" t="s">
        <v>202</v>
      </c>
      <c r="M184" t="s">
        <v>146</v>
      </c>
      <c r="N184"/>
    </row>
    <row r="185" spans="1:14" ht="14.45" customHeight="1" x14ac:dyDescent="0.25">
      <c r="A185">
        <v>181</v>
      </c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 s="163" t="str">
        <f t="shared" si="2"/>
        <v>B5</v>
      </c>
      <c r="K185" t="s">
        <v>202</v>
      </c>
      <c r="M185" t="s">
        <v>146</v>
      </c>
      <c r="N185"/>
    </row>
    <row r="186" spans="1:14" ht="14.45" customHeight="1" x14ac:dyDescent="0.25">
      <c r="A186">
        <v>182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 s="163" t="str">
        <f t="shared" si="2"/>
        <v>B6</v>
      </c>
      <c r="K186" t="s">
        <v>202</v>
      </c>
      <c r="M186" t="s">
        <v>146</v>
      </c>
      <c r="N186"/>
    </row>
    <row r="187" spans="1:14" ht="14.45" customHeight="1" x14ac:dyDescent="0.25">
      <c r="A187">
        <v>183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 s="163" t="str">
        <f t="shared" si="2"/>
        <v>B7</v>
      </c>
      <c r="K187" t="s">
        <v>202</v>
      </c>
      <c r="M187" t="s">
        <v>146</v>
      </c>
      <c r="N187"/>
    </row>
    <row r="188" spans="1:14" ht="14.45" customHeight="1" x14ac:dyDescent="0.25">
      <c r="A188">
        <v>184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 s="3">
        <v>0</v>
      </c>
      <c r="J188" s="163" t="str">
        <f t="shared" si="2"/>
        <v>B8</v>
      </c>
      <c r="K188" t="s">
        <v>202</v>
      </c>
      <c r="M188" t="s">
        <v>146</v>
      </c>
      <c r="N188"/>
    </row>
    <row r="189" spans="1:14" ht="14.45" customHeight="1" x14ac:dyDescent="0.25">
      <c r="A189">
        <v>185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1</v>
      </c>
      <c r="J189" s="163" t="str">
        <f t="shared" si="2"/>
        <v>B9</v>
      </c>
      <c r="K189" t="s">
        <v>202</v>
      </c>
      <c r="M189" t="s">
        <v>146</v>
      </c>
      <c r="N189"/>
    </row>
    <row r="190" spans="1:14" ht="14.45" customHeight="1" x14ac:dyDescent="0.25">
      <c r="A190">
        <v>186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0</v>
      </c>
      <c r="J190" s="163" t="str">
        <f t="shared" si="2"/>
        <v>BA</v>
      </c>
      <c r="K190" t="s">
        <v>202</v>
      </c>
      <c r="M190" t="s">
        <v>146</v>
      </c>
      <c r="N190"/>
    </row>
    <row r="191" spans="1:14" ht="14.45" customHeight="1" x14ac:dyDescent="0.25">
      <c r="A191">
        <v>187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 s="163" t="str">
        <f t="shared" si="2"/>
        <v>BB</v>
      </c>
      <c r="K191" t="s">
        <v>202</v>
      </c>
      <c r="M191" t="s">
        <v>146</v>
      </c>
      <c r="N191"/>
    </row>
    <row r="192" spans="1:14" ht="14.45" customHeight="1" x14ac:dyDescent="0.25">
      <c r="A192">
        <v>188</v>
      </c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 s="3">
        <v>0</v>
      </c>
      <c r="J192" s="163" t="str">
        <f t="shared" si="2"/>
        <v>BC</v>
      </c>
      <c r="K192" t="s">
        <v>202</v>
      </c>
      <c r="M192" t="s">
        <v>146</v>
      </c>
      <c r="N192"/>
    </row>
    <row r="193" spans="1:14" ht="14.45" customHeight="1" x14ac:dyDescent="0.25">
      <c r="A193">
        <v>189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 s="163" t="str">
        <f t="shared" si="2"/>
        <v>BD</v>
      </c>
      <c r="K193" t="s">
        <v>202</v>
      </c>
      <c r="M193" t="s">
        <v>146</v>
      </c>
      <c r="N193"/>
    </row>
    <row r="194" spans="1:14" ht="14.45" customHeight="1" x14ac:dyDescent="0.25">
      <c r="A194">
        <v>190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 s="163" t="str">
        <f t="shared" si="2"/>
        <v>BE</v>
      </c>
      <c r="K194" t="s">
        <v>202</v>
      </c>
      <c r="M194" t="s">
        <v>146</v>
      </c>
      <c r="N194"/>
    </row>
    <row r="195" spans="1:14" ht="14.45" customHeight="1" x14ac:dyDescent="0.25">
      <c r="A195">
        <v>191</v>
      </c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 s="163" t="str">
        <f t="shared" si="2"/>
        <v>BF</v>
      </c>
      <c r="K195" t="s">
        <v>202</v>
      </c>
      <c r="M195" t="s">
        <v>146</v>
      </c>
      <c r="N195"/>
    </row>
    <row r="196" spans="1:14" ht="14.45" customHeight="1" x14ac:dyDescent="0.25">
      <c r="A196">
        <v>192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 s="3">
        <v>0</v>
      </c>
      <c r="J196" s="163" t="str">
        <f t="shared" si="2"/>
        <v>C0</v>
      </c>
      <c r="K196" t="s">
        <v>202</v>
      </c>
      <c r="N196"/>
    </row>
    <row r="197" spans="1:14" ht="14.45" customHeight="1" x14ac:dyDescent="0.25">
      <c r="A197">
        <v>193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 s="163" t="str">
        <f t="shared" ref="J197:J259" si="3">DEC2HEX(A197)</f>
        <v>C1</v>
      </c>
      <c r="K197" t="s">
        <v>202</v>
      </c>
      <c r="N197"/>
    </row>
    <row r="198" spans="1:14" ht="14.45" customHeight="1" x14ac:dyDescent="0.25">
      <c r="A198">
        <v>194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 s="163" t="str">
        <f t="shared" si="3"/>
        <v>C2</v>
      </c>
      <c r="K198" t="s">
        <v>202</v>
      </c>
      <c r="N198"/>
    </row>
    <row r="199" spans="1:14" ht="14.45" customHeight="1" x14ac:dyDescent="0.25">
      <c r="A199">
        <v>195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 s="163" t="str">
        <f t="shared" si="3"/>
        <v>C3</v>
      </c>
      <c r="K199" t="s">
        <v>202</v>
      </c>
      <c r="N199"/>
    </row>
    <row r="200" spans="1:14" ht="14.45" customHeight="1" x14ac:dyDescent="0.25">
      <c r="A200">
        <v>196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0</v>
      </c>
      <c r="I200" s="3">
        <v>0</v>
      </c>
      <c r="J200" s="163" t="str">
        <f t="shared" si="3"/>
        <v>C4</v>
      </c>
      <c r="K200" t="s">
        <v>202</v>
      </c>
      <c r="N200"/>
    </row>
    <row r="201" spans="1:14" ht="14.45" customHeight="1" x14ac:dyDescent="0.25">
      <c r="A201">
        <v>197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 s="163" t="str">
        <f t="shared" si="3"/>
        <v>C5</v>
      </c>
      <c r="K201" t="s">
        <v>202</v>
      </c>
      <c r="N201"/>
    </row>
    <row r="202" spans="1:14" ht="14.45" customHeight="1" x14ac:dyDescent="0.25">
      <c r="A202">
        <v>198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 s="163" t="str">
        <f t="shared" si="3"/>
        <v>C6</v>
      </c>
      <c r="K202" t="s">
        <v>202</v>
      </c>
      <c r="N202"/>
    </row>
    <row r="203" spans="1:14" ht="14.45" customHeight="1" x14ac:dyDescent="0.25">
      <c r="A203">
        <v>199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 s="163" t="str">
        <f t="shared" si="3"/>
        <v>C7</v>
      </c>
      <c r="K203" t="s">
        <v>202</v>
      </c>
      <c r="N203"/>
    </row>
    <row r="204" spans="1:14" ht="14.45" customHeight="1" x14ac:dyDescent="0.25">
      <c r="A204">
        <v>200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 s="3">
        <v>0</v>
      </c>
      <c r="J204" s="163" t="str">
        <f t="shared" si="3"/>
        <v>C8</v>
      </c>
      <c r="K204" t="s">
        <v>202</v>
      </c>
      <c r="N204"/>
    </row>
    <row r="205" spans="1:14" ht="14.45" customHeight="1" x14ac:dyDescent="0.25">
      <c r="A205">
        <v>201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</v>
      </c>
      <c r="J205" s="163" t="str">
        <f t="shared" si="3"/>
        <v>C9</v>
      </c>
      <c r="K205" t="s">
        <v>202</v>
      </c>
      <c r="N205"/>
    </row>
    <row r="206" spans="1:14" ht="14.45" customHeight="1" x14ac:dyDescent="0.25">
      <c r="A206">
        <v>202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 s="163" t="str">
        <f t="shared" si="3"/>
        <v>CA</v>
      </c>
      <c r="K206" t="s">
        <v>202</v>
      </c>
      <c r="N206"/>
    </row>
    <row r="207" spans="1:14" ht="14.45" customHeight="1" x14ac:dyDescent="0.25">
      <c r="A207">
        <v>203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1</v>
      </c>
      <c r="J207" s="163" t="str">
        <f t="shared" si="3"/>
        <v>CB</v>
      </c>
      <c r="K207" t="s">
        <v>202</v>
      </c>
      <c r="N207"/>
    </row>
    <row r="208" spans="1:14" ht="14.45" customHeight="1" x14ac:dyDescent="0.25">
      <c r="A208">
        <v>204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 s="3">
        <v>0</v>
      </c>
      <c r="J208" s="163" t="str">
        <f t="shared" si="3"/>
        <v>CC</v>
      </c>
      <c r="K208" t="s">
        <v>202</v>
      </c>
      <c r="N208"/>
    </row>
    <row r="209" spans="1:18" ht="14.45" customHeight="1" x14ac:dyDescent="0.25">
      <c r="A209">
        <v>205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1</v>
      </c>
      <c r="J209" s="163" t="str">
        <f t="shared" si="3"/>
        <v>CD</v>
      </c>
      <c r="K209" t="s">
        <v>202</v>
      </c>
      <c r="N209"/>
    </row>
    <row r="210" spans="1:18" ht="14.45" customHeight="1" x14ac:dyDescent="0.25">
      <c r="A210">
        <v>206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0</v>
      </c>
      <c r="J210" s="163" t="str">
        <f t="shared" si="3"/>
        <v>CE</v>
      </c>
      <c r="K210" t="s">
        <v>202</v>
      </c>
      <c r="N210"/>
    </row>
    <row r="211" spans="1:18" ht="14.45" customHeight="1" thickBot="1" x14ac:dyDescent="0.3">
      <c r="A211">
        <v>207</v>
      </c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 s="163" t="str">
        <f t="shared" si="3"/>
        <v>CF</v>
      </c>
      <c r="K211" t="s">
        <v>202</v>
      </c>
      <c r="N211"/>
    </row>
    <row r="212" spans="1:18" ht="14.45" customHeight="1" x14ac:dyDescent="0.25">
      <c r="A212">
        <v>208</v>
      </c>
      <c r="B212" s="70">
        <v>1</v>
      </c>
      <c r="C212" s="71">
        <v>1</v>
      </c>
      <c r="D212" s="71">
        <v>0</v>
      </c>
      <c r="E212" s="71">
        <v>1</v>
      </c>
      <c r="F212" s="31">
        <v>0</v>
      </c>
      <c r="G212" s="31">
        <v>0</v>
      </c>
      <c r="H212" s="31">
        <v>0</v>
      </c>
      <c r="I212" s="32">
        <v>0</v>
      </c>
      <c r="J212" s="163" t="str">
        <f t="shared" si="3"/>
        <v>D0</v>
      </c>
      <c r="K212" s="33" t="s">
        <v>144</v>
      </c>
      <c r="L212" s="33" t="s">
        <v>185</v>
      </c>
      <c r="M212" s="34" t="s">
        <v>184</v>
      </c>
      <c r="N212" s="204" t="s">
        <v>234</v>
      </c>
      <c r="O212" s="167" t="s">
        <v>209</v>
      </c>
      <c r="P212" s="167"/>
      <c r="Q212" s="193"/>
      <c r="R212" s="193"/>
    </row>
    <row r="213" spans="1:18" ht="14.45" customHeight="1" x14ac:dyDescent="0.25">
      <c r="A213">
        <v>209</v>
      </c>
      <c r="B213" s="58">
        <v>1</v>
      </c>
      <c r="C213" s="59">
        <v>1</v>
      </c>
      <c r="D213" s="59">
        <v>0</v>
      </c>
      <c r="E213" s="59">
        <v>1</v>
      </c>
      <c r="F213" s="37">
        <v>0</v>
      </c>
      <c r="G213" s="37">
        <v>0</v>
      </c>
      <c r="H213" s="37">
        <v>0</v>
      </c>
      <c r="I213" s="37">
        <v>1</v>
      </c>
      <c r="J213" s="163" t="str">
        <f t="shared" si="3"/>
        <v>D1</v>
      </c>
      <c r="K213" s="38" t="s">
        <v>144</v>
      </c>
      <c r="L213" s="38" t="s">
        <v>185</v>
      </c>
      <c r="M213" s="39" t="s">
        <v>184</v>
      </c>
      <c r="N213" s="204"/>
      <c r="O213" s="193"/>
      <c r="P213" s="193"/>
      <c r="Q213" s="193"/>
      <c r="R213" s="193"/>
    </row>
    <row r="214" spans="1:18" ht="14.45" customHeight="1" x14ac:dyDescent="0.25">
      <c r="A214">
        <v>210</v>
      </c>
      <c r="B214" s="58">
        <v>1</v>
      </c>
      <c r="C214" s="59">
        <v>1</v>
      </c>
      <c r="D214" s="59">
        <v>0</v>
      </c>
      <c r="E214" s="59">
        <v>1</v>
      </c>
      <c r="F214" s="37">
        <v>0</v>
      </c>
      <c r="G214" s="37">
        <v>0</v>
      </c>
      <c r="H214" s="37">
        <v>1</v>
      </c>
      <c r="I214" s="37">
        <v>0</v>
      </c>
      <c r="J214" s="163" t="str">
        <f t="shared" si="3"/>
        <v>D2</v>
      </c>
      <c r="K214" s="38" t="s">
        <v>144</v>
      </c>
      <c r="L214" s="38" t="s">
        <v>185</v>
      </c>
      <c r="M214" s="39" t="s">
        <v>184</v>
      </c>
      <c r="N214" s="204"/>
      <c r="O214" s="193"/>
      <c r="P214" s="193"/>
      <c r="Q214" s="193"/>
      <c r="R214" s="193"/>
    </row>
    <row r="215" spans="1:18" ht="14.45" customHeight="1" x14ac:dyDescent="0.25">
      <c r="A215">
        <v>211</v>
      </c>
      <c r="B215" s="58">
        <v>1</v>
      </c>
      <c r="C215" s="59">
        <v>1</v>
      </c>
      <c r="D215" s="59">
        <v>0</v>
      </c>
      <c r="E215" s="59">
        <v>1</v>
      </c>
      <c r="F215" s="37">
        <v>0</v>
      </c>
      <c r="G215" s="37">
        <v>0</v>
      </c>
      <c r="H215" s="37">
        <v>1</v>
      </c>
      <c r="I215" s="37">
        <v>1</v>
      </c>
      <c r="J215" s="163" t="str">
        <f t="shared" si="3"/>
        <v>D3</v>
      </c>
      <c r="K215" s="38" t="s">
        <v>144</v>
      </c>
      <c r="L215" s="38" t="s">
        <v>185</v>
      </c>
      <c r="M215" s="39" t="s">
        <v>184</v>
      </c>
      <c r="N215" s="204"/>
      <c r="O215" s="193"/>
      <c r="P215" s="193"/>
      <c r="Q215" s="193"/>
      <c r="R215" s="193"/>
    </row>
    <row r="216" spans="1:18" ht="14.45" customHeight="1" x14ac:dyDescent="0.25">
      <c r="A216">
        <v>212</v>
      </c>
      <c r="B216" s="58">
        <v>1</v>
      </c>
      <c r="C216" s="59">
        <v>1</v>
      </c>
      <c r="D216" s="59">
        <v>0</v>
      </c>
      <c r="E216" s="59">
        <v>1</v>
      </c>
      <c r="F216" s="37">
        <v>0</v>
      </c>
      <c r="G216" s="37">
        <v>1</v>
      </c>
      <c r="H216" s="37">
        <v>0</v>
      </c>
      <c r="I216" s="66">
        <v>0</v>
      </c>
      <c r="J216" s="163" t="str">
        <f t="shared" si="3"/>
        <v>D4</v>
      </c>
      <c r="K216" s="38" t="s">
        <v>144</v>
      </c>
      <c r="L216" s="38" t="s">
        <v>185</v>
      </c>
      <c r="M216" s="39" t="s">
        <v>184</v>
      </c>
      <c r="N216" s="204"/>
      <c r="O216" s="193"/>
      <c r="P216" s="193"/>
      <c r="Q216" s="193"/>
      <c r="R216" s="193"/>
    </row>
    <row r="217" spans="1:18" ht="14.45" customHeight="1" x14ac:dyDescent="0.25">
      <c r="A217">
        <v>213</v>
      </c>
      <c r="B217" s="58">
        <v>1</v>
      </c>
      <c r="C217" s="59">
        <v>1</v>
      </c>
      <c r="D217" s="59">
        <v>0</v>
      </c>
      <c r="E217" s="59">
        <v>1</v>
      </c>
      <c r="F217" s="37">
        <v>0</v>
      </c>
      <c r="G217" s="37">
        <v>1</v>
      </c>
      <c r="H217" s="37">
        <v>0</v>
      </c>
      <c r="I217" s="37">
        <v>1</v>
      </c>
      <c r="J217" s="163" t="str">
        <f t="shared" si="3"/>
        <v>D5</v>
      </c>
      <c r="K217" s="38" t="s">
        <v>144</v>
      </c>
      <c r="L217" s="38" t="s">
        <v>185</v>
      </c>
      <c r="M217" s="39" t="s">
        <v>184</v>
      </c>
      <c r="N217" s="204"/>
      <c r="O217" s="193"/>
      <c r="P217" s="193"/>
      <c r="Q217" s="193"/>
      <c r="R217" s="193"/>
    </row>
    <row r="218" spans="1:18" ht="14.45" customHeight="1" x14ac:dyDescent="0.25">
      <c r="A218">
        <v>214</v>
      </c>
      <c r="B218" s="58">
        <v>1</v>
      </c>
      <c r="C218" s="59">
        <v>1</v>
      </c>
      <c r="D218" s="59">
        <v>0</v>
      </c>
      <c r="E218" s="59">
        <v>1</v>
      </c>
      <c r="F218" s="37">
        <v>0</v>
      </c>
      <c r="G218" s="37">
        <v>1</v>
      </c>
      <c r="H218" s="37">
        <v>1</v>
      </c>
      <c r="I218" s="37">
        <v>0</v>
      </c>
      <c r="J218" s="163" t="str">
        <f t="shared" si="3"/>
        <v>D6</v>
      </c>
      <c r="K218" s="38" t="s">
        <v>144</v>
      </c>
      <c r="L218" s="38" t="s">
        <v>185</v>
      </c>
      <c r="M218" s="39" t="s">
        <v>184</v>
      </c>
      <c r="N218" s="204"/>
      <c r="O218" s="193"/>
      <c r="P218" s="193"/>
      <c r="Q218" s="193"/>
      <c r="R218" s="193"/>
    </row>
    <row r="219" spans="1:18" ht="14.45" customHeight="1" x14ac:dyDescent="0.25">
      <c r="A219">
        <v>215</v>
      </c>
      <c r="B219" s="58">
        <v>1</v>
      </c>
      <c r="C219" s="59">
        <v>1</v>
      </c>
      <c r="D219" s="59">
        <v>0</v>
      </c>
      <c r="E219" s="59">
        <v>1</v>
      </c>
      <c r="F219" s="37">
        <v>0</v>
      </c>
      <c r="G219" s="37">
        <v>1</v>
      </c>
      <c r="H219" s="37">
        <v>1</v>
      </c>
      <c r="I219" s="37">
        <v>1</v>
      </c>
      <c r="J219" s="163" t="str">
        <f t="shared" si="3"/>
        <v>D7</v>
      </c>
      <c r="K219" s="38" t="s">
        <v>144</v>
      </c>
      <c r="L219" s="38" t="s">
        <v>185</v>
      </c>
      <c r="M219" s="39" t="s">
        <v>184</v>
      </c>
      <c r="N219" s="204"/>
      <c r="O219" s="193"/>
      <c r="P219" s="193"/>
      <c r="Q219" s="193"/>
      <c r="R219" s="193"/>
    </row>
    <row r="220" spans="1:18" ht="14.45" customHeight="1" x14ac:dyDescent="0.25">
      <c r="A220">
        <v>216</v>
      </c>
      <c r="B220" s="58">
        <v>1</v>
      </c>
      <c r="C220" s="59">
        <v>1</v>
      </c>
      <c r="D220" s="59">
        <v>0</v>
      </c>
      <c r="E220" s="59">
        <v>1</v>
      </c>
      <c r="F220" s="37">
        <v>1</v>
      </c>
      <c r="G220" s="37">
        <v>0</v>
      </c>
      <c r="H220" s="37">
        <v>0</v>
      </c>
      <c r="I220" s="66">
        <v>0</v>
      </c>
      <c r="J220" s="163" t="str">
        <f t="shared" si="3"/>
        <v>D8</v>
      </c>
      <c r="K220" s="38" t="s">
        <v>144</v>
      </c>
      <c r="L220" s="38" t="s">
        <v>185</v>
      </c>
      <c r="M220" s="39" t="s">
        <v>184</v>
      </c>
      <c r="N220" s="204"/>
      <c r="O220" s="193"/>
      <c r="P220" s="193"/>
      <c r="Q220" s="193"/>
      <c r="R220" s="193"/>
    </row>
    <row r="221" spans="1:18" ht="14.45" customHeight="1" x14ac:dyDescent="0.25">
      <c r="A221">
        <v>217</v>
      </c>
      <c r="B221" s="58">
        <v>1</v>
      </c>
      <c r="C221" s="59">
        <v>1</v>
      </c>
      <c r="D221" s="59">
        <v>0</v>
      </c>
      <c r="E221" s="59">
        <v>1</v>
      </c>
      <c r="F221" s="37">
        <v>1</v>
      </c>
      <c r="G221" s="37">
        <v>0</v>
      </c>
      <c r="H221" s="37">
        <v>0</v>
      </c>
      <c r="I221" s="37">
        <v>1</v>
      </c>
      <c r="J221" s="163" t="str">
        <f t="shared" si="3"/>
        <v>D9</v>
      </c>
      <c r="K221" s="38" t="s">
        <v>144</v>
      </c>
      <c r="L221" s="38" t="s">
        <v>185</v>
      </c>
      <c r="M221" s="39" t="s">
        <v>184</v>
      </c>
      <c r="N221" s="204"/>
      <c r="O221" s="193"/>
      <c r="P221" s="193"/>
      <c r="Q221" s="193"/>
      <c r="R221" s="193"/>
    </row>
    <row r="222" spans="1:18" ht="14.45" customHeight="1" x14ac:dyDescent="0.25">
      <c r="A222">
        <v>218</v>
      </c>
      <c r="B222" s="58">
        <v>1</v>
      </c>
      <c r="C222" s="59">
        <v>1</v>
      </c>
      <c r="D222" s="59">
        <v>0</v>
      </c>
      <c r="E222" s="59">
        <v>1</v>
      </c>
      <c r="F222" s="37">
        <v>1</v>
      </c>
      <c r="G222" s="37">
        <v>0</v>
      </c>
      <c r="H222" s="37">
        <v>1</v>
      </c>
      <c r="I222" s="37">
        <v>0</v>
      </c>
      <c r="J222" s="163" t="str">
        <f t="shared" si="3"/>
        <v>DA</v>
      </c>
      <c r="K222" s="38" t="s">
        <v>144</v>
      </c>
      <c r="L222" s="38" t="s">
        <v>185</v>
      </c>
      <c r="M222" s="39" t="s">
        <v>184</v>
      </c>
      <c r="N222" s="204"/>
      <c r="O222" s="193"/>
      <c r="P222" s="193"/>
      <c r="Q222" s="193"/>
      <c r="R222" s="193"/>
    </row>
    <row r="223" spans="1:18" ht="14.45" customHeight="1" x14ac:dyDescent="0.25">
      <c r="A223">
        <v>219</v>
      </c>
      <c r="B223" s="58">
        <v>1</v>
      </c>
      <c r="C223" s="59">
        <v>1</v>
      </c>
      <c r="D223" s="59">
        <v>0</v>
      </c>
      <c r="E223" s="59">
        <v>1</v>
      </c>
      <c r="F223" s="37">
        <v>1</v>
      </c>
      <c r="G223" s="37">
        <v>0</v>
      </c>
      <c r="H223" s="37">
        <v>1</v>
      </c>
      <c r="I223" s="37">
        <v>1</v>
      </c>
      <c r="J223" s="163" t="str">
        <f t="shared" si="3"/>
        <v>DB</v>
      </c>
      <c r="K223" s="38" t="s">
        <v>144</v>
      </c>
      <c r="L223" s="38" t="s">
        <v>185</v>
      </c>
      <c r="M223" s="39" t="s">
        <v>184</v>
      </c>
      <c r="N223" s="204"/>
      <c r="O223" s="193"/>
      <c r="P223" s="193"/>
      <c r="Q223" s="193"/>
      <c r="R223" s="193"/>
    </row>
    <row r="224" spans="1:18" ht="14.45" customHeight="1" x14ac:dyDescent="0.25">
      <c r="A224">
        <v>220</v>
      </c>
      <c r="B224" s="58">
        <v>1</v>
      </c>
      <c r="C224" s="59">
        <v>1</v>
      </c>
      <c r="D224" s="59">
        <v>0</v>
      </c>
      <c r="E224" s="59">
        <v>1</v>
      </c>
      <c r="F224" s="37">
        <v>1</v>
      </c>
      <c r="G224" s="37">
        <v>1</v>
      </c>
      <c r="H224" s="37">
        <v>0</v>
      </c>
      <c r="I224" s="66">
        <v>0</v>
      </c>
      <c r="J224" s="163" t="str">
        <f t="shared" si="3"/>
        <v>DC</v>
      </c>
      <c r="K224" s="38" t="s">
        <v>144</v>
      </c>
      <c r="L224" s="38" t="s">
        <v>185</v>
      </c>
      <c r="M224" s="39" t="s">
        <v>184</v>
      </c>
      <c r="N224" s="204"/>
      <c r="O224" s="193"/>
      <c r="P224" s="193"/>
      <c r="Q224" s="193"/>
      <c r="R224" s="193"/>
    </row>
    <row r="225" spans="1:18" ht="14.45" customHeight="1" x14ac:dyDescent="0.25">
      <c r="A225">
        <v>221</v>
      </c>
      <c r="B225" s="58">
        <v>1</v>
      </c>
      <c r="C225" s="59">
        <v>1</v>
      </c>
      <c r="D225" s="59">
        <v>0</v>
      </c>
      <c r="E225" s="59">
        <v>1</v>
      </c>
      <c r="F225" s="37">
        <v>1</v>
      </c>
      <c r="G225" s="37">
        <v>1</v>
      </c>
      <c r="H225" s="37">
        <v>0</v>
      </c>
      <c r="I225" s="37">
        <v>1</v>
      </c>
      <c r="J225" s="163" t="str">
        <f t="shared" si="3"/>
        <v>DD</v>
      </c>
      <c r="K225" s="38" t="s">
        <v>144</v>
      </c>
      <c r="L225" s="38" t="s">
        <v>185</v>
      </c>
      <c r="M225" s="39" t="s">
        <v>184</v>
      </c>
      <c r="N225" s="204"/>
      <c r="O225" s="193"/>
      <c r="P225" s="193"/>
      <c r="Q225" s="193"/>
      <c r="R225" s="193"/>
    </row>
    <row r="226" spans="1:18" ht="14.45" customHeight="1" x14ac:dyDescent="0.25">
      <c r="A226">
        <v>222</v>
      </c>
      <c r="B226" s="58">
        <v>1</v>
      </c>
      <c r="C226" s="59">
        <v>1</v>
      </c>
      <c r="D226" s="59">
        <v>0</v>
      </c>
      <c r="E226" s="59">
        <v>1</v>
      </c>
      <c r="F226" s="37">
        <v>1</v>
      </c>
      <c r="G226" s="37">
        <v>1</v>
      </c>
      <c r="H226" s="37">
        <v>1</v>
      </c>
      <c r="I226" s="37">
        <v>0</v>
      </c>
      <c r="J226" s="163" t="str">
        <f t="shared" si="3"/>
        <v>DE</v>
      </c>
      <c r="K226" s="38" t="s">
        <v>144</v>
      </c>
      <c r="L226" s="38" t="s">
        <v>185</v>
      </c>
      <c r="M226" s="39" t="s">
        <v>184</v>
      </c>
      <c r="N226" s="204"/>
      <c r="O226" s="193"/>
      <c r="P226" s="193"/>
      <c r="Q226" s="193"/>
      <c r="R226" s="193"/>
    </row>
    <row r="227" spans="1:18" ht="14.45" customHeight="1" thickBot="1" x14ac:dyDescent="0.3">
      <c r="A227">
        <v>223</v>
      </c>
      <c r="B227" s="73">
        <v>1</v>
      </c>
      <c r="C227" s="74">
        <v>1</v>
      </c>
      <c r="D227" s="74">
        <v>0</v>
      </c>
      <c r="E227" s="74">
        <v>1</v>
      </c>
      <c r="F227" s="42">
        <v>1</v>
      </c>
      <c r="G227" s="42">
        <v>1</v>
      </c>
      <c r="H227" s="42">
        <v>1</v>
      </c>
      <c r="I227" s="42">
        <v>1</v>
      </c>
      <c r="J227" s="163" t="str">
        <f t="shared" si="3"/>
        <v>DF</v>
      </c>
      <c r="K227" s="43" t="s">
        <v>144</v>
      </c>
      <c r="L227" s="43" t="s">
        <v>185</v>
      </c>
      <c r="M227" s="44" t="s">
        <v>184</v>
      </c>
      <c r="N227" s="204"/>
      <c r="O227" s="193"/>
      <c r="P227" s="193"/>
      <c r="Q227" s="193"/>
      <c r="R227" s="193"/>
    </row>
    <row r="228" spans="1:18" ht="14.45" customHeight="1" x14ac:dyDescent="0.25">
      <c r="A228">
        <v>224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 s="3">
        <v>0</v>
      </c>
      <c r="J228" s="163" t="str">
        <f t="shared" si="3"/>
        <v>E0</v>
      </c>
      <c r="K228" t="s">
        <v>202</v>
      </c>
      <c r="N228"/>
    </row>
    <row r="229" spans="1:18" ht="14.45" customHeight="1" x14ac:dyDescent="0.25">
      <c r="A229">
        <v>225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 s="163" t="str">
        <f t="shared" si="3"/>
        <v>E1</v>
      </c>
      <c r="K229" t="s">
        <v>202</v>
      </c>
      <c r="N229"/>
    </row>
    <row r="230" spans="1:18" ht="14.45" customHeight="1" x14ac:dyDescent="0.25">
      <c r="A230">
        <v>226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 s="163" t="str">
        <f t="shared" si="3"/>
        <v>E2</v>
      </c>
      <c r="K230" t="s">
        <v>202</v>
      </c>
      <c r="N230"/>
    </row>
    <row r="231" spans="1:18" ht="14.45" customHeight="1" x14ac:dyDescent="0.25">
      <c r="A231">
        <v>227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  <c r="I231">
        <v>1</v>
      </c>
      <c r="J231" s="163" t="str">
        <f t="shared" si="3"/>
        <v>E3</v>
      </c>
      <c r="K231" t="s">
        <v>202</v>
      </c>
      <c r="N231"/>
    </row>
    <row r="232" spans="1:18" ht="14.45" customHeight="1" x14ac:dyDescent="0.25">
      <c r="A232">
        <v>228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 s="3">
        <v>0</v>
      </c>
      <c r="J232" s="163" t="str">
        <f t="shared" si="3"/>
        <v>E4</v>
      </c>
      <c r="K232" t="s">
        <v>202</v>
      </c>
      <c r="N232"/>
    </row>
    <row r="233" spans="1:18" ht="14.45" customHeight="1" x14ac:dyDescent="0.25">
      <c r="A233">
        <v>229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 s="163" t="str">
        <f t="shared" si="3"/>
        <v>E5</v>
      </c>
      <c r="K233" t="s">
        <v>202</v>
      </c>
      <c r="N233"/>
    </row>
    <row r="234" spans="1:18" ht="14.45" customHeight="1" x14ac:dyDescent="0.25">
      <c r="A234">
        <v>230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 s="163" t="str">
        <f t="shared" si="3"/>
        <v>E6</v>
      </c>
      <c r="K234" t="s">
        <v>202</v>
      </c>
      <c r="N234"/>
    </row>
    <row r="235" spans="1:18" ht="14.45" customHeight="1" x14ac:dyDescent="0.25">
      <c r="A235">
        <v>231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 s="163" t="str">
        <f t="shared" si="3"/>
        <v>E7</v>
      </c>
      <c r="K235" t="s">
        <v>202</v>
      </c>
      <c r="N235"/>
    </row>
    <row r="236" spans="1:18" ht="14.45" customHeight="1" x14ac:dyDescent="0.25">
      <c r="A236">
        <v>232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 s="3">
        <v>0</v>
      </c>
      <c r="J236" s="163" t="str">
        <f t="shared" si="3"/>
        <v>E8</v>
      </c>
      <c r="K236" t="s">
        <v>202</v>
      </c>
      <c r="N236"/>
    </row>
    <row r="237" spans="1:18" ht="14.45" customHeight="1" x14ac:dyDescent="0.25">
      <c r="A237">
        <v>233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1</v>
      </c>
      <c r="J237" s="163" t="str">
        <f t="shared" si="3"/>
        <v>E9</v>
      </c>
      <c r="K237" t="s">
        <v>202</v>
      </c>
      <c r="N237"/>
    </row>
    <row r="238" spans="1:18" ht="14.45" customHeight="1" x14ac:dyDescent="0.25">
      <c r="A238">
        <v>234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 s="163" t="str">
        <f t="shared" si="3"/>
        <v>EA</v>
      </c>
      <c r="K238" t="s">
        <v>202</v>
      </c>
      <c r="N238"/>
    </row>
    <row r="239" spans="1:18" ht="14.45" customHeight="1" x14ac:dyDescent="0.25">
      <c r="A239">
        <v>235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1</v>
      </c>
      <c r="J239" s="163" t="str">
        <f t="shared" si="3"/>
        <v>EB</v>
      </c>
      <c r="K239" t="s">
        <v>202</v>
      </c>
      <c r="N239"/>
    </row>
    <row r="240" spans="1:18" ht="14.45" customHeight="1" x14ac:dyDescent="0.25">
      <c r="A240">
        <v>236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 s="3">
        <v>0</v>
      </c>
      <c r="J240" s="163" t="str">
        <f t="shared" si="3"/>
        <v>EC</v>
      </c>
      <c r="K240" t="s">
        <v>202</v>
      </c>
      <c r="N240"/>
    </row>
    <row r="241" spans="1:18" ht="14.45" customHeight="1" x14ac:dyDescent="0.25">
      <c r="A241">
        <v>237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 s="163" t="str">
        <f t="shared" si="3"/>
        <v>ED</v>
      </c>
      <c r="K241" t="s">
        <v>202</v>
      </c>
      <c r="N241"/>
    </row>
    <row r="242" spans="1:18" ht="14.45" customHeight="1" x14ac:dyDescent="0.25">
      <c r="A242">
        <v>238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0</v>
      </c>
      <c r="J242" s="163" t="str">
        <f t="shared" si="3"/>
        <v>EE</v>
      </c>
      <c r="K242" t="s">
        <v>202</v>
      </c>
      <c r="N242"/>
    </row>
    <row r="243" spans="1:18" ht="14.45" customHeight="1" thickBot="1" x14ac:dyDescent="0.3">
      <c r="A243">
        <v>239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1</v>
      </c>
      <c r="J243" s="163" t="str">
        <f t="shared" si="3"/>
        <v>EF</v>
      </c>
      <c r="K243" t="s">
        <v>202</v>
      </c>
      <c r="N243"/>
    </row>
    <row r="244" spans="1:18" ht="14.45" customHeight="1" x14ac:dyDescent="0.25">
      <c r="A244">
        <v>240</v>
      </c>
      <c r="B244" s="70">
        <v>1</v>
      </c>
      <c r="C244" s="71">
        <v>1</v>
      </c>
      <c r="D244" s="71">
        <v>1</v>
      </c>
      <c r="E244" s="71">
        <v>1</v>
      </c>
      <c r="F244" s="33">
        <v>0</v>
      </c>
      <c r="G244" s="33">
        <v>0</v>
      </c>
      <c r="H244" s="33">
        <v>0</v>
      </c>
      <c r="I244" s="81">
        <v>0</v>
      </c>
      <c r="J244" s="163" t="str">
        <f t="shared" si="3"/>
        <v>F0</v>
      </c>
      <c r="K244" s="33"/>
      <c r="L244" s="33"/>
      <c r="M244" s="83"/>
      <c r="N244" s="204" t="s">
        <v>235</v>
      </c>
      <c r="O244" s="167" t="s">
        <v>213</v>
      </c>
      <c r="P244" s="167"/>
      <c r="Q244" s="193"/>
      <c r="R244" s="193"/>
    </row>
    <row r="245" spans="1:18" ht="14.45" customHeight="1" x14ac:dyDescent="0.25">
      <c r="A245">
        <v>241</v>
      </c>
      <c r="B245" s="58">
        <v>1</v>
      </c>
      <c r="C245" s="59">
        <v>1</v>
      </c>
      <c r="D245" s="59">
        <v>1</v>
      </c>
      <c r="E245" s="59">
        <v>1</v>
      </c>
      <c r="F245" s="38">
        <v>0</v>
      </c>
      <c r="G245" s="38">
        <v>0</v>
      </c>
      <c r="H245" s="38">
        <v>0</v>
      </c>
      <c r="I245" s="38">
        <v>1</v>
      </c>
      <c r="J245" s="163" t="str">
        <f t="shared" si="3"/>
        <v>F1</v>
      </c>
      <c r="K245" s="38"/>
      <c r="L245" s="38"/>
      <c r="M245" s="84"/>
      <c r="N245" s="204"/>
      <c r="O245" s="193"/>
      <c r="P245" s="193"/>
      <c r="Q245" s="193"/>
      <c r="R245" s="193"/>
    </row>
    <row r="246" spans="1:18" ht="14.45" customHeight="1" x14ac:dyDescent="0.25">
      <c r="A246">
        <v>242</v>
      </c>
      <c r="B246" s="58">
        <v>1</v>
      </c>
      <c r="C246" s="59">
        <v>1</v>
      </c>
      <c r="D246" s="59">
        <v>1</v>
      </c>
      <c r="E246" s="59">
        <v>1</v>
      </c>
      <c r="F246" s="38">
        <v>0</v>
      </c>
      <c r="G246" s="38">
        <v>0</v>
      </c>
      <c r="H246" s="38">
        <v>1</v>
      </c>
      <c r="I246" s="38">
        <v>0</v>
      </c>
      <c r="J246" s="163" t="str">
        <f t="shared" si="3"/>
        <v>F2</v>
      </c>
      <c r="K246" s="38"/>
      <c r="L246" s="38"/>
      <c r="M246" s="84"/>
      <c r="N246" s="204"/>
      <c r="O246" s="193"/>
      <c r="P246" s="193"/>
      <c r="Q246" s="193"/>
      <c r="R246" s="193"/>
    </row>
    <row r="247" spans="1:18" ht="14.45" customHeight="1" x14ac:dyDescent="0.25">
      <c r="A247">
        <v>243</v>
      </c>
      <c r="B247" s="58">
        <v>1</v>
      </c>
      <c r="C247" s="59">
        <v>1</v>
      </c>
      <c r="D247" s="59">
        <v>1</v>
      </c>
      <c r="E247" s="59">
        <v>1</v>
      </c>
      <c r="F247" s="38">
        <v>0</v>
      </c>
      <c r="G247" s="38">
        <v>0</v>
      </c>
      <c r="H247" s="38">
        <v>1</v>
      </c>
      <c r="I247" s="38">
        <v>1</v>
      </c>
      <c r="J247" s="163" t="str">
        <f t="shared" si="3"/>
        <v>F3</v>
      </c>
      <c r="K247" s="38"/>
      <c r="L247" s="38"/>
      <c r="M247" s="84"/>
      <c r="N247" s="204"/>
      <c r="O247" s="193"/>
      <c r="P247" s="193"/>
      <c r="Q247" s="193"/>
      <c r="R247" s="193"/>
    </row>
    <row r="248" spans="1:18" ht="14.45" customHeight="1" x14ac:dyDescent="0.25">
      <c r="A248">
        <v>244</v>
      </c>
      <c r="B248" s="58">
        <v>1</v>
      </c>
      <c r="C248" s="59">
        <v>1</v>
      </c>
      <c r="D248" s="59">
        <v>1</v>
      </c>
      <c r="E248" s="59">
        <v>1</v>
      </c>
      <c r="F248" s="38">
        <v>0</v>
      </c>
      <c r="G248" s="38">
        <v>1</v>
      </c>
      <c r="H248" s="38">
        <v>0</v>
      </c>
      <c r="I248" s="82">
        <v>0</v>
      </c>
      <c r="J248" s="163" t="str">
        <f t="shared" si="3"/>
        <v>F4</v>
      </c>
      <c r="K248" s="38"/>
      <c r="L248" s="38"/>
      <c r="M248" s="84"/>
      <c r="N248" s="204"/>
      <c r="O248" s="193"/>
      <c r="P248" s="193"/>
      <c r="Q248" s="193"/>
      <c r="R248" s="193"/>
    </row>
    <row r="249" spans="1:18" ht="14.45" customHeight="1" x14ac:dyDescent="0.25">
      <c r="A249">
        <v>245</v>
      </c>
      <c r="B249" s="58">
        <v>1</v>
      </c>
      <c r="C249" s="59">
        <v>1</v>
      </c>
      <c r="D249" s="59">
        <v>1</v>
      </c>
      <c r="E249" s="59">
        <v>1</v>
      </c>
      <c r="F249" s="38">
        <v>0</v>
      </c>
      <c r="G249" s="38">
        <v>1</v>
      </c>
      <c r="H249" s="38">
        <v>0</v>
      </c>
      <c r="I249" s="38">
        <v>1</v>
      </c>
      <c r="J249" s="163" t="str">
        <f t="shared" si="3"/>
        <v>F5</v>
      </c>
      <c r="K249" s="38"/>
      <c r="L249" s="38"/>
      <c r="M249" s="84"/>
      <c r="N249" s="204"/>
      <c r="O249" s="193"/>
      <c r="P249" s="193"/>
      <c r="Q249" s="193"/>
      <c r="R249" s="193"/>
    </row>
    <row r="250" spans="1:18" ht="14.45" customHeight="1" x14ac:dyDescent="0.25">
      <c r="A250">
        <v>246</v>
      </c>
      <c r="B250" s="58">
        <v>1</v>
      </c>
      <c r="C250" s="59">
        <v>1</v>
      </c>
      <c r="D250" s="59">
        <v>1</v>
      </c>
      <c r="E250" s="59">
        <v>1</v>
      </c>
      <c r="F250" s="38">
        <v>0</v>
      </c>
      <c r="G250" s="38">
        <v>1</v>
      </c>
      <c r="H250" s="38">
        <v>1</v>
      </c>
      <c r="I250" s="38">
        <v>0</v>
      </c>
      <c r="J250" s="163" t="str">
        <f t="shared" si="3"/>
        <v>F6</v>
      </c>
      <c r="K250" s="38"/>
      <c r="L250" s="38"/>
      <c r="M250" s="84"/>
      <c r="N250" s="204"/>
      <c r="O250" s="193"/>
      <c r="P250" s="193"/>
      <c r="Q250" s="193"/>
      <c r="R250" s="193"/>
    </row>
    <row r="251" spans="1:18" ht="14.45" customHeight="1" x14ac:dyDescent="0.25">
      <c r="A251">
        <v>247</v>
      </c>
      <c r="B251" s="58">
        <v>1</v>
      </c>
      <c r="C251" s="59">
        <v>1</v>
      </c>
      <c r="D251" s="59">
        <v>1</v>
      </c>
      <c r="E251" s="59">
        <v>1</v>
      </c>
      <c r="F251" s="38">
        <v>0</v>
      </c>
      <c r="G251" s="38">
        <v>1</v>
      </c>
      <c r="H251" s="38">
        <v>1</v>
      </c>
      <c r="I251" s="38">
        <v>1</v>
      </c>
      <c r="J251" s="163" t="str">
        <f t="shared" si="3"/>
        <v>F7</v>
      </c>
      <c r="K251" s="38"/>
      <c r="L251" s="38"/>
      <c r="M251" s="84"/>
      <c r="N251" s="204"/>
      <c r="O251" s="193"/>
      <c r="P251" s="193"/>
      <c r="Q251" s="193"/>
      <c r="R251" s="193"/>
    </row>
    <row r="252" spans="1:18" ht="14.45" customHeight="1" x14ac:dyDescent="0.25">
      <c r="A252">
        <v>248</v>
      </c>
      <c r="B252" s="58">
        <v>1</v>
      </c>
      <c r="C252" s="59">
        <v>1</v>
      </c>
      <c r="D252" s="59">
        <v>1</v>
      </c>
      <c r="E252" s="59">
        <v>1</v>
      </c>
      <c r="F252" s="38">
        <v>1</v>
      </c>
      <c r="G252" s="38">
        <v>0</v>
      </c>
      <c r="H252" s="38">
        <v>0</v>
      </c>
      <c r="I252" s="82">
        <v>0</v>
      </c>
      <c r="J252" s="163" t="str">
        <f t="shared" si="3"/>
        <v>F8</v>
      </c>
      <c r="K252" s="38"/>
      <c r="L252" s="38"/>
      <c r="M252" s="84"/>
      <c r="N252" s="204"/>
      <c r="O252" s="193"/>
      <c r="P252" s="193"/>
      <c r="Q252" s="193"/>
      <c r="R252" s="193"/>
    </row>
    <row r="253" spans="1:18" ht="14.45" customHeight="1" x14ac:dyDescent="0.25">
      <c r="A253">
        <v>249</v>
      </c>
      <c r="B253" s="58">
        <v>1</v>
      </c>
      <c r="C253" s="59">
        <v>1</v>
      </c>
      <c r="D253" s="59">
        <v>1</v>
      </c>
      <c r="E253" s="59">
        <v>1</v>
      </c>
      <c r="F253" s="38">
        <v>1</v>
      </c>
      <c r="G253" s="38">
        <v>0</v>
      </c>
      <c r="H253" s="38">
        <v>0</v>
      </c>
      <c r="I253" s="38">
        <v>1</v>
      </c>
      <c r="J253" s="163" t="str">
        <f t="shared" si="3"/>
        <v>F9</v>
      </c>
      <c r="K253" s="38"/>
      <c r="L253" s="38"/>
      <c r="M253" s="84"/>
      <c r="N253" s="204"/>
      <c r="O253" s="193"/>
      <c r="P253" s="193"/>
      <c r="Q253" s="193"/>
      <c r="R253" s="193"/>
    </row>
    <row r="254" spans="1:18" ht="14.45" customHeight="1" x14ac:dyDescent="0.25">
      <c r="A254">
        <v>250</v>
      </c>
      <c r="B254" s="58">
        <v>1</v>
      </c>
      <c r="C254" s="59">
        <v>1</v>
      </c>
      <c r="D254" s="59">
        <v>1</v>
      </c>
      <c r="E254" s="59">
        <v>1</v>
      </c>
      <c r="F254" s="38">
        <v>1</v>
      </c>
      <c r="G254" s="38">
        <v>0</v>
      </c>
      <c r="H254" s="38">
        <v>1</v>
      </c>
      <c r="I254" s="38">
        <v>0</v>
      </c>
      <c r="J254" s="163" t="str">
        <f t="shared" si="3"/>
        <v>FA</v>
      </c>
      <c r="K254" s="38"/>
      <c r="L254" s="38"/>
      <c r="M254" s="84"/>
      <c r="N254" s="204"/>
      <c r="O254" s="193"/>
      <c r="P254" s="193"/>
      <c r="Q254" s="193"/>
      <c r="R254" s="193"/>
    </row>
    <row r="255" spans="1:18" ht="14.45" customHeight="1" x14ac:dyDescent="0.25">
      <c r="A255">
        <v>251</v>
      </c>
      <c r="B255" s="58">
        <v>1</v>
      </c>
      <c r="C255" s="59">
        <v>1</v>
      </c>
      <c r="D255" s="59">
        <v>1</v>
      </c>
      <c r="E255" s="59">
        <v>1</v>
      </c>
      <c r="F255" s="38">
        <v>1</v>
      </c>
      <c r="G255" s="38">
        <v>0</v>
      </c>
      <c r="H255" s="38">
        <v>1</v>
      </c>
      <c r="I255" s="38">
        <v>1</v>
      </c>
      <c r="J255" s="163" t="str">
        <f t="shared" si="3"/>
        <v>FB</v>
      </c>
      <c r="K255" s="38"/>
      <c r="L255" s="38"/>
      <c r="M255" s="84"/>
      <c r="N255" s="204"/>
      <c r="O255" s="193"/>
      <c r="P255" s="193"/>
      <c r="Q255" s="193"/>
      <c r="R255" s="193"/>
    </row>
    <row r="256" spans="1:18" ht="14.45" customHeight="1" x14ac:dyDescent="0.25">
      <c r="A256">
        <v>252</v>
      </c>
      <c r="B256" s="58">
        <v>1</v>
      </c>
      <c r="C256" s="59">
        <v>1</v>
      </c>
      <c r="D256" s="59">
        <v>1</v>
      </c>
      <c r="E256" s="59">
        <v>1</v>
      </c>
      <c r="F256" s="38">
        <v>1</v>
      </c>
      <c r="G256" s="38">
        <v>1</v>
      </c>
      <c r="H256" s="38">
        <v>0</v>
      </c>
      <c r="I256" s="82">
        <v>0</v>
      </c>
      <c r="J256" s="163" t="str">
        <f t="shared" si="3"/>
        <v>FC</v>
      </c>
      <c r="K256" s="38"/>
      <c r="L256" s="38"/>
      <c r="M256" s="84"/>
      <c r="N256" s="204"/>
      <c r="O256" s="193"/>
      <c r="P256" s="193"/>
      <c r="Q256" s="193"/>
      <c r="R256" s="193"/>
    </row>
    <row r="257" spans="1:18" ht="14.45" customHeight="1" x14ac:dyDescent="0.25">
      <c r="A257">
        <v>253</v>
      </c>
      <c r="B257" s="58">
        <v>1</v>
      </c>
      <c r="C257" s="59">
        <v>1</v>
      </c>
      <c r="D257" s="59">
        <v>1</v>
      </c>
      <c r="E257" s="59">
        <v>1</v>
      </c>
      <c r="F257" s="38">
        <v>1</v>
      </c>
      <c r="G257" s="38">
        <v>1</v>
      </c>
      <c r="H257" s="38">
        <v>0</v>
      </c>
      <c r="I257" s="38">
        <v>1</v>
      </c>
      <c r="J257" s="163" t="str">
        <f t="shared" si="3"/>
        <v>FD</v>
      </c>
      <c r="K257" s="38"/>
      <c r="L257" s="38"/>
      <c r="M257" s="84"/>
      <c r="N257" s="204"/>
      <c r="O257" s="193"/>
      <c r="P257" s="193"/>
      <c r="Q257" s="193"/>
      <c r="R257" s="193"/>
    </row>
    <row r="258" spans="1:18" ht="14.45" customHeight="1" x14ac:dyDescent="0.25">
      <c r="A258">
        <v>254</v>
      </c>
      <c r="B258" s="58">
        <v>1</v>
      </c>
      <c r="C258" s="59">
        <v>1</v>
      </c>
      <c r="D258" s="59">
        <v>1</v>
      </c>
      <c r="E258" s="59">
        <v>1</v>
      </c>
      <c r="F258" s="38">
        <v>1</v>
      </c>
      <c r="G258" s="38">
        <v>1</v>
      </c>
      <c r="H258" s="38">
        <v>1</v>
      </c>
      <c r="I258" s="38">
        <v>0</v>
      </c>
      <c r="J258" s="163" t="str">
        <f t="shared" si="3"/>
        <v>FE</v>
      </c>
      <c r="K258" s="38"/>
      <c r="L258" s="38"/>
      <c r="M258" s="84"/>
      <c r="N258" s="204"/>
      <c r="O258" s="193"/>
      <c r="P258" s="193"/>
      <c r="Q258" s="193"/>
      <c r="R258" s="193"/>
    </row>
    <row r="259" spans="1:18" ht="14.45" customHeight="1" thickBot="1" x14ac:dyDescent="0.3">
      <c r="A259">
        <v>255</v>
      </c>
      <c r="B259" s="73">
        <v>1</v>
      </c>
      <c r="C259" s="74">
        <v>1</v>
      </c>
      <c r="D259" s="74">
        <v>1</v>
      </c>
      <c r="E259" s="74">
        <v>1</v>
      </c>
      <c r="F259" s="74">
        <v>1</v>
      </c>
      <c r="G259" s="74">
        <v>1</v>
      </c>
      <c r="H259" s="74">
        <v>1</v>
      </c>
      <c r="I259" s="74">
        <v>1</v>
      </c>
      <c r="J259" s="163" t="str">
        <f t="shared" si="3"/>
        <v>FF</v>
      </c>
      <c r="K259" s="43" t="s">
        <v>144</v>
      </c>
      <c r="L259" s="43" t="s">
        <v>336</v>
      </c>
      <c r="M259" s="85"/>
      <c r="N259" s="204"/>
      <c r="O259" s="193"/>
      <c r="P259" s="193"/>
      <c r="Q259" s="193"/>
      <c r="R259" s="193"/>
    </row>
    <row r="260" spans="1:18" x14ac:dyDescent="0.25">
      <c r="I260" s="3"/>
      <c r="J260" s="12"/>
    </row>
    <row r="264" spans="1:18" x14ac:dyDescent="0.25">
      <c r="I264" s="3"/>
      <c r="J264" s="12"/>
    </row>
    <row r="268" spans="1:18" x14ac:dyDescent="0.25">
      <c r="I268" s="3"/>
      <c r="J268" s="12"/>
    </row>
    <row r="272" spans="1:18" x14ac:dyDescent="0.25">
      <c r="I272" s="3"/>
      <c r="J272" s="12"/>
    </row>
    <row r="276" spans="9:10" x14ac:dyDescent="0.25">
      <c r="I276" s="3"/>
      <c r="J276" s="12"/>
    </row>
    <row r="280" spans="9:10" x14ac:dyDescent="0.25">
      <c r="I280" s="3"/>
      <c r="J280" s="12"/>
    </row>
    <row r="284" spans="9:10" x14ac:dyDescent="0.25">
      <c r="I284" s="3"/>
      <c r="J284" s="12"/>
    </row>
    <row r="288" spans="9:10" x14ac:dyDescent="0.25">
      <c r="I288" s="3"/>
      <c r="J288" s="12"/>
    </row>
    <row r="292" spans="9:10" x14ac:dyDescent="0.25">
      <c r="I292" s="3"/>
      <c r="J292" s="12"/>
    </row>
    <row r="296" spans="9:10" x14ac:dyDescent="0.25">
      <c r="I296" s="3"/>
      <c r="J296" s="12"/>
    </row>
    <row r="300" spans="9:10" x14ac:dyDescent="0.25">
      <c r="I300" s="3"/>
      <c r="J300" s="12"/>
    </row>
    <row r="304" spans="9:10" x14ac:dyDescent="0.25">
      <c r="I304" s="3"/>
      <c r="J304" s="12"/>
    </row>
    <row r="308" spans="9:10" x14ac:dyDescent="0.25">
      <c r="I308" s="3"/>
      <c r="J308" s="12"/>
    </row>
    <row r="312" spans="9:10" x14ac:dyDescent="0.25">
      <c r="I312" s="3"/>
      <c r="J312" s="12"/>
    </row>
    <row r="316" spans="9:10" x14ac:dyDescent="0.25">
      <c r="I316" s="3"/>
      <c r="J316" s="12"/>
    </row>
    <row r="320" spans="9:10" x14ac:dyDescent="0.25">
      <c r="I320" s="3"/>
      <c r="J320" s="12"/>
    </row>
    <row r="324" spans="9:10" x14ac:dyDescent="0.25">
      <c r="I324" s="3"/>
      <c r="J324" s="12"/>
    </row>
    <row r="328" spans="9:10" x14ac:dyDescent="0.25">
      <c r="I328" s="3"/>
      <c r="J328" s="12"/>
    </row>
    <row r="332" spans="9:10" x14ac:dyDescent="0.25">
      <c r="I332" s="3"/>
      <c r="J332" s="12"/>
    </row>
    <row r="336" spans="9:10" x14ac:dyDescent="0.25">
      <c r="I336" s="3"/>
      <c r="J336" s="12"/>
    </row>
  </sheetData>
  <autoFilter ref="B1:W336">
    <filterColumn colId="0" showButton="0"/>
    <filterColumn colId="1" showButton="0"/>
    <filterColumn colId="2" showButton="0"/>
    <filterColumn colId="4" showButton="0"/>
    <filterColumn colId="5" showButton="0"/>
    <filterColumn colId="6" showButton="0"/>
  </autoFilter>
  <mergeCells count="39">
    <mergeCell ref="N244:N259"/>
    <mergeCell ref="O117:R124"/>
    <mergeCell ref="U76:W79"/>
    <mergeCell ref="S20:U35"/>
    <mergeCell ref="O140:R147"/>
    <mergeCell ref="O148:R163"/>
    <mergeCell ref="O244:R259"/>
    <mergeCell ref="O212:R227"/>
    <mergeCell ref="O28:O35"/>
    <mergeCell ref="N20:N35"/>
    <mergeCell ref="N116:N124"/>
    <mergeCell ref="N148:N163"/>
    <mergeCell ref="N212:N227"/>
    <mergeCell ref="N132:N147"/>
    <mergeCell ref="S162:S163"/>
    <mergeCell ref="S150:S151"/>
    <mergeCell ref="S158:S159"/>
    <mergeCell ref="S160:S161"/>
    <mergeCell ref="B1:E1"/>
    <mergeCell ref="F1:I1"/>
    <mergeCell ref="S148:S149"/>
    <mergeCell ref="N68:N83"/>
    <mergeCell ref="O76:O79"/>
    <mergeCell ref="O80:O83"/>
    <mergeCell ref="O72:O75"/>
    <mergeCell ref="O68:O71"/>
    <mergeCell ref="O20:O27"/>
    <mergeCell ref="L4:L19"/>
    <mergeCell ref="N4:N19"/>
    <mergeCell ref="S152:S153"/>
    <mergeCell ref="P4:P19"/>
    <mergeCell ref="P20:P35"/>
    <mergeCell ref="S4:U19"/>
    <mergeCell ref="S154:S155"/>
    <mergeCell ref="S156:S157"/>
    <mergeCell ref="P68:P83"/>
    <mergeCell ref="Q20:Q27"/>
    <mergeCell ref="Q28:Q35"/>
    <mergeCell ref="S36:U5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6" max="6" width="45.7109375" bestFit="1" customWidth="1"/>
    <col min="7" max="7" width="44.5703125" bestFit="1" customWidth="1"/>
    <col min="8" max="8" width="7.7109375" bestFit="1" customWidth="1"/>
    <col min="9" max="9" width="10.42578125" bestFit="1" customWidth="1"/>
    <col min="10" max="10" width="62.28515625" bestFit="1" customWidth="1"/>
    <col min="11" max="11" width="14.85546875" bestFit="1" customWidth="1"/>
  </cols>
  <sheetData>
    <row r="1" spans="1:11" x14ac:dyDescent="0.25">
      <c r="A1" s="11" t="s">
        <v>15</v>
      </c>
      <c r="B1" s="11" t="s">
        <v>14</v>
      </c>
      <c r="C1" s="11" t="s">
        <v>252</v>
      </c>
      <c r="D1" s="11" t="s">
        <v>80</v>
      </c>
      <c r="E1" s="11" t="s">
        <v>0</v>
      </c>
      <c r="F1" s="11" t="s">
        <v>42</v>
      </c>
      <c r="G1" s="11" t="s">
        <v>45</v>
      </c>
      <c r="H1" s="11" t="s">
        <v>245</v>
      </c>
      <c r="I1" s="11" t="s">
        <v>253</v>
      </c>
      <c r="J1" s="4" t="s">
        <v>21</v>
      </c>
      <c r="K1" s="4" t="s">
        <v>52</v>
      </c>
    </row>
    <row r="2" spans="1:1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7" t="s">
        <v>43</v>
      </c>
      <c r="G2" s="7" t="s">
        <v>16</v>
      </c>
      <c r="H2" s="7" t="s">
        <v>16</v>
      </c>
      <c r="I2" s="7" t="s">
        <v>76</v>
      </c>
      <c r="J2" s="5" t="s">
        <v>53</v>
      </c>
      <c r="K2" s="5">
        <v>0</v>
      </c>
    </row>
    <row r="3" spans="1:11" x14ac:dyDescent="0.25">
      <c r="A3" s="90">
        <v>0</v>
      </c>
      <c r="B3" s="90">
        <v>0</v>
      </c>
      <c r="C3" s="90">
        <v>0</v>
      </c>
      <c r="D3" s="90">
        <v>0</v>
      </c>
      <c r="E3" s="90">
        <v>1</v>
      </c>
      <c r="F3" s="5" t="s">
        <v>43</v>
      </c>
      <c r="G3" s="5" t="s">
        <v>16</v>
      </c>
      <c r="H3" s="5" t="s">
        <v>16</v>
      </c>
      <c r="I3" s="5" t="s">
        <v>76</v>
      </c>
      <c r="J3" s="5" t="s">
        <v>53</v>
      </c>
      <c r="K3" s="5">
        <v>0</v>
      </c>
    </row>
    <row r="4" spans="1:11" x14ac:dyDescent="0.25">
      <c r="A4" s="12">
        <v>0</v>
      </c>
      <c r="B4" s="12">
        <v>0</v>
      </c>
      <c r="C4" s="12">
        <v>0</v>
      </c>
      <c r="D4" s="12">
        <v>1</v>
      </c>
      <c r="E4" s="12">
        <v>0</v>
      </c>
      <c r="F4" s="7" t="s">
        <v>43</v>
      </c>
      <c r="G4" s="7" t="s">
        <v>16</v>
      </c>
      <c r="H4" s="7" t="s">
        <v>16</v>
      </c>
      <c r="I4" s="7" t="s">
        <v>76</v>
      </c>
      <c r="J4" s="5" t="s">
        <v>53</v>
      </c>
      <c r="K4" s="5">
        <v>0</v>
      </c>
    </row>
    <row r="5" spans="1:11" x14ac:dyDescent="0.25">
      <c r="A5" s="12">
        <v>0</v>
      </c>
      <c r="B5" s="12">
        <v>0</v>
      </c>
      <c r="C5" s="13">
        <v>0</v>
      </c>
      <c r="D5" s="12">
        <v>1</v>
      </c>
      <c r="E5" s="12">
        <v>1</v>
      </c>
      <c r="F5" s="7" t="s">
        <v>43</v>
      </c>
      <c r="G5" s="7" t="s">
        <v>16</v>
      </c>
      <c r="H5" s="7" t="s">
        <v>16</v>
      </c>
      <c r="I5" s="7" t="s">
        <v>76</v>
      </c>
      <c r="J5" s="5" t="s">
        <v>53</v>
      </c>
      <c r="K5" s="5">
        <v>0</v>
      </c>
    </row>
    <row r="6" spans="1:11" x14ac:dyDescent="0.25">
      <c r="A6" s="12">
        <v>0</v>
      </c>
      <c r="B6" s="12">
        <v>0</v>
      </c>
      <c r="C6" s="12">
        <v>1</v>
      </c>
      <c r="D6" s="12">
        <v>0</v>
      </c>
      <c r="E6" s="12">
        <v>0</v>
      </c>
      <c r="F6" s="7" t="s">
        <v>44</v>
      </c>
      <c r="G6" s="7" t="s">
        <v>16</v>
      </c>
      <c r="H6" s="7" t="s">
        <v>16</v>
      </c>
      <c r="I6" s="7" t="s">
        <v>76</v>
      </c>
      <c r="J6" s="5" t="s">
        <v>53</v>
      </c>
      <c r="K6" s="5">
        <v>0</v>
      </c>
    </row>
    <row r="7" spans="1:11" x14ac:dyDescent="0.25">
      <c r="A7" s="12">
        <v>0</v>
      </c>
      <c r="B7" s="12">
        <v>0</v>
      </c>
      <c r="C7" s="12">
        <v>1</v>
      </c>
      <c r="D7" s="12">
        <v>0</v>
      </c>
      <c r="E7" s="12">
        <v>1</v>
      </c>
      <c r="F7" s="7" t="s">
        <v>44</v>
      </c>
      <c r="G7" s="7" t="s">
        <v>16</v>
      </c>
      <c r="H7" s="7" t="s">
        <v>16</v>
      </c>
      <c r="I7" s="7" t="s">
        <v>76</v>
      </c>
      <c r="J7" s="5" t="s">
        <v>53</v>
      </c>
      <c r="K7" s="5">
        <v>0</v>
      </c>
    </row>
    <row r="8" spans="1:11" x14ac:dyDescent="0.25">
      <c r="A8" s="12">
        <v>0</v>
      </c>
      <c r="B8" s="12">
        <v>0</v>
      </c>
      <c r="C8" s="12">
        <v>1</v>
      </c>
      <c r="D8" s="12">
        <v>1</v>
      </c>
      <c r="E8" s="12">
        <v>0</v>
      </c>
      <c r="F8" s="7" t="s">
        <v>44</v>
      </c>
      <c r="G8" s="7" t="s">
        <v>16</v>
      </c>
      <c r="H8" s="7" t="s">
        <v>16</v>
      </c>
      <c r="I8" s="7" t="s">
        <v>76</v>
      </c>
      <c r="J8" s="5" t="s">
        <v>53</v>
      </c>
      <c r="K8" s="5">
        <v>0</v>
      </c>
    </row>
    <row r="9" spans="1:11" x14ac:dyDescent="0.25">
      <c r="A9" s="12">
        <v>0</v>
      </c>
      <c r="B9" s="12">
        <v>0</v>
      </c>
      <c r="C9" s="12">
        <v>1</v>
      </c>
      <c r="D9" s="12">
        <v>1</v>
      </c>
      <c r="E9" s="12">
        <v>1</v>
      </c>
      <c r="F9" s="7" t="s">
        <v>44</v>
      </c>
      <c r="G9" s="7" t="s">
        <v>16</v>
      </c>
      <c r="H9" s="7" t="s">
        <v>16</v>
      </c>
      <c r="I9" s="7" t="s">
        <v>76</v>
      </c>
      <c r="J9" s="5" t="s">
        <v>53</v>
      </c>
      <c r="K9" s="5">
        <v>0</v>
      </c>
    </row>
    <row r="10" spans="1:11" x14ac:dyDescent="0.25">
      <c r="A10" s="12">
        <v>0</v>
      </c>
      <c r="B10" s="12">
        <v>1</v>
      </c>
      <c r="C10" s="12">
        <v>0</v>
      </c>
      <c r="D10" s="12">
        <v>0</v>
      </c>
      <c r="E10" s="12">
        <v>0</v>
      </c>
      <c r="F10" s="7" t="s">
        <v>25</v>
      </c>
      <c r="G10" s="7" t="s">
        <v>16</v>
      </c>
      <c r="H10" s="7" t="s">
        <v>16</v>
      </c>
      <c r="I10" s="7" t="s">
        <v>76</v>
      </c>
      <c r="J10" s="5" t="s">
        <v>53</v>
      </c>
      <c r="K10" s="5">
        <v>0</v>
      </c>
    </row>
    <row r="11" spans="1:11" x14ac:dyDescent="0.25">
      <c r="A11" s="12">
        <v>0</v>
      </c>
      <c r="B11" s="12">
        <v>1</v>
      </c>
      <c r="C11" s="12">
        <v>0</v>
      </c>
      <c r="D11" s="12">
        <v>0</v>
      </c>
      <c r="E11" s="12">
        <v>1</v>
      </c>
      <c r="F11" s="7" t="s">
        <v>22</v>
      </c>
      <c r="G11" s="7" t="s">
        <v>70</v>
      </c>
      <c r="H11" s="7" t="s">
        <v>246</v>
      </c>
      <c r="I11" s="7" t="s">
        <v>250</v>
      </c>
      <c r="J11" s="6" t="s">
        <v>51</v>
      </c>
      <c r="K11" s="6">
        <v>1</v>
      </c>
    </row>
    <row r="12" spans="1:11" x14ac:dyDescent="0.25">
      <c r="A12" s="12">
        <v>0</v>
      </c>
      <c r="B12" s="12">
        <v>1</v>
      </c>
      <c r="C12" s="12">
        <v>0</v>
      </c>
      <c r="D12" s="12">
        <v>1</v>
      </c>
      <c r="E12" s="12">
        <v>0</v>
      </c>
      <c r="F12" s="7" t="s">
        <v>23</v>
      </c>
      <c r="G12" s="7" t="s">
        <v>70</v>
      </c>
      <c r="H12" s="7" t="s">
        <v>248</v>
      </c>
      <c r="I12" s="7" t="s">
        <v>250</v>
      </c>
      <c r="J12" s="6" t="s">
        <v>51</v>
      </c>
      <c r="K12" s="6">
        <v>1</v>
      </c>
    </row>
    <row r="13" spans="1:11" x14ac:dyDescent="0.25">
      <c r="A13" s="12">
        <v>0</v>
      </c>
      <c r="B13" s="12">
        <v>1</v>
      </c>
      <c r="C13" s="13">
        <v>0</v>
      </c>
      <c r="D13" s="12">
        <v>1</v>
      </c>
      <c r="E13" s="12">
        <v>1</v>
      </c>
      <c r="F13" s="7" t="s">
        <v>24</v>
      </c>
      <c r="G13" s="7" t="s">
        <v>70</v>
      </c>
      <c r="H13" s="7" t="s">
        <v>248</v>
      </c>
      <c r="I13" s="7" t="s">
        <v>250</v>
      </c>
      <c r="J13" s="6" t="s">
        <v>51</v>
      </c>
      <c r="K13" s="6">
        <v>1</v>
      </c>
    </row>
    <row r="14" spans="1:11" x14ac:dyDescent="0.25">
      <c r="A14" s="12">
        <v>0</v>
      </c>
      <c r="B14" s="12">
        <v>1</v>
      </c>
      <c r="C14" s="12">
        <v>1</v>
      </c>
      <c r="D14" s="12">
        <v>0</v>
      </c>
      <c r="E14" s="12">
        <v>0</v>
      </c>
      <c r="F14" s="7" t="s">
        <v>26</v>
      </c>
      <c r="G14" s="14" t="s">
        <v>48</v>
      </c>
      <c r="H14" s="14" t="s">
        <v>77</v>
      </c>
      <c r="I14" s="14" t="s">
        <v>78</v>
      </c>
      <c r="J14" s="5" t="s">
        <v>73</v>
      </c>
      <c r="K14" s="5">
        <v>0</v>
      </c>
    </row>
    <row r="15" spans="1:11" x14ac:dyDescent="0.25">
      <c r="A15" s="12">
        <v>0</v>
      </c>
      <c r="B15" s="12">
        <v>1</v>
      </c>
      <c r="C15" s="12">
        <v>1</v>
      </c>
      <c r="D15" s="12">
        <v>0</v>
      </c>
      <c r="E15" s="12">
        <v>1</v>
      </c>
      <c r="F15" s="7" t="s">
        <v>54</v>
      </c>
      <c r="G15" s="7" t="s">
        <v>64</v>
      </c>
      <c r="H15" s="7" t="s">
        <v>247</v>
      </c>
      <c r="I15" s="7" t="s">
        <v>251</v>
      </c>
      <c r="J15" s="10" t="s">
        <v>58</v>
      </c>
      <c r="K15" s="10">
        <v>2</v>
      </c>
    </row>
    <row r="16" spans="1:11" x14ac:dyDescent="0.25">
      <c r="A16" s="12">
        <v>0</v>
      </c>
      <c r="B16" s="12">
        <v>1</v>
      </c>
      <c r="C16" s="12">
        <v>1</v>
      </c>
      <c r="D16" s="12">
        <v>1</v>
      </c>
      <c r="E16" s="12">
        <v>0</v>
      </c>
      <c r="F16" s="7" t="s">
        <v>55</v>
      </c>
      <c r="G16" s="7" t="s">
        <v>60</v>
      </c>
      <c r="H16" s="7" t="s">
        <v>249</v>
      </c>
      <c r="I16" s="7" t="s">
        <v>251</v>
      </c>
      <c r="J16" s="10" t="s">
        <v>58</v>
      </c>
      <c r="K16" s="10">
        <v>2</v>
      </c>
    </row>
    <row r="17" spans="1:11" x14ac:dyDescent="0.25">
      <c r="A17" s="12">
        <v>0</v>
      </c>
      <c r="B17" s="12">
        <v>1</v>
      </c>
      <c r="C17" s="12">
        <v>1</v>
      </c>
      <c r="D17" s="12">
        <v>1</v>
      </c>
      <c r="E17" s="12">
        <v>1</v>
      </c>
      <c r="F17" s="7" t="s">
        <v>56</v>
      </c>
      <c r="G17" s="7" t="s">
        <v>65</v>
      </c>
      <c r="H17" s="7" t="s">
        <v>249</v>
      </c>
      <c r="I17" s="7" t="s">
        <v>251</v>
      </c>
      <c r="J17" s="10" t="s">
        <v>58</v>
      </c>
      <c r="K17" s="10">
        <v>2</v>
      </c>
    </row>
    <row r="18" spans="1:11" x14ac:dyDescent="0.25">
      <c r="A18" s="12">
        <v>1</v>
      </c>
      <c r="B18" s="12">
        <v>0</v>
      </c>
      <c r="C18" s="12">
        <v>0</v>
      </c>
      <c r="D18" s="12">
        <v>0</v>
      </c>
      <c r="E18" s="12">
        <v>0</v>
      </c>
      <c r="F18" s="7" t="s">
        <v>47</v>
      </c>
      <c r="G18" s="7" t="s">
        <v>16</v>
      </c>
      <c r="H18" s="7" t="s">
        <v>16</v>
      </c>
      <c r="I18" s="7" t="s">
        <v>76</v>
      </c>
      <c r="J18" s="5" t="s">
        <v>53</v>
      </c>
      <c r="K18" s="5">
        <v>0</v>
      </c>
    </row>
    <row r="19" spans="1:11" x14ac:dyDescent="0.25">
      <c r="A19" s="12">
        <v>1</v>
      </c>
      <c r="B19" s="12">
        <v>0</v>
      </c>
      <c r="C19" s="12">
        <v>0</v>
      </c>
      <c r="D19" s="12">
        <v>0</v>
      </c>
      <c r="E19" s="12">
        <v>1</v>
      </c>
      <c r="F19" s="7" t="s">
        <v>27</v>
      </c>
      <c r="G19" s="7" t="s">
        <v>61</v>
      </c>
      <c r="H19" s="7" t="s">
        <v>246</v>
      </c>
      <c r="I19" s="7" t="s">
        <v>250</v>
      </c>
      <c r="J19" s="6" t="s">
        <v>71</v>
      </c>
      <c r="K19" s="6">
        <v>1</v>
      </c>
    </row>
    <row r="20" spans="1:11" x14ac:dyDescent="0.25">
      <c r="A20" s="12">
        <v>1</v>
      </c>
      <c r="B20" s="12">
        <v>0</v>
      </c>
      <c r="C20" s="12">
        <v>0</v>
      </c>
      <c r="D20" s="12">
        <v>1</v>
      </c>
      <c r="E20" s="12">
        <v>0</v>
      </c>
      <c r="F20" s="7" t="s">
        <v>29</v>
      </c>
      <c r="G20" s="7" t="s">
        <v>62</v>
      </c>
      <c r="H20" s="7" t="s">
        <v>248</v>
      </c>
      <c r="I20" s="7" t="s">
        <v>250</v>
      </c>
      <c r="J20" s="6" t="s">
        <v>72</v>
      </c>
      <c r="K20" s="6">
        <v>1</v>
      </c>
    </row>
    <row r="21" spans="1:11" x14ac:dyDescent="0.25">
      <c r="A21" s="12">
        <v>1</v>
      </c>
      <c r="B21" s="12">
        <v>0</v>
      </c>
      <c r="C21" s="13">
        <v>0</v>
      </c>
      <c r="D21" s="12">
        <v>1</v>
      </c>
      <c r="E21" s="12">
        <v>1</v>
      </c>
      <c r="F21" s="7" t="s">
        <v>28</v>
      </c>
      <c r="G21" s="7" t="s">
        <v>63</v>
      </c>
      <c r="H21" s="7" t="s">
        <v>248</v>
      </c>
      <c r="I21" s="7" t="s">
        <v>250</v>
      </c>
      <c r="J21" s="6" t="s">
        <v>72</v>
      </c>
      <c r="K21" s="6">
        <v>1</v>
      </c>
    </row>
    <row r="22" spans="1:11" x14ac:dyDescent="0.25">
      <c r="A22" s="12">
        <v>1</v>
      </c>
      <c r="B22" s="12">
        <v>0</v>
      </c>
      <c r="C22" s="12">
        <v>1</v>
      </c>
      <c r="D22" s="12">
        <v>0</v>
      </c>
      <c r="E22" s="12">
        <v>0</v>
      </c>
      <c r="F22" s="7" t="s">
        <v>41</v>
      </c>
      <c r="G22" s="7" t="s">
        <v>50</v>
      </c>
      <c r="H22" s="7" t="s">
        <v>77</v>
      </c>
      <c r="I22" s="7" t="s">
        <v>76</v>
      </c>
      <c r="J22" s="5" t="s">
        <v>57</v>
      </c>
      <c r="K22" s="5">
        <v>1</v>
      </c>
    </row>
    <row r="23" spans="1:11" x14ac:dyDescent="0.25">
      <c r="A23" s="12">
        <v>1</v>
      </c>
      <c r="B23" s="12">
        <v>0</v>
      </c>
      <c r="C23" s="12">
        <v>1</v>
      </c>
      <c r="D23" s="12">
        <v>0</v>
      </c>
      <c r="E23" s="12">
        <v>1</v>
      </c>
      <c r="F23" s="7" t="s">
        <v>40</v>
      </c>
      <c r="G23" s="7" t="s">
        <v>64</v>
      </c>
      <c r="H23" s="7" t="s">
        <v>247</v>
      </c>
      <c r="I23" s="7" t="s">
        <v>251</v>
      </c>
      <c r="J23" s="9"/>
      <c r="K23" s="9">
        <v>3</v>
      </c>
    </row>
    <row r="24" spans="1:11" x14ac:dyDescent="0.25">
      <c r="A24" s="12">
        <v>1</v>
      </c>
      <c r="B24" s="12">
        <v>0</v>
      </c>
      <c r="C24" s="12">
        <v>1</v>
      </c>
      <c r="D24" s="12">
        <v>1</v>
      </c>
      <c r="E24" s="12">
        <v>0</v>
      </c>
      <c r="F24" s="7" t="s">
        <v>39</v>
      </c>
      <c r="G24" s="7" t="s">
        <v>60</v>
      </c>
      <c r="H24" s="7" t="s">
        <v>249</v>
      </c>
      <c r="I24" s="7" t="s">
        <v>251</v>
      </c>
      <c r="J24" s="9"/>
      <c r="K24" s="9">
        <v>3</v>
      </c>
    </row>
    <row r="25" spans="1:11" x14ac:dyDescent="0.25">
      <c r="A25" s="12">
        <v>1</v>
      </c>
      <c r="B25" s="12">
        <v>0</v>
      </c>
      <c r="C25" s="12">
        <v>1</v>
      </c>
      <c r="D25" s="12">
        <v>1</v>
      </c>
      <c r="E25" s="12">
        <v>1</v>
      </c>
      <c r="F25" s="7" t="s">
        <v>38</v>
      </c>
      <c r="G25" s="7" t="s">
        <v>65</v>
      </c>
      <c r="H25" s="7" t="s">
        <v>249</v>
      </c>
      <c r="I25" s="7" t="s">
        <v>251</v>
      </c>
      <c r="J25" s="9"/>
      <c r="K25" s="9">
        <v>3</v>
      </c>
    </row>
    <row r="26" spans="1:11" x14ac:dyDescent="0.25">
      <c r="A26" s="12">
        <v>1</v>
      </c>
      <c r="B26" s="12">
        <v>1</v>
      </c>
      <c r="C26" s="12">
        <v>0</v>
      </c>
      <c r="D26" s="12">
        <v>0</v>
      </c>
      <c r="E26" s="12">
        <v>0</v>
      </c>
      <c r="F26" s="7" t="s">
        <v>30</v>
      </c>
      <c r="G26" s="7" t="s">
        <v>16</v>
      </c>
      <c r="H26" s="7" t="s">
        <v>16</v>
      </c>
      <c r="I26" s="7" t="s">
        <v>76</v>
      </c>
      <c r="J26" s="5" t="s">
        <v>53</v>
      </c>
      <c r="K26" s="5">
        <v>0</v>
      </c>
    </row>
    <row r="27" spans="1:11" x14ac:dyDescent="0.25">
      <c r="A27" s="12">
        <v>1</v>
      </c>
      <c r="B27" s="12">
        <v>1</v>
      </c>
      <c r="C27" s="12">
        <v>0</v>
      </c>
      <c r="D27" s="12">
        <v>0</v>
      </c>
      <c r="E27" s="12">
        <v>1</v>
      </c>
      <c r="F27" s="7" t="s">
        <v>31</v>
      </c>
      <c r="G27" s="7" t="s">
        <v>49</v>
      </c>
      <c r="H27" s="7" t="s">
        <v>246</v>
      </c>
      <c r="I27" s="7" t="s">
        <v>250</v>
      </c>
      <c r="J27" s="6" t="s">
        <v>59</v>
      </c>
      <c r="K27" s="6">
        <v>2</v>
      </c>
    </row>
    <row r="28" spans="1:11" x14ac:dyDescent="0.25">
      <c r="A28" s="12">
        <v>1</v>
      </c>
      <c r="B28" s="12">
        <v>1</v>
      </c>
      <c r="C28" s="12">
        <v>0</v>
      </c>
      <c r="D28" s="12">
        <v>1</v>
      </c>
      <c r="E28" s="12">
        <v>0</v>
      </c>
      <c r="F28" s="7" t="s">
        <v>32</v>
      </c>
      <c r="G28" s="7" t="s">
        <v>49</v>
      </c>
      <c r="H28" s="7" t="s">
        <v>248</v>
      </c>
      <c r="I28" s="7" t="s">
        <v>250</v>
      </c>
      <c r="J28" s="6" t="s">
        <v>59</v>
      </c>
      <c r="K28" s="6">
        <v>2</v>
      </c>
    </row>
    <row r="29" spans="1:11" x14ac:dyDescent="0.25">
      <c r="A29" s="12">
        <v>1</v>
      </c>
      <c r="B29" s="12">
        <v>1</v>
      </c>
      <c r="C29" s="13">
        <v>0</v>
      </c>
      <c r="D29" s="12">
        <v>1</v>
      </c>
      <c r="E29" s="12">
        <v>1</v>
      </c>
      <c r="F29" s="7" t="s">
        <v>33</v>
      </c>
      <c r="G29" s="7" t="s">
        <v>49</v>
      </c>
      <c r="H29" s="7" t="s">
        <v>248</v>
      </c>
      <c r="I29" s="7" t="s">
        <v>250</v>
      </c>
      <c r="J29" s="6" t="s">
        <v>59</v>
      </c>
      <c r="K29" s="6">
        <v>2</v>
      </c>
    </row>
    <row r="30" spans="1:11" x14ac:dyDescent="0.25">
      <c r="A30" s="12">
        <v>1</v>
      </c>
      <c r="B30" s="12">
        <v>1</v>
      </c>
      <c r="C30" s="12">
        <v>1</v>
      </c>
      <c r="D30" s="12">
        <v>0</v>
      </c>
      <c r="E30" s="12">
        <v>0</v>
      </c>
      <c r="F30" s="7" t="s">
        <v>34</v>
      </c>
      <c r="G30" s="7" t="s">
        <v>46</v>
      </c>
      <c r="H30" s="7" t="s">
        <v>77</v>
      </c>
      <c r="I30" s="7" t="s">
        <v>78</v>
      </c>
      <c r="J30" s="10" t="s">
        <v>66</v>
      </c>
      <c r="K30" s="10">
        <v>2</v>
      </c>
    </row>
    <row r="31" spans="1:11" x14ac:dyDescent="0.25">
      <c r="A31" s="12">
        <v>1</v>
      </c>
      <c r="B31" s="12">
        <v>1</v>
      </c>
      <c r="C31" s="12">
        <v>1</v>
      </c>
      <c r="D31" s="12">
        <v>0</v>
      </c>
      <c r="E31" s="12">
        <v>1</v>
      </c>
      <c r="F31" s="7" t="s">
        <v>35</v>
      </c>
      <c r="G31" s="7" t="s">
        <v>69</v>
      </c>
      <c r="H31" s="7" t="s">
        <v>247</v>
      </c>
      <c r="I31" s="7" t="s">
        <v>251</v>
      </c>
      <c r="J31" s="8"/>
      <c r="K31" s="8">
        <v>4</v>
      </c>
    </row>
    <row r="32" spans="1:11" x14ac:dyDescent="0.25">
      <c r="A32" s="3">
        <v>1</v>
      </c>
      <c r="B32" s="3">
        <v>1</v>
      </c>
      <c r="C32" s="3">
        <v>1</v>
      </c>
      <c r="D32" s="3">
        <v>1</v>
      </c>
      <c r="E32" s="3">
        <v>0</v>
      </c>
      <c r="F32" t="s">
        <v>36</v>
      </c>
      <c r="G32" t="s">
        <v>68</v>
      </c>
      <c r="H32" s="7" t="s">
        <v>249</v>
      </c>
      <c r="I32" s="7" t="s">
        <v>251</v>
      </c>
      <c r="J32" s="8"/>
      <c r="K32" s="8">
        <v>4</v>
      </c>
    </row>
    <row r="33" spans="1:11" x14ac:dyDescent="0.25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t="s">
        <v>37</v>
      </c>
      <c r="G33" s="7" t="s">
        <v>67</v>
      </c>
      <c r="H33" s="7" t="s">
        <v>249</v>
      </c>
      <c r="I33" s="7" t="s">
        <v>251</v>
      </c>
      <c r="J33" s="8"/>
      <c r="K33" s="8">
        <v>4</v>
      </c>
    </row>
    <row r="34" spans="1:11" x14ac:dyDescent="0.25">
      <c r="A34" s="3"/>
      <c r="B34" s="3"/>
      <c r="C34" s="3"/>
      <c r="D34" s="3"/>
      <c r="E34" s="3"/>
    </row>
    <row r="35" spans="1:11" x14ac:dyDescent="0.25">
      <c r="A35" s="3"/>
      <c r="B35" s="3"/>
      <c r="C35" s="3"/>
      <c r="D35" s="3"/>
      <c r="E35" s="3"/>
    </row>
    <row r="36" spans="1:11" x14ac:dyDescent="0.25">
      <c r="A36" s="3"/>
      <c r="B36" s="3"/>
      <c r="C36" s="3"/>
      <c r="D36" s="3"/>
      <c r="E36" s="3"/>
    </row>
    <row r="37" spans="1:11" x14ac:dyDescent="0.25">
      <c r="A37" s="3"/>
      <c r="B37" s="3"/>
      <c r="C37" s="3"/>
      <c r="D37" s="3"/>
      <c r="E37" s="3"/>
    </row>
    <row r="38" spans="1:11" x14ac:dyDescent="0.25">
      <c r="A38" s="89" t="s">
        <v>244</v>
      </c>
      <c r="B38" s="89" t="s">
        <v>82</v>
      </c>
      <c r="C38" s="3"/>
      <c r="D38" s="3"/>
      <c r="E38" s="3"/>
    </row>
    <row r="39" spans="1:11" x14ac:dyDescent="0.25">
      <c r="A39" s="3" t="s">
        <v>78</v>
      </c>
      <c r="B39" t="s">
        <v>77</v>
      </c>
      <c r="C39" t="s">
        <v>81</v>
      </c>
      <c r="D39" s="3"/>
      <c r="E39" s="3"/>
    </row>
    <row r="40" spans="1:11" x14ac:dyDescent="0.25">
      <c r="A40" t="s">
        <v>76</v>
      </c>
      <c r="B40" t="s">
        <v>76</v>
      </c>
      <c r="C40" t="s">
        <v>17</v>
      </c>
    </row>
    <row r="41" spans="1:11" x14ac:dyDescent="0.25">
      <c r="A41" s="3" t="s">
        <v>76</v>
      </c>
      <c r="B41" s="3" t="s">
        <v>76</v>
      </c>
      <c r="C41" t="s">
        <v>20</v>
      </c>
    </row>
    <row r="42" spans="1:11" x14ac:dyDescent="0.25">
      <c r="A42" s="3" t="s">
        <v>76</v>
      </c>
      <c r="B42" s="3" t="s">
        <v>76</v>
      </c>
      <c r="C42" t="s">
        <v>18</v>
      </c>
    </row>
    <row r="43" spans="1:11" x14ac:dyDescent="0.25">
      <c r="A43" s="3" t="s">
        <v>76</v>
      </c>
      <c r="B43" s="3" t="s">
        <v>76</v>
      </c>
      <c r="C43" t="s">
        <v>19</v>
      </c>
    </row>
    <row r="46" spans="1:11" x14ac:dyDescent="0.25">
      <c r="F46" t="s">
        <v>254</v>
      </c>
    </row>
  </sheetData>
  <autoFilter ref="A1:K3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4" sqref="D14"/>
    </sheetView>
  </sheetViews>
  <sheetFormatPr defaultRowHeight="15" x14ac:dyDescent="0.25"/>
  <sheetData>
    <row r="1" spans="1:8" x14ac:dyDescent="0.25">
      <c r="A1" s="105"/>
      <c r="B1" s="105"/>
      <c r="C1" s="105"/>
      <c r="D1" s="105"/>
      <c r="E1" s="105"/>
      <c r="F1" s="105"/>
      <c r="G1" s="105"/>
      <c r="H1" s="105"/>
    </row>
    <row r="2" spans="1:8" x14ac:dyDescent="0.25">
      <c r="A2" s="211" t="s">
        <v>265</v>
      </c>
      <c r="B2" s="211"/>
      <c r="C2" s="211"/>
      <c r="D2" s="211"/>
      <c r="E2" s="166" t="s">
        <v>78</v>
      </c>
      <c r="F2" s="166"/>
      <c r="G2" s="166"/>
      <c r="H2" s="166"/>
    </row>
    <row r="3" spans="1:8" x14ac:dyDescent="0.25">
      <c r="A3" t="s">
        <v>222</v>
      </c>
      <c r="B3" t="s">
        <v>221</v>
      </c>
      <c r="C3" t="s">
        <v>220</v>
      </c>
      <c r="D3" t="s">
        <v>219</v>
      </c>
      <c r="E3" t="s">
        <v>218</v>
      </c>
      <c r="F3" t="s">
        <v>223</v>
      </c>
      <c r="G3" t="s">
        <v>224</v>
      </c>
      <c r="H3" t="s">
        <v>225</v>
      </c>
    </row>
    <row r="4" spans="1:8" x14ac:dyDescent="0.25">
      <c r="A4" t="s">
        <v>266</v>
      </c>
      <c r="B4" t="s">
        <v>267</v>
      </c>
    </row>
  </sheetData>
  <mergeCells count="2">
    <mergeCell ref="E2:H2"/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RowHeight="15" x14ac:dyDescent="0.25"/>
  <cols>
    <col min="1" max="2" width="9.140625" style="7"/>
    <col min="3" max="3" width="13.42578125" style="7" bestFit="1" customWidth="1"/>
    <col min="4" max="4" width="9.140625" style="7"/>
    <col min="5" max="5" width="21.140625" style="7" bestFit="1" customWidth="1"/>
    <col min="6" max="16384" width="9.140625" style="7"/>
  </cols>
  <sheetData>
    <row r="1" spans="1:6" x14ac:dyDescent="0.25">
      <c r="A1" s="11" t="s">
        <v>304</v>
      </c>
      <c r="B1" s="11" t="s">
        <v>305</v>
      </c>
      <c r="C1" s="11" t="s">
        <v>325</v>
      </c>
      <c r="D1" s="11" t="s">
        <v>312</v>
      </c>
      <c r="E1" s="11" t="s">
        <v>316</v>
      </c>
    </row>
    <row r="2" spans="1:6" x14ac:dyDescent="0.25">
      <c r="A2" s="7" t="s">
        <v>80</v>
      </c>
      <c r="B2" s="7" t="s">
        <v>306</v>
      </c>
      <c r="C2" s="7" t="s">
        <v>307</v>
      </c>
      <c r="D2" s="7" t="s">
        <v>313</v>
      </c>
      <c r="E2" s="7" t="s">
        <v>16</v>
      </c>
    </row>
    <row r="3" spans="1:6" x14ac:dyDescent="0.25">
      <c r="A3" s="7" t="s">
        <v>80</v>
      </c>
      <c r="B3" s="7" t="s">
        <v>310</v>
      </c>
      <c r="C3" s="7" t="s">
        <v>324</v>
      </c>
      <c r="D3" s="7" t="s">
        <v>311</v>
      </c>
      <c r="E3" s="7" t="s">
        <v>315</v>
      </c>
    </row>
    <row r="4" spans="1:6" x14ac:dyDescent="0.25">
      <c r="A4" s="7" t="s">
        <v>80</v>
      </c>
      <c r="B4" s="7" t="s">
        <v>310</v>
      </c>
      <c r="C4" s="7" t="s">
        <v>318</v>
      </c>
      <c r="D4" s="7" t="s">
        <v>317</v>
      </c>
      <c r="E4" s="7" t="s">
        <v>319</v>
      </c>
      <c r="F4" s="7" t="s">
        <v>323</v>
      </c>
    </row>
    <row r="5" spans="1:6" x14ac:dyDescent="0.25">
      <c r="A5" s="7" t="s">
        <v>80</v>
      </c>
      <c r="B5" s="7" t="s">
        <v>322</v>
      </c>
      <c r="C5" s="7" t="s">
        <v>326</v>
      </c>
      <c r="E5" s="7" t="s">
        <v>321</v>
      </c>
    </row>
    <row r="6" spans="1:6" x14ac:dyDescent="0.25">
      <c r="A6" s="7" t="s">
        <v>0</v>
      </c>
      <c r="B6" s="7" t="s">
        <v>308</v>
      </c>
      <c r="C6" s="7" t="s">
        <v>309</v>
      </c>
      <c r="D6" s="7" t="s">
        <v>311</v>
      </c>
      <c r="E6" s="7" t="s">
        <v>16</v>
      </c>
    </row>
    <row r="7" spans="1:6" x14ac:dyDescent="0.25">
      <c r="A7" s="7" t="s">
        <v>0</v>
      </c>
      <c r="B7" s="7" t="s">
        <v>306</v>
      </c>
      <c r="C7" s="7" t="s">
        <v>314</v>
      </c>
      <c r="D7" s="7" t="s">
        <v>313</v>
      </c>
      <c r="E7" s="7" t="s">
        <v>16</v>
      </c>
    </row>
    <row r="8" spans="1:6" x14ac:dyDescent="0.25">
      <c r="A8" s="7" t="s">
        <v>0</v>
      </c>
      <c r="B8" s="7" t="s">
        <v>322</v>
      </c>
      <c r="C8" s="7" t="s">
        <v>326</v>
      </c>
      <c r="E8" s="7" t="s">
        <v>321</v>
      </c>
    </row>
    <row r="9" spans="1:6" x14ac:dyDescent="0.25">
      <c r="A9" s="7" t="s">
        <v>320</v>
      </c>
      <c r="B9" s="7" t="s">
        <v>310</v>
      </c>
      <c r="C9" s="7" t="s">
        <v>318</v>
      </c>
      <c r="D9" s="7" t="s">
        <v>317</v>
      </c>
      <c r="E9" s="7" t="s">
        <v>315</v>
      </c>
      <c r="F9" s="7" t="s">
        <v>323</v>
      </c>
    </row>
    <row r="10" spans="1:6" x14ac:dyDescent="0.25">
      <c r="A10" s="7" t="s">
        <v>320</v>
      </c>
      <c r="B10" s="7" t="s">
        <v>310</v>
      </c>
      <c r="C10" s="7" t="s">
        <v>327</v>
      </c>
      <c r="D10" s="7" t="s">
        <v>311</v>
      </c>
      <c r="E10" s="7" t="s">
        <v>319</v>
      </c>
      <c r="F10" s="7" t="s">
        <v>323</v>
      </c>
    </row>
    <row r="11" spans="1:6" x14ac:dyDescent="0.25">
      <c r="A11" s="7" t="s">
        <v>320</v>
      </c>
      <c r="B11" s="7" t="s">
        <v>322</v>
      </c>
      <c r="C11" s="7" t="s">
        <v>326</v>
      </c>
      <c r="E11" s="7" t="s">
        <v>321</v>
      </c>
    </row>
  </sheetData>
  <sortState ref="A2:E11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2" max="2" width="12" bestFit="1" customWidth="1"/>
    <col min="3" max="3" width="14.42578125" bestFit="1" customWidth="1"/>
    <col min="4" max="4" width="16.42578125" bestFit="1" customWidth="1"/>
    <col min="5" max="5" width="22.5703125" bestFit="1" customWidth="1"/>
    <col min="6" max="6" width="22.5703125" customWidth="1"/>
    <col min="7" max="8" width="32.28515625" customWidth="1"/>
    <col min="9" max="9" width="16.85546875" customWidth="1"/>
    <col min="10" max="10" width="15" bestFit="1" customWidth="1"/>
    <col min="11" max="11" width="12.85546875" bestFit="1" customWidth="1"/>
    <col min="12" max="13" width="9.140625" customWidth="1"/>
    <col min="15" max="16" width="9.140625" customWidth="1"/>
    <col min="18" max="19" width="9.140625" customWidth="1"/>
  </cols>
  <sheetData>
    <row r="1" spans="1:24" s="138" customFormat="1" ht="30" x14ac:dyDescent="0.25">
      <c r="A1" s="138" t="s">
        <v>337</v>
      </c>
      <c r="B1" s="138" t="s">
        <v>338</v>
      </c>
      <c r="C1" s="138" t="s">
        <v>341</v>
      </c>
      <c r="D1" s="138" t="s">
        <v>352</v>
      </c>
      <c r="E1" s="139" t="s">
        <v>346</v>
      </c>
      <c r="F1" s="139" t="s">
        <v>347</v>
      </c>
      <c r="G1" s="139" t="s">
        <v>348</v>
      </c>
      <c r="H1" s="139"/>
      <c r="I1" s="138" t="s">
        <v>355</v>
      </c>
      <c r="J1" s="139" t="s">
        <v>357</v>
      </c>
      <c r="K1" s="138" t="s">
        <v>356</v>
      </c>
      <c r="L1" s="138" t="s">
        <v>360</v>
      </c>
      <c r="M1" s="138" t="s">
        <v>361</v>
      </c>
      <c r="N1" s="138" t="s">
        <v>362</v>
      </c>
      <c r="O1" s="138" t="s">
        <v>363</v>
      </c>
      <c r="P1" s="138" t="s">
        <v>364</v>
      </c>
      <c r="Q1" s="138" t="s">
        <v>365</v>
      </c>
      <c r="R1" s="138" t="s">
        <v>366</v>
      </c>
      <c r="S1" s="138" t="s">
        <v>367</v>
      </c>
      <c r="T1" s="138" t="s">
        <v>368</v>
      </c>
    </row>
    <row r="2" spans="1:24" s="138" customFormat="1" x14ac:dyDescent="0.25">
      <c r="A2" s="138" t="s">
        <v>358</v>
      </c>
      <c r="B2" s="126" t="e">
        <f>(A2/"3,6")</f>
        <v>#VALUE!</v>
      </c>
      <c r="C2" s="134" t="s">
        <v>359</v>
      </c>
      <c r="D2" s="134" t="s">
        <v>359</v>
      </c>
      <c r="E2" s="134" t="s">
        <v>359</v>
      </c>
      <c r="F2" s="139"/>
      <c r="G2" s="139"/>
      <c r="H2" s="139"/>
      <c r="J2" s="139" t="s">
        <v>358</v>
      </c>
      <c r="K2" s="138" t="s">
        <v>358</v>
      </c>
      <c r="N2" s="150">
        <f>(L2*M2)</f>
        <v>0</v>
      </c>
      <c r="O2" s="150"/>
      <c r="P2" s="150"/>
      <c r="Q2" s="150">
        <f>(O2*P2)</f>
        <v>0</v>
      </c>
      <c r="R2" s="150"/>
      <c r="S2" s="150"/>
      <c r="T2" s="150">
        <f>(R2*S2)</f>
        <v>0</v>
      </c>
      <c r="U2" s="150"/>
      <c r="V2" s="150"/>
      <c r="W2" s="150"/>
      <c r="X2" s="150"/>
    </row>
    <row r="3" spans="1:24" x14ac:dyDescent="0.25">
      <c r="A3" s="133">
        <v>0.5</v>
      </c>
      <c r="B3" s="126" t="e">
        <f>(A3/"3,6")</f>
        <v>#VALUE!</v>
      </c>
      <c r="C3" s="134" t="e">
        <f t="shared" ref="C3:C8" si="0">(B3/$C$119)</f>
        <v>#VALUE!</v>
      </c>
      <c r="D3" s="134" t="e">
        <f>(1/C3)</f>
        <v>#VALUE!</v>
      </c>
      <c r="E3" s="135" t="e">
        <f>(C3*($C$124/2))</f>
        <v>#VALUE!</v>
      </c>
      <c r="F3" s="143" t="e">
        <f>(1/E3)</f>
        <v>#VALUE!</v>
      </c>
      <c r="G3" s="130" t="e">
        <f t="shared" ref="G3:G8" si="1">(F3*$C$122)</f>
        <v>#VALUE!</v>
      </c>
      <c r="H3" s="146"/>
      <c r="I3" t="e">
        <f>(G3/65535)</f>
        <v>#VALUE!</v>
      </c>
      <c r="J3" s="147"/>
      <c r="K3" s="147"/>
      <c r="N3" s="150">
        <f t="shared" ref="N3:N66" si="2">(L3*M3)</f>
        <v>0</v>
      </c>
      <c r="O3" s="147"/>
      <c r="P3" s="147"/>
      <c r="Q3" s="150">
        <f t="shared" ref="Q3:Q66" si="3">(O3*P3)</f>
        <v>0</v>
      </c>
      <c r="R3" s="147"/>
      <c r="S3" s="147"/>
      <c r="T3" s="150">
        <f t="shared" ref="T3:T66" si="4">(R3*S3)</f>
        <v>0</v>
      </c>
      <c r="U3" s="147"/>
      <c r="V3" s="147"/>
      <c r="W3" s="147"/>
      <c r="X3" s="147"/>
    </row>
    <row r="4" spans="1:24" s="131" customFormat="1" x14ac:dyDescent="0.25">
      <c r="A4" s="129">
        <v>1</v>
      </c>
      <c r="B4" s="130" t="e">
        <f>(A4/"3,6")</f>
        <v>#VALUE!</v>
      </c>
      <c r="C4" s="135" t="e">
        <f t="shared" si="0"/>
        <v>#VALUE!</v>
      </c>
      <c r="D4" s="134" t="e">
        <f>(1/C4)</f>
        <v>#VALUE!</v>
      </c>
      <c r="E4" s="135" t="e">
        <f t="shared" ref="E4:E68" si="5">(C4*($C$124/2))</f>
        <v>#VALUE!</v>
      </c>
      <c r="F4" s="143" t="e">
        <f t="shared" ref="F4:F68" si="6">(1/E4)</f>
        <v>#VALUE!</v>
      </c>
      <c r="G4" s="130" t="e">
        <f t="shared" si="1"/>
        <v>#VALUE!</v>
      </c>
      <c r="H4" s="146"/>
      <c r="I4" t="e">
        <f t="shared" ref="I4:I68" si="7">(G4/65535)</f>
        <v>#VALUE!</v>
      </c>
      <c r="J4" s="148"/>
      <c r="K4" s="148"/>
      <c r="N4" s="150">
        <f t="shared" si="2"/>
        <v>0</v>
      </c>
      <c r="O4" s="148"/>
      <c r="P4" s="148"/>
      <c r="Q4" s="150">
        <f t="shared" si="3"/>
        <v>0</v>
      </c>
      <c r="R4" s="148"/>
      <c r="S4" s="148"/>
      <c r="T4" s="150">
        <f t="shared" si="4"/>
        <v>0</v>
      </c>
      <c r="U4" s="148"/>
      <c r="V4" s="148"/>
      <c r="W4" s="148"/>
      <c r="X4" s="148"/>
    </row>
    <row r="5" spans="1:24" s="131" customFormat="1" x14ac:dyDescent="0.25">
      <c r="A5" s="130">
        <f>(B5*3.6)</f>
        <v>1.8</v>
      </c>
      <c r="B5" s="129">
        <v>0.5</v>
      </c>
      <c r="C5" s="135">
        <f t="shared" si="0"/>
        <v>0.24154589371980678</v>
      </c>
      <c r="D5" s="134">
        <f>(1/C5)</f>
        <v>4.1399999999999997</v>
      </c>
      <c r="E5" s="135">
        <f t="shared" si="5"/>
        <v>3.1400966183574881</v>
      </c>
      <c r="F5" s="143">
        <f t="shared" si="6"/>
        <v>0.31846153846153846</v>
      </c>
      <c r="G5" s="130">
        <f t="shared" si="1"/>
        <v>39807.692307692305</v>
      </c>
      <c r="H5" s="146"/>
      <c r="I5">
        <f t="shared" si="7"/>
        <v>0.60742644858003059</v>
      </c>
      <c r="J5" s="148"/>
      <c r="K5" s="148"/>
      <c r="N5" s="150">
        <f t="shared" si="2"/>
        <v>0</v>
      </c>
      <c r="O5" s="148"/>
      <c r="P5" s="148"/>
      <c r="Q5" s="150">
        <f t="shared" si="3"/>
        <v>0</v>
      </c>
      <c r="R5" s="148"/>
      <c r="S5" s="148"/>
      <c r="T5" s="150">
        <f t="shared" si="4"/>
        <v>0</v>
      </c>
      <c r="U5" s="148"/>
      <c r="V5" s="148"/>
      <c r="W5" s="148"/>
      <c r="X5" s="148"/>
    </row>
    <row r="6" spans="1:24" x14ac:dyDescent="0.25">
      <c r="A6" s="127">
        <v>2.6</v>
      </c>
      <c r="B6" s="126" t="e">
        <f>(A6/"3,6")</f>
        <v>#VALUE!</v>
      </c>
      <c r="C6" s="134" t="e">
        <f t="shared" si="0"/>
        <v>#VALUE!</v>
      </c>
      <c r="D6" s="134" t="e">
        <f>(1/C6)</f>
        <v>#VALUE!</v>
      </c>
      <c r="E6" s="135" t="e">
        <f t="shared" si="5"/>
        <v>#VALUE!</v>
      </c>
      <c r="F6" s="143" t="e">
        <f t="shared" si="6"/>
        <v>#VALUE!</v>
      </c>
      <c r="G6" s="130" t="e">
        <f t="shared" si="1"/>
        <v>#VALUE!</v>
      </c>
      <c r="H6" s="146"/>
      <c r="I6" t="e">
        <f t="shared" si="7"/>
        <v>#VALUE!</v>
      </c>
      <c r="J6" s="147">
        <v>6</v>
      </c>
      <c r="K6" s="147">
        <v>0.38</v>
      </c>
      <c r="L6">
        <v>3.36</v>
      </c>
      <c r="M6">
        <v>0.12</v>
      </c>
      <c r="N6" s="150">
        <f t="shared" si="2"/>
        <v>0.40319999999999995</v>
      </c>
      <c r="O6" s="147">
        <v>4.2</v>
      </c>
      <c r="P6" s="147">
        <v>0.05</v>
      </c>
      <c r="Q6" s="150">
        <f t="shared" si="3"/>
        <v>0.21000000000000002</v>
      </c>
      <c r="R6" s="147">
        <v>4.24</v>
      </c>
      <c r="S6" s="147">
        <v>0.01</v>
      </c>
      <c r="T6" s="150">
        <f t="shared" si="4"/>
        <v>4.24E-2</v>
      </c>
      <c r="U6" s="147"/>
      <c r="V6" s="147"/>
      <c r="W6" s="147"/>
      <c r="X6" s="147"/>
    </row>
    <row r="7" spans="1:24" x14ac:dyDescent="0.25">
      <c r="A7" s="127">
        <v>3</v>
      </c>
      <c r="B7" s="126" t="e">
        <f>(A7/"3,6")</f>
        <v>#VALUE!</v>
      </c>
      <c r="C7" s="134" t="e">
        <f t="shared" si="0"/>
        <v>#VALUE!</v>
      </c>
      <c r="D7" s="134" t="e">
        <f t="shared" ref="D7:D71" si="8">(1/C7)</f>
        <v>#VALUE!</v>
      </c>
      <c r="E7" s="135" t="e">
        <f t="shared" si="5"/>
        <v>#VALUE!</v>
      </c>
      <c r="F7" s="143" t="e">
        <f t="shared" si="6"/>
        <v>#VALUE!</v>
      </c>
      <c r="G7" s="130" t="e">
        <f t="shared" si="1"/>
        <v>#VALUE!</v>
      </c>
      <c r="H7" s="146"/>
      <c r="I7" t="e">
        <f t="shared" si="7"/>
        <v>#VALUE!</v>
      </c>
      <c r="J7" s="147">
        <v>7.2</v>
      </c>
      <c r="K7" s="147">
        <v>0.42</v>
      </c>
      <c r="L7">
        <v>4.2</v>
      </c>
      <c r="M7">
        <v>0.14000000000000001</v>
      </c>
      <c r="N7" s="150">
        <f t="shared" si="2"/>
        <v>0.58800000000000008</v>
      </c>
      <c r="O7" s="147">
        <v>4.6399999999999997</v>
      </c>
      <c r="P7" s="147">
        <v>7.0000000000000007E-2</v>
      </c>
      <c r="Q7" s="150">
        <f t="shared" si="3"/>
        <v>0.32480000000000003</v>
      </c>
      <c r="R7" s="147">
        <v>5.36</v>
      </c>
      <c r="S7" s="147">
        <v>0.03</v>
      </c>
      <c r="T7" s="150">
        <f t="shared" si="4"/>
        <v>0.1608</v>
      </c>
      <c r="U7" s="147"/>
      <c r="V7" s="147"/>
      <c r="W7" s="147"/>
      <c r="X7" s="147"/>
    </row>
    <row r="8" spans="1:24" x14ac:dyDescent="0.25">
      <c r="A8" s="126">
        <v>3.5</v>
      </c>
      <c r="B8" s="127">
        <v>1</v>
      </c>
      <c r="C8" s="134">
        <f t="shared" si="0"/>
        <v>0.48309178743961356</v>
      </c>
      <c r="D8" s="134">
        <f t="shared" si="8"/>
        <v>2.0699999999999998</v>
      </c>
      <c r="E8" s="135">
        <f t="shared" si="5"/>
        <v>6.2801932367149762</v>
      </c>
      <c r="F8" s="143">
        <f t="shared" si="6"/>
        <v>0.15923076923076923</v>
      </c>
      <c r="G8" s="130">
        <f t="shared" si="1"/>
        <v>19903.846153846152</v>
      </c>
      <c r="H8" s="146"/>
      <c r="I8">
        <f t="shared" si="7"/>
        <v>0.30371322429001529</v>
      </c>
      <c r="J8" s="147">
        <v>8</v>
      </c>
      <c r="K8" s="147">
        <v>0.44</v>
      </c>
      <c r="L8">
        <v>4.32</v>
      </c>
      <c r="M8">
        <v>0.18</v>
      </c>
      <c r="N8" s="150">
        <f t="shared" si="2"/>
        <v>0.77760000000000007</v>
      </c>
      <c r="O8" s="147">
        <v>5.2</v>
      </c>
      <c r="P8" s="147">
        <v>0.09</v>
      </c>
      <c r="Q8" s="150">
        <f t="shared" si="3"/>
        <v>0.46799999999999997</v>
      </c>
      <c r="R8" s="147">
        <v>5.6</v>
      </c>
      <c r="S8" s="147">
        <v>0.05</v>
      </c>
      <c r="T8" s="150">
        <f t="shared" si="4"/>
        <v>0.27999999999999997</v>
      </c>
      <c r="U8" s="147"/>
      <c r="V8" s="147"/>
      <c r="W8" s="147"/>
      <c r="X8" s="147"/>
    </row>
    <row r="9" spans="1:24" x14ac:dyDescent="0.25">
      <c r="A9" s="126">
        <v>4</v>
      </c>
      <c r="B9" s="127"/>
      <c r="C9" s="134"/>
      <c r="D9" s="134"/>
      <c r="E9" s="135"/>
      <c r="F9" s="143"/>
      <c r="G9" s="130"/>
      <c r="H9" s="146"/>
      <c r="J9" s="147">
        <v>9.1999999999999993</v>
      </c>
      <c r="K9" s="147">
        <v>0.46</v>
      </c>
      <c r="L9">
        <v>4.4800000000000004</v>
      </c>
      <c r="M9">
        <v>0.2</v>
      </c>
      <c r="N9" s="150">
        <f t="shared" si="2"/>
        <v>0.89600000000000013</v>
      </c>
      <c r="O9" s="147">
        <v>5.92</v>
      </c>
      <c r="P9" s="147">
        <v>0.11</v>
      </c>
      <c r="Q9" s="150">
        <f t="shared" si="3"/>
        <v>0.6512</v>
      </c>
      <c r="R9" s="147">
        <v>6.32</v>
      </c>
      <c r="S9" s="147">
        <v>0.06</v>
      </c>
      <c r="T9" s="150">
        <f t="shared" si="4"/>
        <v>0.37919999999999998</v>
      </c>
      <c r="U9" s="147"/>
      <c r="V9" s="147"/>
      <c r="W9" s="147"/>
      <c r="X9" s="147"/>
    </row>
    <row r="10" spans="1:24" x14ac:dyDescent="0.25">
      <c r="A10" s="127">
        <v>5</v>
      </c>
      <c r="B10" s="126" t="e">
        <f>(A10/"3,6")</f>
        <v>#VALUE!</v>
      </c>
      <c r="C10" s="134" t="e">
        <f t="shared" ref="C10:C35" si="9">(B10/$C$119)</f>
        <v>#VALUE!</v>
      </c>
      <c r="D10" s="134" t="e">
        <f t="shared" si="8"/>
        <v>#VALUE!</v>
      </c>
      <c r="E10" s="135" t="e">
        <f t="shared" si="5"/>
        <v>#VALUE!</v>
      </c>
      <c r="F10" s="143" t="e">
        <f t="shared" si="6"/>
        <v>#VALUE!</v>
      </c>
      <c r="G10" s="130" t="e">
        <f t="shared" ref="G10:G41" si="10">(F10*$C$122)</f>
        <v>#VALUE!</v>
      </c>
      <c r="H10" s="146"/>
      <c r="I10" t="e">
        <f t="shared" si="7"/>
        <v>#VALUE!</v>
      </c>
      <c r="J10" s="147">
        <v>10.8</v>
      </c>
      <c r="K10" s="147">
        <v>0.49</v>
      </c>
      <c r="L10">
        <v>5.12</v>
      </c>
      <c r="M10">
        <v>0.25</v>
      </c>
      <c r="N10" s="150">
        <f t="shared" si="2"/>
        <v>1.28</v>
      </c>
      <c r="O10" s="147">
        <v>6.56</v>
      </c>
      <c r="P10" s="147">
        <v>0.14000000000000001</v>
      </c>
      <c r="Q10" s="150">
        <f t="shared" si="3"/>
        <v>0.91839999999999999</v>
      </c>
      <c r="R10" s="147">
        <v>7.6</v>
      </c>
      <c r="S10" s="147">
        <v>0.1</v>
      </c>
      <c r="T10" s="150">
        <f t="shared" si="4"/>
        <v>0.76</v>
      </c>
      <c r="U10" s="147"/>
      <c r="V10" s="147"/>
      <c r="W10" s="147"/>
      <c r="X10" s="147"/>
    </row>
    <row r="11" spans="1:24" x14ac:dyDescent="0.25">
      <c r="A11" s="127">
        <v>5.5</v>
      </c>
      <c r="B11" s="126" t="e">
        <f>(A11/"3,6")</f>
        <v>#VALUE!</v>
      </c>
      <c r="C11" s="134" t="e">
        <f t="shared" si="9"/>
        <v>#VALUE!</v>
      </c>
      <c r="D11" s="134" t="e">
        <f t="shared" si="8"/>
        <v>#VALUE!</v>
      </c>
      <c r="E11" s="135" t="e">
        <f t="shared" si="5"/>
        <v>#VALUE!</v>
      </c>
      <c r="F11" s="143" t="e">
        <f t="shared" si="6"/>
        <v>#VALUE!</v>
      </c>
      <c r="G11" s="130" t="e">
        <f t="shared" si="10"/>
        <v>#VALUE!</v>
      </c>
      <c r="H11" s="146"/>
      <c r="I11" t="e">
        <f t="shared" si="7"/>
        <v>#VALUE!</v>
      </c>
      <c r="J11" s="147">
        <v>11.6</v>
      </c>
      <c r="K11" s="147">
        <v>0.5</v>
      </c>
      <c r="L11">
        <v>5.36</v>
      </c>
      <c r="M11">
        <v>0.26</v>
      </c>
      <c r="N11" s="150">
        <f t="shared" si="2"/>
        <v>1.3936000000000002</v>
      </c>
      <c r="O11" s="147">
        <v>7.28</v>
      </c>
      <c r="P11" s="147">
        <v>0.16</v>
      </c>
      <c r="Q11" s="150">
        <f t="shared" si="3"/>
        <v>1.1648000000000001</v>
      </c>
      <c r="R11" s="147">
        <v>8.24</v>
      </c>
      <c r="S11" s="147">
        <v>0.11</v>
      </c>
      <c r="T11" s="150">
        <f t="shared" si="4"/>
        <v>0.90639999999999998</v>
      </c>
      <c r="U11" s="147"/>
      <c r="V11" s="147"/>
      <c r="W11" s="147"/>
      <c r="X11" s="147"/>
    </row>
    <row r="12" spans="1:24" x14ac:dyDescent="0.25">
      <c r="A12" s="126">
        <v>6</v>
      </c>
      <c r="B12" s="127">
        <v>1.5</v>
      </c>
      <c r="C12" s="134">
        <f t="shared" si="9"/>
        <v>0.7246376811594204</v>
      </c>
      <c r="D12" s="134">
        <f t="shared" si="8"/>
        <v>1.38</v>
      </c>
      <c r="E12" s="135">
        <f t="shared" si="5"/>
        <v>9.4202898550724647</v>
      </c>
      <c r="F12" s="143">
        <f t="shared" si="6"/>
        <v>0.10615384615384614</v>
      </c>
      <c r="G12" s="130">
        <f t="shared" si="10"/>
        <v>13269.230769230768</v>
      </c>
      <c r="H12" s="146"/>
      <c r="I12">
        <f t="shared" si="7"/>
        <v>0.20247548286001019</v>
      </c>
      <c r="J12" s="147">
        <v>12.6</v>
      </c>
      <c r="K12" s="147">
        <v>0.51</v>
      </c>
      <c r="L12">
        <v>5.6</v>
      </c>
      <c r="M12">
        <v>0.3</v>
      </c>
      <c r="N12" s="150">
        <f t="shared" si="2"/>
        <v>1.68</v>
      </c>
      <c r="O12" s="147">
        <v>8.4</v>
      </c>
      <c r="P12" s="147">
        <v>0.18</v>
      </c>
      <c r="Q12" s="150">
        <f t="shared" si="3"/>
        <v>1.512</v>
      </c>
      <c r="R12" s="147">
        <v>8.7200000000000006</v>
      </c>
      <c r="S12" s="147">
        <v>0.13</v>
      </c>
      <c r="T12" s="150">
        <f t="shared" si="4"/>
        <v>1.1336000000000002</v>
      </c>
      <c r="U12" s="147"/>
      <c r="V12" s="147"/>
      <c r="W12" s="147"/>
      <c r="X12" s="147"/>
    </row>
    <row r="13" spans="1:24" x14ac:dyDescent="0.25">
      <c r="A13" s="127">
        <v>6.5</v>
      </c>
      <c r="B13" s="126" t="e">
        <f>(A13/"3,6")</f>
        <v>#VALUE!</v>
      </c>
      <c r="C13" s="134" t="e">
        <f t="shared" si="9"/>
        <v>#VALUE!</v>
      </c>
      <c r="D13" s="134" t="e">
        <f t="shared" si="8"/>
        <v>#VALUE!</v>
      </c>
      <c r="E13" s="135" t="e">
        <f t="shared" si="5"/>
        <v>#VALUE!</v>
      </c>
      <c r="F13" s="143" t="e">
        <f t="shared" si="6"/>
        <v>#VALUE!</v>
      </c>
      <c r="G13" s="130" t="e">
        <f t="shared" si="10"/>
        <v>#VALUE!</v>
      </c>
      <c r="H13" s="146"/>
      <c r="I13" t="e">
        <f t="shared" si="7"/>
        <v>#VALUE!</v>
      </c>
      <c r="J13" s="147">
        <v>13.6</v>
      </c>
      <c r="K13" s="147">
        <v>0.51</v>
      </c>
      <c r="L13">
        <v>5.76</v>
      </c>
      <c r="M13">
        <v>0.31</v>
      </c>
      <c r="N13" s="150">
        <f t="shared" si="2"/>
        <v>1.7855999999999999</v>
      </c>
      <c r="O13" s="147">
        <v>8.8000000000000007</v>
      </c>
      <c r="P13" s="147">
        <v>0.19</v>
      </c>
      <c r="Q13" s="150">
        <f t="shared" si="3"/>
        <v>1.6720000000000002</v>
      </c>
      <c r="R13" s="147">
        <v>9.36</v>
      </c>
      <c r="S13" s="147">
        <v>0.14000000000000001</v>
      </c>
      <c r="T13" s="150">
        <f t="shared" si="4"/>
        <v>1.3104</v>
      </c>
      <c r="U13" s="147"/>
      <c r="V13" s="147"/>
      <c r="W13" s="147"/>
      <c r="X13" s="147"/>
    </row>
    <row r="14" spans="1:24" x14ac:dyDescent="0.25">
      <c r="A14" s="127">
        <v>7</v>
      </c>
      <c r="B14" s="126" t="e">
        <f>(A14/"3,6")</f>
        <v>#VALUE!</v>
      </c>
      <c r="C14" s="134" t="e">
        <f t="shared" si="9"/>
        <v>#VALUE!</v>
      </c>
      <c r="D14" s="134" t="e">
        <f t="shared" si="8"/>
        <v>#VALUE!</v>
      </c>
      <c r="E14" s="135" t="e">
        <f t="shared" si="5"/>
        <v>#VALUE!</v>
      </c>
      <c r="F14" s="143" t="e">
        <f t="shared" si="6"/>
        <v>#VALUE!</v>
      </c>
      <c r="G14" s="130" t="e">
        <f t="shared" si="10"/>
        <v>#VALUE!</v>
      </c>
      <c r="H14" s="146"/>
      <c r="I14" t="e">
        <f t="shared" si="7"/>
        <v>#VALUE!</v>
      </c>
      <c r="J14" s="147">
        <v>14.6</v>
      </c>
      <c r="K14" s="147">
        <v>0.52</v>
      </c>
      <c r="L14">
        <v>6.6</v>
      </c>
      <c r="M14">
        <v>0.33</v>
      </c>
      <c r="N14" s="150">
        <f t="shared" si="2"/>
        <v>2.1779999999999999</v>
      </c>
      <c r="O14" s="147">
        <v>9</v>
      </c>
      <c r="P14" s="147">
        <v>0.2</v>
      </c>
      <c r="Q14" s="150">
        <f t="shared" si="3"/>
        <v>1.8</v>
      </c>
      <c r="R14" s="147">
        <v>10.4</v>
      </c>
      <c r="S14" s="147">
        <v>0.14000000000000001</v>
      </c>
      <c r="T14" s="150">
        <f t="shared" si="4"/>
        <v>1.4560000000000002</v>
      </c>
      <c r="U14" s="147"/>
      <c r="V14" s="147"/>
      <c r="W14" s="147"/>
      <c r="X14" s="147"/>
    </row>
    <row r="15" spans="1:24" x14ac:dyDescent="0.25">
      <c r="A15" s="126">
        <f>(B15*3.6)</f>
        <v>7.2</v>
      </c>
      <c r="B15" s="127">
        <v>2</v>
      </c>
      <c r="C15" s="134">
        <f t="shared" si="9"/>
        <v>0.96618357487922713</v>
      </c>
      <c r="D15" s="134">
        <f t="shared" si="8"/>
        <v>1.0349999999999999</v>
      </c>
      <c r="E15" s="135">
        <f t="shared" si="5"/>
        <v>12.560386473429952</v>
      </c>
      <c r="F15" s="143">
        <f t="shared" si="6"/>
        <v>7.9615384615384616E-2</v>
      </c>
      <c r="G15" s="130">
        <f t="shared" si="10"/>
        <v>9951.9230769230762</v>
      </c>
      <c r="H15" s="146"/>
      <c r="I15">
        <f t="shared" si="7"/>
        <v>0.15185661214500765</v>
      </c>
      <c r="J15" s="147">
        <v>15</v>
      </c>
      <c r="K15" s="147"/>
      <c r="L15">
        <v>6.6</v>
      </c>
      <c r="M15">
        <v>0.34</v>
      </c>
      <c r="N15" s="150">
        <f t="shared" si="2"/>
        <v>2.2440000000000002</v>
      </c>
      <c r="O15" s="147">
        <v>9.1999999999999993</v>
      </c>
      <c r="P15" s="147">
        <v>0.21</v>
      </c>
      <c r="Q15" s="150">
        <f t="shared" si="3"/>
        <v>1.9319999999999997</v>
      </c>
      <c r="R15" s="147">
        <v>10.6</v>
      </c>
      <c r="S15" s="147"/>
      <c r="T15" s="150">
        <f t="shared" si="4"/>
        <v>0</v>
      </c>
      <c r="U15" s="147"/>
      <c r="V15" s="147"/>
      <c r="W15" s="147"/>
      <c r="X15" s="147"/>
    </row>
    <row r="16" spans="1:24" x14ac:dyDescent="0.25">
      <c r="A16" s="127">
        <v>8</v>
      </c>
      <c r="B16" s="126" t="e">
        <f>(A16/"3,6")</f>
        <v>#VALUE!</v>
      </c>
      <c r="C16" s="134" t="e">
        <f t="shared" si="9"/>
        <v>#VALUE!</v>
      </c>
      <c r="D16" s="134" t="e">
        <f t="shared" si="8"/>
        <v>#VALUE!</v>
      </c>
      <c r="E16" s="135" t="e">
        <f t="shared" si="5"/>
        <v>#VALUE!</v>
      </c>
      <c r="F16" s="143" t="e">
        <f t="shared" si="6"/>
        <v>#VALUE!</v>
      </c>
      <c r="G16" s="130" t="e">
        <f t="shared" si="10"/>
        <v>#VALUE!</v>
      </c>
      <c r="H16" s="146"/>
      <c r="I16" t="e">
        <f t="shared" si="7"/>
        <v>#VALUE!</v>
      </c>
      <c r="J16" s="147">
        <v>16.399999999999999</v>
      </c>
      <c r="K16" s="147">
        <v>0.52</v>
      </c>
      <c r="L16">
        <v>6.8</v>
      </c>
      <c r="M16">
        <v>0.37</v>
      </c>
      <c r="N16" s="150">
        <f t="shared" si="2"/>
        <v>2.516</v>
      </c>
      <c r="O16" s="147"/>
      <c r="P16" s="147"/>
      <c r="Q16" s="150">
        <f t="shared" si="3"/>
        <v>0</v>
      </c>
      <c r="R16" s="147">
        <v>11.2</v>
      </c>
      <c r="S16" s="147">
        <v>0.16</v>
      </c>
      <c r="T16" s="150">
        <f t="shared" si="4"/>
        <v>1.7919999999999998</v>
      </c>
      <c r="U16" s="147"/>
      <c r="V16" s="147"/>
      <c r="W16" s="147"/>
      <c r="X16" s="147"/>
    </row>
    <row r="17" spans="1:24" x14ac:dyDescent="0.25">
      <c r="A17" s="127">
        <v>9</v>
      </c>
      <c r="B17" s="127" t="e">
        <f>(A17/"3,6")</f>
        <v>#VALUE!</v>
      </c>
      <c r="C17" s="134" t="e">
        <f t="shared" si="9"/>
        <v>#VALUE!</v>
      </c>
      <c r="D17" s="134" t="e">
        <f t="shared" si="8"/>
        <v>#VALUE!</v>
      </c>
      <c r="E17" s="135" t="e">
        <f t="shared" si="5"/>
        <v>#VALUE!</v>
      </c>
      <c r="F17" s="143" t="e">
        <f t="shared" si="6"/>
        <v>#VALUE!</v>
      </c>
      <c r="G17" s="130" t="e">
        <f t="shared" si="10"/>
        <v>#VALUE!</v>
      </c>
      <c r="H17" s="146"/>
      <c r="I17" t="e">
        <f t="shared" si="7"/>
        <v>#VALUE!</v>
      </c>
      <c r="J17" s="147">
        <v>18.600000000000001</v>
      </c>
      <c r="K17" s="147">
        <v>0.53</v>
      </c>
      <c r="L17">
        <v>7.4</v>
      </c>
      <c r="M17">
        <v>0.4</v>
      </c>
      <c r="N17" s="150">
        <f t="shared" si="2"/>
        <v>2.9600000000000004</v>
      </c>
      <c r="O17" s="147">
        <v>10.6</v>
      </c>
      <c r="P17" s="147">
        <v>0.26</v>
      </c>
      <c r="Q17" s="150">
        <f t="shared" si="3"/>
        <v>2.7559999999999998</v>
      </c>
      <c r="R17" s="147">
        <v>12.2</v>
      </c>
      <c r="S17" s="147">
        <v>0.19</v>
      </c>
      <c r="T17" s="150">
        <f t="shared" si="4"/>
        <v>2.3180000000000001</v>
      </c>
      <c r="U17" s="147"/>
      <c r="V17" s="147"/>
      <c r="W17" s="147"/>
      <c r="X17" s="147"/>
    </row>
    <row r="18" spans="1:24" x14ac:dyDescent="0.25">
      <c r="A18" s="127">
        <v>10</v>
      </c>
      <c r="B18" s="126" t="e">
        <f>(A18/"3,6")</f>
        <v>#VALUE!</v>
      </c>
      <c r="C18" s="134" t="e">
        <f t="shared" si="9"/>
        <v>#VALUE!</v>
      </c>
      <c r="D18" s="134" t="e">
        <f t="shared" si="8"/>
        <v>#VALUE!</v>
      </c>
      <c r="E18" s="135" t="e">
        <f t="shared" si="5"/>
        <v>#VALUE!</v>
      </c>
      <c r="F18" s="143" t="e">
        <f t="shared" si="6"/>
        <v>#VALUE!</v>
      </c>
      <c r="G18" s="130" t="e">
        <f t="shared" si="10"/>
        <v>#VALUE!</v>
      </c>
      <c r="H18" s="146"/>
      <c r="I18" t="e">
        <f t="shared" si="7"/>
        <v>#VALUE!</v>
      </c>
      <c r="J18" s="147">
        <v>20</v>
      </c>
      <c r="K18" s="147">
        <v>0.54</v>
      </c>
      <c r="L18">
        <v>7.6</v>
      </c>
      <c r="M18">
        <v>0.41</v>
      </c>
      <c r="N18" s="150">
        <f t="shared" si="2"/>
        <v>3.1159999999999997</v>
      </c>
      <c r="O18" s="147">
        <v>11</v>
      </c>
      <c r="P18" s="147">
        <v>0.28000000000000003</v>
      </c>
      <c r="Q18" s="150">
        <f t="shared" si="3"/>
        <v>3.08</v>
      </c>
      <c r="R18" s="147">
        <v>13.2</v>
      </c>
      <c r="S18" s="147">
        <v>0.2</v>
      </c>
      <c r="T18" s="150">
        <f t="shared" si="4"/>
        <v>2.64</v>
      </c>
      <c r="U18" s="147"/>
      <c r="V18" s="147"/>
      <c r="W18" s="147"/>
      <c r="X18" s="147"/>
    </row>
    <row r="19" spans="1:24" x14ac:dyDescent="0.25">
      <c r="A19" s="126">
        <f>(B19*3.6)</f>
        <v>10.8</v>
      </c>
      <c r="B19" s="127">
        <v>3</v>
      </c>
      <c r="C19" s="134">
        <f t="shared" si="9"/>
        <v>1.4492753623188408</v>
      </c>
      <c r="D19" s="134">
        <f t="shared" si="8"/>
        <v>0.69</v>
      </c>
      <c r="E19" s="135">
        <f t="shared" si="5"/>
        <v>18.840579710144929</v>
      </c>
      <c r="F19" s="143">
        <f t="shared" si="6"/>
        <v>5.307692307692307E-2</v>
      </c>
      <c r="G19" s="130">
        <f t="shared" si="10"/>
        <v>6634.6153846153838</v>
      </c>
      <c r="H19" s="146"/>
      <c r="I19">
        <f t="shared" si="7"/>
        <v>0.10123774143000509</v>
      </c>
      <c r="J19" s="147"/>
      <c r="K19" s="147">
        <v>0.54</v>
      </c>
      <c r="L19">
        <v>7.8</v>
      </c>
      <c r="M19">
        <v>0.43</v>
      </c>
      <c r="N19" s="150">
        <f t="shared" si="2"/>
        <v>3.3540000000000001</v>
      </c>
      <c r="O19" s="147"/>
      <c r="P19" s="147"/>
      <c r="Q19" s="150">
        <f t="shared" si="3"/>
        <v>0</v>
      </c>
      <c r="R19" s="147">
        <v>13.8</v>
      </c>
      <c r="S19" s="147">
        <v>0.22</v>
      </c>
      <c r="T19" s="150">
        <f t="shared" si="4"/>
        <v>3.036</v>
      </c>
      <c r="U19" s="147"/>
      <c r="V19" s="147"/>
      <c r="W19" s="147"/>
      <c r="X19" s="147"/>
    </row>
    <row r="20" spans="1:24" x14ac:dyDescent="0.25">
      <c r="A20" s="127">
        <v>11</v>
      </c>
      <c r="B20" s="126" t="e">
        <f>(A20/"3,6")</f>
        <v>#VALUE!</v>
      </c>
      <c r="C20" s="134" t="e">
        <f t="shared" si="9"/>
        <v>#VALUE!</v>
      </c>
      <c r="D20" s="134" t="e">
        <f t="shared" si="8"/>
        <v>#VALUE!</v>
      </c>
      <c r="E20" s="135" t="e">
        <f t="shared" si="5"/>
        <v>#VALUE!</v>
      </c>
      <c r="F20" s="143" t="e">
        <f t="shared" si="6"/>
        <v>#VALUE!</v>
      </c>
      <c r="G20" s="130" t="e">
        <f t="shared" si="10"/>
        <v>#VALUE!</v>
      </c>
      <c r="H20" s="146"/>
      <c r="I20" t="e">
        <f t="shared" si="7"/>
        <v>#VALUE!</v>
      </c>
      <c r="J20" s="147">
        <v>22</v>
      </c>
      <c r="K20" s="147">
        <v>0.55000000000000004</v>
      </c>
      <c r="L20">
        <v>7.8</v>
      </c>
      <c r="M20">
        <v>0.43</v>
      </c>
      <c r="N20" s="150">
        <f t="shared" si="2"/>
        <v>3.3540000000000001</v>
      </c>
      <c r="O20" s="147">
        <v>11.6</v>
      </c>
      <c r="P20" s="147">
        <v>0.31</v>
      </c>
      <c r="Q20" s="150">
        <f t="shared" si="3"/>
        <v>3.5960000000000001</v>
      </c>
      <c r="R20" s="147">
        <v>14</v>
      </c>
      <c r="S20" s="147">
        <v>0.22</v>
      </c>
      <c r="T20" s="150">
        <f t="shared" si="4"/>
        <v>3.08</v>
      </c>
      <c r="U20" s="147"/>
      <c r="V20" s="147"/>
      <c r="W20" s="147"/>
      <c r="X20" s="147"/>
    </row>
    <row r="21" spans="1:24" x14ac:dyDescent="0.25">
      <c r="A21" s="127">
        <v>12</v>
      </c>
      <c r="B21" s="126" t="e">
        <f>(A21/"3,6")</f>
        <v>#VALUE!</v>
      </c>
      <c r="C21" s="134" t="e">
        <f t="shared" si="9"/>
        <v>#VALUE!</v>
      </c>
      <c r="D21" s="134" t="e">
        <f t="shared" si="8"/>
        <v>#VALUE!</v>
      </c>
      <c r="E21" s="135" t="e">
        <f t="shared" si="5"/>
        <v>#VALUE!</v>
      </c>
      <c r="F21" s="143" t="e">
        <f t="shared" si="6"/>
        <v>#VALUE!</v>
      </c>
      <c r="G21" s="130" t="e">
        <f t="shared" si="10"/>
        <v>#VALUE!</v>
      </c>
      <c r="H21" s="146"/>
      <c r="I21" t="e">
        <f t="shared" si="7"/>
        <v>#VALUE!</v>
      </c>
      <c r="J21" s="147">
        <v>24</v>
      </c>
      <c r="K21" s="147"/>
      <c r="L21">
        <v>8</v>
      </c>
      <c r="M21">
        <v>0.45</v>
      </c>
      <c r="N21" s="150">
        <f t="shared" si="2"/>
        <v>3.6</v>
      </c>
      <c r="O21" s="147">
        <v>12.2</v>
      </c>
      <c r="P21" s="147">
        <v>0.33</v>
      </c>
      <c r="Q21" s="150">
        <f t="shared" si="3"/>
        <v>4.0259999999999998</v>
      </c>
      <c r="R21" s="147">
        <v>14.8</v>
      </c>
      <c r="S21" s="147">
        <v>0.24</v>
      </c>
      <c r="T21" s="150">
        <f t="shared" si="4"/>
        <v>3.552</v>
      </c>
      <c r="U21" s="147"/>
      <c r="V21" s="147"/>
      <c r="W21" s="147"/>
      <c r="X21" s="147"/>
    </row>
    <row r="22" spans="1:24" x14ac:dyDescent="0.25">
      <c r="A22" s="126">
        <v>12.8</v>
      </c>
      <c r="B22" s="127">
        <v>3.5</v>
      </c>
      <c r="C22" s="134">
        <f t="shared" si="9"/>
        <v>1.6908212560386475</v>
      </c>
      <c r="D22" s="134">
        <f t="shared" si="8"/>
        <v>0.59142857142857141</v>
      </c>
      <c r="E22" s="135">
        <f t="shared" si="5"/>
        <v>21.980676328502419</v>
      </c>
      <c r="F22" s="143">
        <f t="shared" si="6"/>
        <v>4.549450549450549E-2</v>
      </c>
      <c r="G22" s="130">
        <f t="shared" si="10"/>
        <v>5686.8131868131859</v>
      </c>
      <c r="H22" s="146"/>
      <c r="I22">
        <f t="shared" si="7"/>
        <v>8.677520694000436E-2</v>
      </c>
      <c r="J22" s="147"/>
      <c r="K22" s="147"/>
      <c r="L22">
        <v>8</v>
      </c>
      <c r="M22">
        <v>0.45</v>
      </c>
      <c r="N22" s="150">
        <f t="shared" si="2"/>
        <v>3.6</v>
      </c>
      <c r="O22" s="147"/>
      <c r="P22" s="147"/>
      <c r="Q22" s="150">
        <f t="shared" si="3"/>
        <v>0</v>
      </c>
      <c r="R22" s="147">
        <v>15.2</v>
      </c>
      <c r="S22" s="147">
        <v>0.26</v>
      </c>
      <c r="T22" s="150">
        <f t="shared" si="4"/>
        <v>3.952</v>
      </c>
      <c r="U22" s="147"/>
      <c r="V22" s="147"/>
      <c r="W22" s="147"/>
      <c r="X22" s="147"/>
    </row>
    <row r="23" spans="1:24" x14ac:dyDescent="0.25">
      <c r="A23" s="127">
        <v>13</v>
      </c>
      <c r="B23" s="126" t="e">
        <f>(A23/"3,6")</f>
        <v>#VALUE!</v>
      </c>
      <c r="C23" s="134" t="e">
        <f t="shared" si="9"/>
        <v>#VALUE!</v>
      </c>
      <c r="D23" s="134" t="e">
        <f t="shared" si="8"/>
        <v>#VALUE!</v>
      </c>
      <c r="E23" s="135" t="e">
        <f t="shared" si="5"/>
        <v>#VALUE!</v>
      </c>
      <c r="F23" s="143" t="e">
        <f t="shared" si="6"/>
        <v>#VALUE!</v>
      </c>
      <c r="G23" s="130" t="e">
        <f t="shared" si="10"/>
        <v>#VALUE!</v>
      </c>
      <c r="H23" s="146"/>
      <c r="I23" t="e">
        <f t="shared" si="7"/>
        <v>#VALUE!</v>
      </c>
      <c r="J23" s="147">
        <v>26</v>
      </c>
      <c r="K23" s="147">
        <v>0.55000000000000004</v>
      </c>
      <c r="L23">
        <v>8.1</v>
      </c>
      <c r="M23">
        <v>0.46</v>
      </c>
      <c r="N23" s="150">
        <f t="shared" si="2"/>
        <v>3.726</v>
      </c>
      <c r="O23" s="147">
        <v>12.6</v>
      </c>
      <c r="P23" s="147">
        <v>0.35</v>
      </c>
      <c r="Q23" s="150">
        <f t="shared" si="3"/>
        <v>4.4099999999999993</v>
      </c>
      <c r="R23" s="147">
        <v>15.4</v>
      </c>
      <c r="S23" s="147">
        <v>0.26</v>
      </c>
      <c r="T23" s="150">
        <f t="shared" si="4"/>
        <v>4.0040000000000004</v>
      </c>
      <c r="U23" s="147"/>
      <c r="V23" s="147"/>
      <c r="W23" s="147"/>
      <c r="X23" s="147"/>
    </row>
    <row r="24" spans="1:24" x14ac:dyDescent="0.25">
      <c r="A24" s="127">
        <v>14</v>
      </c>
      <c r="B24" s="126" t="e">
        <f>(A24/"3,6")</f>
        <v>#VALUE!</v>
      </c>
      <c r="C24" s="134" t="e">
        <f t="shared" si="9"/>
        <v>#VALUE!</v>
      </c>
      <c r="D24" s="134" t="e">
        <f t="shared" si="8"/>
        <v>#VALUE!</v>
      </c>
      <c r="E24" s="135" t="e">
        <f t="shared" si="5"/>
        <v>#VALUE!</v>
      </c>
      <c r="F24" s="143" t="e">
        <f t="shared" si="6"/>
        <v>#VALUE!</v>
      </c>
      <c r="G24" s="130" t="e">
        <f t="shared" si="10"/>
        <v>#VALUE!</v>
      </c>
      <c r="H24" s="146"/>
      <c r="I24" t="e">
        <f t="shared" si="7"/>
        <v>#VALUE!</v>
      </c>
      <c r="J24" s="147">
        <v>26.1</v>
      </c>
      <c r="K24" s="147">
        <v>0.55000000000000004</v>
      </c>
      <c r="L24">
        <v>8.1999999999999993</v>
      </c>
      <c r="M24">
        <v>0.47</v>
      </c>
      <c r="N24" s="150">
        <f t="shared" si="2"/>
        <v>3.8539999999999996</v>
      </c>
      <c r="O24" s="147">
        <v>13</v>
      </c>
      <c r="P24" s="147">
        <v>0.37</v>
      </c>
      <c r="Q24" s="150">
        <f t="shared" si="3"/>
        <v>4.8099999999999996</v>
      </c>
      <c r="R24" s="147">
        <v>16</v>
      </c>
      <c r="S24" s="147">
        <v>0.28000000000000003</v>
      </c>
      <c r="T24" s="150">
        <f t="shared" si="4"/>
        <v>4.4800000000000004</v>
      </c>
      <c r="U24" s="147"/>
      <c r="V24" s="147"/>
      <c r="W24" s="147"/>
      <c r="X24" s="147"/>
    </row>
    <row r="25" spans="1:24" s="4" customFormat="1" x14ac:dyDescent="0.25">
      <c r="A25" s="130">
        <f>(B25*3.6)</f>
        <v>14.4</v>
      </c>
      <c r="B25" s="129">
        <v>4</v>
      </c>
      <c r="C25" s="135">
        <f t="shared" si="9"/>
        <v>1.9323671497584543</v>
      </c>
      <c r="D25" s="135">
        <f t="shared" si="8"/>
        <v>0.51749999999999996</v>
      </c>
      <c r="E25" s="135">
        <f t="shared" si="5"/>
        <v>25.120772946859905</v>
      </c>
      <c r="F25" s="143">
        <f t="shared" si="6"/>
        <v>3.9807692307692308E-2</v>
      </c>
      <c r="G25" s="130">
        <f t="shared" si="10"/>
        <v>4975.9615384615381</v>
      </c>
      <c r="H25" s="146"/>
      <c r="I25">
        <f t="shared" si="7"/>
        <v>7.5928306072503823E-2</v>
      </c>
      <c r="J25" s="149">
        <v>26.6</v>
      </c>
      <c r="K25" s="149"/>
      <c r="L25" s="4">
        <v>8.1999999999999993</v>
      </c>
      <c r="M25" s="4">
        <v>0.47</v>
      </c>
      <c r="N25" s="150">
        <f t="shared" si="2"/>
        <v>3.8539999999999996</v>
      </c>
      <c r="O25" s="149">
        <v>13.2</v>
      </c>
      <c r="P25" s="149">
        <v>0.37</v>
      </c>
      <c r="Q25" s="150">
        <f t="shared" si="3"/>
        <v>4.8839999999999995</v>
      </c>
      <c r="R25" s="149"/>
      <c r="S25" s="149"/>
      <c r="T25" s="150">
        <f t="shared" si="4"/>
        <v>0</v>
      </c>
      <c r="U25" s="149"/>
      <c r="V25" s="149"/>
      <c r="W25" s="149"/>
      <c r="X25" s="149"/>
    </row>
    <row r="26" spans="1:24" s="4" customFormat="1" x14ac:dyDescent="0.25">
      <c r="A26" s="140">
        <v>15</v>
      </c>
      <c r="B26" s="128" t="e">
        <f>(A26/"3,6")</f>
        <v>#VALUE!</v>
      </c>
      <c r="C26" s="141" t="e">
        <f t="shared" si="9"/>
        <v>#VALUE!</v>
      </c>
      <c r="D26" s="141" t="e">
        <f t="shared" si="8"/>
        <v>#VALUE!</v>
      </c>
      <c r="E26" s="135" t="e">
        <f t="shared" si="5"/>
        <v>#VALUE!</v>
      </c>
      <c r="F26" s="144" t="e">
        <f t="shared" si="6"/>
        <v>#VALUE!</v>
      </c>
      <c r="G26" s="128" t="e">
        <f t="shared" si="10"/>
        <v>#VALUE!</v>
      </c>
      <c r="H26" s="146"/>
      <c r="I26" s="4" t="e">
        <f t="shared" si="7"/>
        <v>#VALUE!</v>
      </c>
      <c r="J26" s="149">
        <v>27.8</v>
      </c>
      <c r="K26" s="149">
        <v>0.55000000000000004</v>
      </c>
      <c r="L26" s="4">
        <v>8.4</v>
      </c>
      <c r="M26" s="4">
        <v>0.48</v>
      </c>
      <c r="N26" s="150">
        <f t="shared" si="2"/>
        <v>4.032</v>
      </c>
      <c r="O26" s="149">
        <v>13.6</v>
      </c>
      <c r="P26" s="149">
        <v>0.39</v>
      </c>
      <c r="Q26" s="150">
        <f t="shared" si="3"/>
        <v>5.3040000000000003</v>
      </c>
      <c r="R26" s="149">
        <v>16.600000000000001</v>
      </c>
      <c r="S26" s="149">
        <v>0.3</v>
      </c>
      <c r="T26" s="150">
        <f t="shared" si="4"/>
        <v>4.9800000000000004</v>
      </c>
      <c r="U26" s="149"/>
      <c r="V26" s="149"/>
      <c r="W26" s="149"/>
      <c r="X26" s="149"/>
    </row>
    <row r="27" spans="1:24" x14ac:dyDescent="0.25">
      <c r="A27" s="127">
        <v>16</v>
      </c>
      <c r="B27" s="126" t="e">
        <f>(A27/"3,6")</f>
        <v>#VALUE!</v>
      </c>
      <c r="C27" s="134" t="e">
        <f t="shared" si="9"/>
        <v>#VALUE!</v>
      </c>
      <c r="D27" s="134" t="e">
        <f t="shared" si="8"/>
        <v>#VALUE!</v>
      </c>
      <c r="E27" s="135" t="e">
        <f t="shared" si="5"/>
        <v>#VALUE!</v>
      </c>
      <c r="F27" s="143" t="e">
        <f t="shared" si="6"/>
        <v>#VALUE!</v>
      </c>
      <c r="G27" s="130" t="e">
        <f t="shared" si="10"/>
        <v>#VALUE!</v>
      </c>
      <c r="H27" s="146"/>
      <c r="I27" t="e">
        <f t="shared" si="7"/>
        <v>#VALUE!</v>
      </c>
      <c r="J27" s="147">
        <v>30.8</v>
      </c>
      <c r="K27" s="147">
        <v>0.56000000000000005</v>
      </c>
      <c r="L27">
        <v>8.4</v>
      </c>
      <c r="M27">
        <v>0.49</v>
      </c>
      <c r="N27" s="150">
        <f t="shared" si="2"/>
        <v>4.1159999999999997</v>
      </c>
      <c r="O27" s="147">
        <v>13.8</v>
      </c>
      <c r="P27" s="147">
        <v>0.4</v>
      </c>
      <c r="Q27" s="150">
        <f t="shared" si="3"/>
        <v>5.5200000000000005</v>
      </c>
      <c r="R27" s="147">
        <v>17.2</v>
      </c>
      <c r="S27" s="147">
        <v>0.31</v>
      </c>
      <c r="T27" s="150">
        <f t="shared" si="4"/>
        <v>5.3319999999999999</v>
      </c>
      <c r="U27" s="147"/>
      <c r="V27" s="147"/>
      <c r="W27" s="147"/>
      <c r="X27" s="147"/>
    </row>
    <row r="28" spans="1:24" x14ac:dyDescent="0.25">
      <c r="A28" s="126">
        <v>17</v>
      </c>
      <c r="B28" s="127">
        <v>4.5</v>
      </c>
      <c r="C28" s="134">
        <f t="shared" si="9"/>
        <v>2.1739130434782612</v>
      </c>
      <c r="D28" s="134">
        <f t="shared" si="8"/>
        <v>0.45999999999999991</v>
      </c>
      <c r="E28" s="135">
        <f t="shared" si="5"/>
        <v>28.260869565217394</v>
      </c>
      <c r="F28" s="143">
        <f t="shared" si="6"/>
        <v>3.5384615384615382E-2</v>
      </c>
      <c r="G28" s="130">
        <f t="shared" si="10"/>
        <v>4423.0769230769229</v>
      </c>
      <c r="H28" s="146"/>
      <c r="I28">
        <f t="shared" si="7"/>
        <v>6.74918276200034E-2</v>
      </c>
      <c r="J28" s="147">
        <v>32.4</v>
      </c>
      <c r="K28" s="147">
        <v>0.56000000000000005</v>
      </c>
      <c r="L28">
        <v>8.6</v>
      </c>
      <c r="M28">
        <v>0.5</v>
      </c>
      <c r="N28" s="150">
        <f t="shared" si="2"/>
        <v>4.3</v>
      </c>
      <c r="O28" s="147">
        <v>14</v>
      </c>
      <c r="P28" s="147">
        <v>0.41</v>
      </c>
      <c r="Q28" s="150">
        <f t="shared" si="3"/>
        <v>5.7399999999999993</v>
      </c>
      <c r="R28" s="147">
        <v>18</v>
      </c>
      <c r="S28" s="147">
        <v>0.33</v>
      </c>
      <c r="T28" s="150">
        <f t="shared" si="4"/>
        <v>5.94</v>
      </c>
      <c r="U28" s="147"/>
      <c r="V28" s="147"/>
      <c r="W28" s="147"/>
      <c r="X28" s="147"/>
    </row>
    <row r="29" spans="1:24" x14ac:dyDescent="0.25">
      <c r="A29" s="127">
        <v>18</v>
      </c>
      <c r="B29" s="127" t="e">
        <f>(A29/"3,6")</f>
        <v>#VALUE!</v>
      </c>
      <c r="C29" s="134" t="e">
        <f t="shared" si="9"/>
        <v>#VALUE!</v>
      </c>
      <c r="D29" s="134" t="e">
        <f t="shared" si="8"/>
        <v>#VALUE!</v>
      </c>
      <c r="E29" s="135" t="e">
        <f t="shared" si="5"/>
        <v>#VALUE!</v>
      </c>
      <c r="F29" s="143" t="e">
        <f t="shared" si="6"/>
        <v>#VALUE!</v>
      </c>
      <c r="G29" s="130" t="e">
        <f t="shared" si="10"/>
        <v>#VALUE!</v>
      </c>
      <c r="H29" s="146"/>
      <c r="I29" t="e">
        <f t="shared" si="7"/>
        <v>#VALUE!</v>
      </c>
      <c r="J29" s="147">
        <v>34.4</v>
      </c>
      <c r="K29" s="147"/>
      <c r="L29">
        <v>8.6</v>
      </c>
      <c r="M29">
        <v>0.5</v>
      </c>
      <c r="N29" s="150">
        <f t="shared" si="2"/>
        <v>4.3</v>
      </c>
      <c r="O29" s="147"/>
      <c r="P29" s="147"/>
      <c r="Q29" s="150">
        <f t="shared" si="3"/>
        <v>0</v>
      </c>
      <c r="R29" s="147">
        <v>18.2</v>
      </c>
      <c r="S29" s="147">
        <v>0.34</v>
      </c>
      <c r="T29" s="150">
        <f t="shared" si="4"/>
        <v>6.1880000000000006</v>
      </c>
      <c r="U29" s="147"/>
      <c r="V29" s="147"/>
      <c r="W29" s="147"/>
      <c r="X29" s="147"/>
    </row>
    <row r="30" spans="1:24" x14ac:dyDescent="0.25">
      <c r="A30" s="127">
        <v>19</v>
      </c>
      <c r="B30" s="126" t="e">
        <f>(A30/"3,6")</f>
        <v>#VALUE!</v>
      </c>
      <c r="C30" s="134" t="e">
        <f t="shared" si="9"/>
        <v>#VALUE!</v>
      </c>
      <c r="D30" s="134" t="e">
        <f t="shared" si="8"/>
        <v>#VALUE!</v>
      </c>
      <c r="E30" s="135" t="e">
        <f t="shared" si="5"/>
        <v>#VALUE!</v>
      </c>
      <c r="F30" s="143" t="e">
        <f t="shared" si="6"/>
        <v>#VALUE!</v>
      </c>
      <c r="G30" s="130" t="e">
        <f t="shared" si="10"/>
        <v>#VALUE!</v>
      </c>
      <c r="H30" s="146"/>
      <c r="I30" t="e">
        <f t="shared" si="7"/>
        <v>#VALUE!</v>
      </c>
      <c r="J30" s="147"/>
      <c r="K30" s="147">
        <v>0.56000000000000005</v>
      </c>
      <c r="L30">
        <v>8.6</v>
      </c>
      <c r="M30">
        <v>0.51</v>
      </c>
      <c r="N30" s="150">
        <f t="shared" si="2"/>
        <v>4.3860000000000001</v>
      </c>
      <c r="O30" s="147">
        <v>14.4</v>
      </c>
      <c r="P30" s="147">
        <v>0.43</v>
      </c>
      <c r="Q30" s="150">
        <f t="shared" si="3"/>
        <v>6.1920000000000002</v>
      </c>
      <c r="R30" s="147">
        <v>18.8</v>
      </c>
      <c r="S30" s="147">
        <v>0.36</v>
      </c>
      <c r="T30" s="150">
        <f t="shared" si="4"/>
        <v>6.7679999999999998</v>
      </c>
      <c r="U30" s="147"/>
      <c r="V30" s="147"/>
      <c r="W30" s="147"/>
      <c r="X30" s="147"/>
    </row>
    <row r="31" spans="1:24" x14ac:dyDescent="0.25">
      <c r="A31" s="126">
        <v>19.5</v>
      </c>
      <c r="B31" s="127">
        <v>5.5</v>
      </c>
      <c r="C31" s="134">
        <f t="shared" si="9"/>
        <v>2.6570048309178746</v>
      </c>
      <c r="D31" s="134">
        <f t="shared" si="8"/>
        <v>0.37636363636363634</v>
      </c>
      <c r="E31" s="135">
        <f t="shared" si="5"/>
        <v>34.54106280193237</v>
      </c>
      <c r="F31" s="143">
        <f t="shared" si="6"/>
        <v>2.8951048951048948E-2</v>
      </c>
      <c r="G31" s="130">
        <f t="shared" si="10"/>
        <v>3618.8811188811187</v>
      </c>
      <c r="H31" s="146"/>
      <c r="I31">
        <f t="shared" si="7"/>
        <v>5.5220586234548237E-2</v>
      </c>
      <c r="J31" s="147">
        <v>37.200000000000003</v>
      </c>
      <c r="K31" s="147">
        <v>0.56000000000000005</v>
      </c>
      <c r="L31">
        <v>8.8000000000000007</v>
      </c>
      <c r="M31">
        <v>0.51</v>
      </c>
      <c r="N31" s="150">
        <f t="shared" si="2"/>
        <v>4.4880000000000004</v>
      </c>
      <c r="O31" s="147">
        <v>14.6</v>
      </c>
      <c r="P31" s="147">
        <v>0.44</v>
      </c>
      <c r="Q31" s="150">
        <f t="shared" si="3"/>
        <v>6.4239999999999995</v>
      </c>
      <c r="R31" s="147">
        <v>19</v>
      </c>
      <c r="S31" s="147">
        <v>0.36</v>
      </c>
      <c r="T31" s="150">
        <f t="shared" si="4"/>
        <v>6.84</v>
      </c>
      <c r="U31" s="147"/>
      <c r="V31" s="147"/>
      <c r="W31" s="147"/>
      <c r="X31" s="147"/>
    </row>
    <row r="32" spans="1:24" x14ac:dyDescent="0.25">
      <c r="A32" s="127">
        <v>20</v>
      </c>
      <c r="B32" s="126" t="e">
        <f>(A32/"3,6")</f>
        <v>#VALUE!</v>
      </c>
      <c r="C32" s="134" t="e">
        <f t="shared" si="9"/>
        <v>#VALUE!</v>
      </c>
      <c r="D32" s="134" t="e">
        <f t="shared" si="8"/>
        <v>#VALUE!</v>
      </c>
      <c r="E32" s="135" t="e">
        <f t="shared" si="5"/>
        <v>#VALUE!</v>
      </c>
      <c r="F32" s="143" t="e">
        <f t="shared" si="6"/>
        <v>#VALUE!</v>
      </c>
      <c r="G32" s="130" t="e">
        <f t="shared" si="10"/>
        <v>#VALUE!</v>
      </c>
      <c r="H32" s="146"/>
      <c r="I32" t="e">
        <f t="shared" si="7"/>
        <v>#VALUE!</v>
      </c>
      <c r="J32" s="147">
        <v>38.4</v>
      </c>
      <c r="K32" s="147"/>
      <c r="L32">
        <v>8.8000000000000007</v>
      </c>
      <c r="M32">
        <v>0.51</v>
      </c>
      <c r="N32" s="150">
        <f t="shared" si="2"/>
        <v>4.4880000000000004</v>
      </c>
      <c r="O32" s="147">
        <v>14.8</v>
      </c>
      <c r="P32" s="147">
        <v>0.44</v>
      </c>
      <c r="Q32" s="150">
        <f t="shared" si="3"/>
        <v>6.5120000000000005</v>
      </c>
      <c r="R32" s="147">
        <v>19.2</v>
      </c>
      <c r="S32" s="147">
        <v>0.36</v>
      </c>
      <c r="T32" s="150">
        <f t="shared" si="4"/>
        <v>6.9119999999999999</v>
      </c>
      <c r="U32" s="147"/>
      <c r="V32" s="147"/>
      <c r="W32" s="147"/>
      <c r="X32" s="147"/>
    </row>
    <row r="33" spans="1:24" x14ac:dyDescent="0.25">
      <c r="A33" s="127">
        <v>21</v>
      </c>
      <c r="B33" s="126" t="e">
        <f>(A33/"3,6")</f>
        <v>#VALUE!</v>
      </c>
      <c r="C33" s="134" t="e">
        <f t="shared" si="9"/>
        <v>#VALUE!</v>
      </c>
      <c r="D33" s="134" t="e">
        <f t="shared" si="8"/>
        <v>#VALUE!</v>
      </c>
      <c r="E33" s="135" t="e">
        <f t="shared" si="5"/>
        <v>#VALUE!</v>
      </c>
      <c r="F33" s="143" t="e">
        <f t="shared" si="6"/>
        <v>#VALUE!</v>
      </c>
      <c r="G33" s="130" t="e">
        <f t="shared" si="10"/>
        <v>#VALUE!</v>
      </c>
      <c r="H33" s="146"/>
      <c r="I33" t="e">
        <f t="shared" si="7"/>
        <v>#VALUE!</v>
      </c>
      <c r="J33" s="147">
        <v>40</v>
      </c>
      <c r="K33" s="147">
        <v>0.56999999999999995</v>
      </c>
      <c r="L33">
        <v>8.8000000000000007</v>
      </c>
      <c r="M33">
        <v>0.52</v>
      </c>
      <c r="N33" s="150">
        <f t="shared" si="2"/>
        <v>4.5760000000000005</v>
      </c>
      <c r="O33" s="147">
        <v>15</v>
      </c>
      <c r="P33" s="147">
        <v>0.45</v>
      </c>
      <c r="Q33" s="150">
        <f t="shared" si="3"/>
        <v>6.75</v>
      </c>
      <c r="R33" s="147"/>
      <c r="S33" s="147"/>
      <c r="T33" s="150">
        <f t="shared" si="4"/>
        <v>0</v>
      </c>
      <c r="U33" s="147"/>
      <c r="V33" s="147"/>
      <c r="W33" s="147"/>
      <c r="X33" s="147"/>
    </row>
    <row r="34" spans="1:24" x14ac:dyDescent="0.25">
      <c r="A34" s="126">
        <f>(B34*3.6)</f>
        <v>21.6</v>
      </c>
      <c r="B34" s="127">
        <v>6</v>
      </c>
      <c r="C34" s="134">
        <f t="shared" si="9"/>
        <v>2.8985507246376816</v>
      </c>
      <c r="D34" s="134">
        <f t="shared" si="8"/>
        <v>0.34499999999999997</v>
      </c>
      <c r="E34" s="135">
        <f t="shared" si="5"/>
        <v>37.681159420289859</v>
      </c>
      <c r="F34" s="143">
        <f t="shared" si="6"/>
        <v>2.6538461538461535E-2</v>
      </c>
      <c r="G34" s="130">
        <f t="shared" si="10"/>
        <v>3317.3076923076919</v>
      </c>
      <c r="H34" s="146"/>
      <c r="I34">
        <f t="shared" si="7"/>
        <v>5.0618870715002547E-2</v>
      </c>
      <c r="J34" s="147"/>
      <c r="K34" s="147">
        <v>0.56999999999999995</v>
      </c>
      <c r="N34" s="150">
        <f t="shared" si="2"/>
        <v>0</v>
      </c>
      <c r="O34" s="147"/>
      <c r="P34" s="147"/>
      <c r="Q34" s="150">
        <f t="shared" si="3"/>
        <v>0</v>
      </c>
      <c r="R34" s="147">
        <v>19.600000000000001</v>
      </c>
      <c r="S34" s="147">
        <v>0.38</v>
      </c>
      <c r="T34" s="150">
        <f t="shared" si="4"/>
        <v>7.4480000000000004</v>
      </c>
      <c r="U34" s="147"/>
      <c r="V34" s="147"/>
      <c r="W34" s="147"/>
      <c r="X34" s="147"/>
    </row>
    <row r="35" spans="1:24" x14ac:dyDescent="0.25">
      <c r="A35" s="127">
        <v>22</v>
      </c>
      <c r="B35" s="126" t="e">
        <f>(A35/"3,6")</f>
        <v>#VALUE!</v>
      </c>
      <c r="C35" s="134" t="e">
        <f t="shared" si="9"/>
        <v>#VALUE!</v>
      </c>
      <c r="D35" s="134" t="e">
        <f t="shared" si="8"/>
        <v>#VALUE!</v>
      </c>
      <c r="E35" s="135" t="e">
        <f t="shared" si="5"/>
        <v>#VALUE!</v>
      </c>
      <c r="F35" s="143" t="e">
        <f t="shared" si="6"/>
        <v>#VALUE!</v>
      </c>
      <c r="G35" s="130" t="e">
        <f t="shared" si="10"/>
        <v>#VALUE!</v>
      </c>
      <c r="H35" s="146"/>
      <c r="I35" t="e">
        <f t="shared" si="7"/>
        <v>#VALUE!</v>
      </c>
      <c r="J35" s="147">
        <v>41.6</v>
      </c>
      <c r="K35" s="147"/>
      <c r="L35">
        <v>8.8000000000000007</v>
      </c>
      <c r="M35">
        <v>0.53</v>
      </c>
      <c r="N35" s="150">
        <f t="shared" si="2"/>
        <v>4.6640000000000006</v>
      </c>
      <c r="O35" s="147">
        <v>15</v>
      </c>
      <c r="P35" s="147">
        <v>0.46</v>
      </c>
      <c r="Q35" s="150">
        <f t="shared" si="3"/>
        <v>6.9</v>
      </c>
      <c r="R35" s="147">
        <v>20</v>
      </c>
      <c r="S35" s="147">
        <v>0.39</v>
      </c>
      <c r="T35" s="150">
        <f t="shared" si="4"/>
        <v>7.8000000000000007</v>
      </c>
      <c r="U35" s="147"/>
      <c r="V35" s="147"/>
      <c r="W35" s="147"/>
      <c r="X35" s="147"/>
    </row>
    <row r="36" spans="1:24" x14ac:dyDescent="0.25">
      <c r="A36" s="127">
        <v>23</v>
      </c>
      <c r="B36" s="126" t="e">
        <f>(A36/"3,6")</f>
        <v>#VALUE!</v>
      </c>
      <c r="C36" s="134" t="e">
        <f t="shared" ref="C36:C52" si="11">(B36/$C$119)</f>
        <v>#VALUE!</v>
      </c>
      <c r="D36" s="134" t="e">
        <f t="shared" si="8"/>
        <v>#VALUE!</v>
      </c>
      <c r="E36" s="135" t="e">
        <f t="shared" si="5"/>
        <v>#VALUE!</v>
      </c>
      <c r="F36" s="143" t="e">
        <f t="shared" si="6"/>
        <v>#VALUE!</v>
      </c>
      <c r="G36" s="130" t="e">
        <f t="shared" si="10"/>
        <v>#VALUE!</v>
      </c>
      <c r="H36" s="146"/>
      <c r="I36" t="e">
        <f t="shared" si="7"/>
        <v>#VALUE!</v>
      </c>
      <c r="J36" s="147"/>
      <c r="K36" s="147">
        <v>0.56999999999999995</v>
      </c>
      <c r="N36" s="150">
        <f t="shared" si="2"/>
        <v>0</v>
      </c>
      <c r="O36" s="147">
        <v>15.2</v>
      </c>
      <c r="P36" s="147">
        <v>0.47</v>
      </c>
      <c r="Q36" s="150">
        <f t="shared" si="3"/>
        <v>7.1439999999999992</v>
      </c>
      <c r="R36" s="147">
        <v>20.399999999999999</v>
      </c>
      <c r="S36" s="147">
        <v>0.4</v>
      </c>
      <c r="T36" s="150">
        <f t="shared" si="4"/>
        <v>8.16</v>
      </c>
      <c r="U36" s="147"/>
      <c r="V36" s="147"/>
      <c r="W36" s="147"/>
      <c r="X36" s="147"/>
    </row>
    <row r="37" spans="1:24" x14ac:dyDescent="0.25">
      <c r="A37" s="126">
        <f>(B37*3.6)</f>
        <v>23.400000000000002</v>
      </c>
      <c r="B37" s="127">
        <v>6.5</v>
      </c>
      <c r="C37" s="134">
        <f t="shared" si="11"/>
        <v>3.1400966183574881</v>
      </c>
      <c r="D37" s="134">
        <f t="shared" si="8"/>
        <v>0.31846153846153846</v>
      </c>
      <c r="E37" s="135">
        <f t="shared" si="5"/>
        <v>40.821256038647348</v>
      </c>
      <c r="F37" s="143">
        <f t="shared" si="6"/>
        <v>2.449704142011834E-2</v>
      </c>
      <c r="G37" s="130">
        <f t="shared" si="10"/>
        <v>3062.1301775147926</v>
      </c>
      <c r="H37" s="146"/>
      <c r="I37">
        <f t="shared" si="7"/>
        <v>4.6725111429233121E-2</v>
      </c>
      <c r="J37" s="147"/>
      <c r="K37" s="147">
        <v>0.56999999999999995</v>
      </c>
      <c r="N37" s="150">
        <f t="shared" si="2"/>
        <v>0</v>
      </c>
      <c r="O37" s="147"/>
      <c r="P37" s="147"/>
      <c r="Q37" s="150">
        <f t="shared" si="3"/>
        <v>0</v>
      </c>
      <c r="R37" s="147">
        <v>20.399999999999999</v>
      </c>
      <c r="S37" s="147">
        <v>0.41</v>
      </c>
      <c r="T37" s="150">
        <f t="shared" si="4"/>
        <v>8.363999999999999</v>
      </c>
      <c r="U37" s="147"/>
      <c r="V37" s="147"/>
      <c r="W37" s="147"/>
      <c r="X37" s="147"/>
    </row>
    <row r="38" spans="1:24" x14ac:dyDescent="0.25">
      <c r="A38" s="127">
        <v>24</v>
      </c>
      <c r="B38" s="126" t="e">
        <f>(A38/"3,6")</f>
        <v>#VALUE!</v>
      </c>
      <c r="C38" s="134" t="e">
        <f t="shared" si="11"/>
        <v>#VALUE!</v>
      </c>
      <c r="D38" s="134" t="e">
        <f t="shared" si="8"/>
        <v>#VALUE!</v>
      </c>
      <c r="E38" s="135" t="e">
        <f t="shared" si="5"/>
        <v>#VALUE!</v>
      </c>
      <c r="F38" s="143" t="e">
        <f t="shared" si="6"/>
        <v>#VALUE!</v>
      </c>
      <c r="G38" s="130" t="e">
        <f t="shared" si="10"/>
        <v>#VALUE!</v>
      </c>
      <c r="H38" s="146"/>
      <c r="I38" t="e">
        <f t="shared" si="7"/>
        <v>#VALUE!</v>
      </c>
      <c r="J38" s="147"/>
      <c r="K38" s="147">
        <v>0.56999999999999995</v>
      </c>
      <c r="L38">
        <v>9</v>
      </c>
      <c r="M38">
        <v>0.53</v>
      </c>
      <c r="N38" s="150">
        <f t="shared" si="2"/>
        <v>4.7700000000000005</v>
      </c>
      <c r="O38" s="147">
        <v>15.4</v>
      </c>
      <c r="P38" s="147">
        <v>0.47</v>
      </c>
      <c r="Q38" s="150">
        <f t="shared" si="3"/>
        <v>7.2379999999999995</v>
      </c>
      <c r="R38" s="147">
        <v>20.399999999999999</v>
      </c>
      <c r="S38" s="147">
        <v>0.41</v>
      </c>
      <c r="T38" s="150">
        <f t="shared" si="4"/>
        <v>8.363999999999999</v>
      </c>
      <c r="U38" s="147"/>
      <c r="V38" s="147"/>
      <c r="W38" s="147"/>
      <c r="X38" s="147"/>
    </row>
    <row r="39" spans="1:24" x14ac:dyDescent="0.25">
      <c r="A39" s="127">
        <v>25</v>
      </c>
      <c r="B39" s="126" t="e">
        <f>(A39/"3,6")</f>
        <v>#VALUE!</v>
      </c>
      <c r="C39" s="134" t="e">
        <f t="shared" si="11"/>
        <v>#VALUE!</v>
      </c>
      <c r="D39" s="134" t="e">
        <f t="shared" si="8"/>
        <v>#VALUE!</v>
      </c>
      <c r="E39" s="135" t="e">
        <f t="shared" si="5"/>
        <v>#VALUE!</v>
      </c>
      <c r="F39" s="143" t="e">
        <f t="shared" si="6"/>
        <v>#VALUE!</v>
      </c>
      <c r="G39" s="130" t="e">
        <f t="shared" si="10"/>
        <v>#VALUE!</v>
      </c>
      <c r="H39" s="146"/>
      <c r="I39" t="e">
        <f t="shared" si="7"/>
        <v>#VALUE!</v>
      </c>
      <c r="J39" s="147">
        <v>46.4</v>
      </c>
      <c r="K39" s="147"/>
      <c r="L39">
        <v>9</v>
      </c>
      <c r="M39">
        <v>0.54</v>
      </c>
      <c r="N39" s="150">
        <f t="shared" si="2"/>
        <v>4.8600000000000003</v>
      </c>
      <c r="O39" s="147"/>
      <c r="P39" s="147"/>
      <c r="Q39" s="150">
        <f t="shared" si="3"/>
        <v>0</v>
      </c>
      <c r="R39" s="147">
        <v>20.8</v>
      </c>
      <c r="S39" s="147">
        <v>0.41</v>
      </c>
      <c r="T39" s="150">
        <f t="shared" si="4"/>
        <v>8.5280000000000005</v>
      </c>
      <c r="U39" s="147"/>
      <c r="V39" s="147"/>
      <c r="W39" s="147"/>
      <c r="X39" s="147"/>
    </row>
    <row r="40" spans="1:24" x14ac:dyDescent="0.25">
      <c r="A40" s="126">
        <f>(B40*3.6)</f>
        <v>25.2</v>
      </c>
      <c r="B40" s="127">
        <v>7</v>
      </c>
      <c r="C40" s="134">
        <f t="shared" si="11"/>
        <v>3.381642512077295</v>
      </c>
      <c r="D40" s="134">
        <f t="shared" si="8"/>
        <v>0.29571428571428571</v>
      </c>
      <c r="E40" s="135">
        <f t="shared" si="5"/>
        <v>43.961352657004838</v>
      </c>
      <c r="F40" s="143">
        <f t="shared" si="6"/>
        <v>2.2747252747252745E-2</v>
      </c>
      <c r="G40" s="130">
        <f t="shared" si="10"/>
        <v>2843.4065934065929</v>
      </c>
      <c r="H40" s="146"/>
      <c r="I40">
        <f t="shared" si="7"/>
        <v>4.338760347000218E-2</v>
      </c>
      <c r="J40" s="147"/>
      <c r="K40" s="147">
        <v>0.56999999999999995</v>
      </c>
      <c r="L40">
        <v>9</v>
      </c>
      <c r="M40">
        <v>0.54</v>
      </c>
      <c r="N40" s="150">
        <f t="shared" si="2"/>
        <v>4.8600000000000003</v>
      </c>
      <c r="O40" s="147">
        <v>15.6</v>
      </c>
      <c r="P40" s="147">
        <v>0.48</v>
      </c>
      <c r="Q40" s="150">
        <f t="shared" si="3"/>
        <v>7.4879999999999995</v>
      </c>
      <c r="R40" s="147"/>
      <c r="S40" s="147"/>
      <c r="T40" s="150">
        <f t="shared" si="4"/>
        <v>0</v>
      </c>
      <c r="U40" s="147"/>
      <c r="V40" s="147"/>
      <c r="W40" s="147"/>
      <c r="X40" s="147"/>
    </row>
    <row r="41" spans="1:24" x14ac:dyDescent="0.25">
      <c r="A41" s="127">
        <v>26</v>
      </c>
      <c r="B41" s="126" t="e">
        <f>(A41/"3,6")</f>
        <v>#VALUE!</v>
      </c>
      <c r="C41" s="134" t="e">
        <f t="shared" si="11"/>
        <v>#VALUE!</v>
      </c>
      <c r="D41" s="134" t="e">
        <f t="shared" si="8"/>
        <v>#VALUE!</v>
      </c>
      <c r="E41" s="135" t="e">
        <f t="shared" si="5"/>
        <v>#VALUE!</v>
      </c>
      <c r="F41" s="143" t="e">
        <f t="shared" si="6"/>
        <v>#VALUE!</v>
      </c>
      <c r="G41" s="130" t="e">
        <f t="shared" si="10"/>
        <v>#VALUE!</v>
      </c>
      <c r="H41" s="146"/>
      <c r="I41" t="e">
        <f t="shared" si="7"/>
        <v>#VALUE!</v>
      </c>
      <c r="J41" s="147">
        <v>48.8</v>
      </c>
      <c r="K41" s="147">
        <v>0.57999999999999996</v>
      </c>
      <c r="N41" s="150">
        <f t="shared" si="2"/>
        <v>0</v>
      </c>
      <c r="O41" s="147">
        <v>15.8</v>
      </c>
      <c r="P41" s="147">
        <v>0.48</v>
      </c>
      <c r="Q41" s="150">
        <f t="shared" si="3"/>
        <v>7.5839999999999996</v>
      </c>
      <c r="R41" s="147">
        <v>21.2</v>
      </c>
      <c r="S41" s="147">
        <v>0.42</v>
      </c>
      <c r="T41" s="150">
        <f t="shared" si="4"/>
        <v>8.9039999999999999</v>
      </c>
      <c r="U41" s="147"/>
      <c r="V41" s="147"/>
      <c r="W41" s="147"/>
      <c r="X41" s="147"/>
    </row>
    <row r="42" spans="1:24" x14ac:dyDescent="0.25">
      <c r="A42" s="127">
        <f>(B42*3.6)</f>
        <v>27</v>
      </c>
      <c r="B42" s="127">
        <v>7.5</v>
      </c>
      <c r="C42" s="134">
        <f t="shared" si="11"/>
        <v>3.6231884057971016</v>
      </c>
      <c r="D42" s="134">
        <f t="shared" si="8"/>
        <v>0.27599999999999997</v>
      </c>
      <c r="E42" s="135">
        <f t="shared" si="5"/>
        <v>47.10144927536232</v>
      </c>
      <c r="F42" s="143">
        <f t="shared" si="6"/>
        <v>2.123076923076923E-2</v>
      </c>
      <c r="G42" s="130">
        <f t="shared" ref="G42:G68" si="12">(F42*$C$122)</f>
        <v>2653.8461538461538</v>
      </c>
      <c r="H42" s="146"/>
      <c r="I42">
        <f t="shared" si="7"/>
        <v>4.0495096572002044E-2</v>
      </c>
      <c r="J42" s="147"/>
      <c r="K42" s="147"/>
      <c r="L42">
        <v>9</v>
      </c>
      <c r="M42">
        <v>0.54</v>
      </c>
      <c r="N42" s="150">
        <f t="shared" si="2"/>
        <v>4.8600000000000003</v>
      </c>
      <c r="O42" s="147">
        <v>15.8</v>
      </c>
      <c r="P42" s="147">
        <v>0.49</v>
      </c>
      <c r="Q42" s="150">
        <f t="shared" si="3"/>
        <v>7.742</v>
      </c>
      <c r="R42" s="147">
        <v>21.6</v>
      </c>
      <c r="S42" s="147">
        <v>0.43</v>
      </c>
      <c r="T42" s="150">
        <f t="shared" si="4"/>
        <v>9.2880000000000003</v>
      </c>
      <c r="U42" s="147"/>
      <c r="V42" s="147"/>
      <c r="W42" s="147"/>
      <c r="X42" s="147"/>
    </row>
    <row r="43" spans="1:24" x14ac:dyDescent="0.25">
      <c r="A43" s="127">
        <v>28</v>
      </c>
      <c r="B43" s="126" t="e">
        <f>(A43/"3,6")</f>
        <v>#VALUE!</v>
      </c>
      <c r="C43" s="134" t="e">
        <f t="shared" si="11"/>
        <v>#VALUE!</v>
      </c>
      <c r="D43" s="134" t="e">
        <f t="shared" si="8"/>
        <v>#VALUE!</v>
      </c>
      <c r="E43" s="135" t="e">
        <f t="shared" si="5"/>
        <v>#VALUE!</v>
      </c>
      <c r="F43" s="143" t="e">
        <f t="shared" si="6"/>
        <v>#VALUE!</v>
      </c>
      <c r="G43" s="130" t="e">
        <f t="shared" si="12"/>
        <v>#VALUE!</v>
      </c>
      <c r="H43" s="146"/>
      <c r="I43" t="e">
        <f t="shared" si="7"/>
        <v>#VALUE!</v>
      </c>
      <c r="J43" s="147">
        <v>52</v>
      </c>
      <c r="K43" s="147"/>
      <c r="N43" s="150">
        <f t="shared" si="2"/>
        <v>0</v>
      </c>
      <c r="O43" s="147">
        <v>16</v>
      </c>
      <c r="P43" s="147">
        <v>0.49</v>
      </c>
      <c r="Q43" s="150">
        <f t="shared" si="3"/>
        <v>7.84</v>
      </c>
      <c r="R43" s="147">
        <v>21.6</v>
      </c>
      <c r="S43" s="147">
        <v>0.44</v>
      </c>
      <c r="T43" s="150">
        <f t="shared" si="4"/>
        <v>9.5040000000000013</v>
      </c>
      <c r="U43" s="147"/>
      <c r="V43" s="147"/>
      <c r="W43" s="147"/>
      <c r="X43" s="147"/>
    </row>
    <row r="44" spans="1:24" x14ac:dyDescent="0.25">
      <c r="A44" s="126">
        <f>(B44*3.6)</f>
        <v>28.8</v>
      </c>
      <c r="B44" s="127">
        <v>8</v>
      </c>
      <c r="C44" s="134">
        <f t="shared" si="11"/>
        <v>3.8647342995169085</v>
      </c>
      <c r="D44" s="134">
        <f t="shared" si="8"/>
        <v>0.25874999999999998</v>
      </c>
      <c r="E44" s="135">
        <f t="shared" si="5"/>
        <v>50.24154589371981</v>
      </c>
      <c r="F44" s="143">
        <f t="shared" si="6"/>
        <v>1.9903846153846154E-2</v>
      </c>
      <c r="G44" s="130">
        <f t="shared" si="12"/>
        <v>2487.9807692307691</v>
      </c>
      <c r="H44" s="146"/>
      <c r="I44">
        <f t="shared" si="7"/>
        <v>3.7964153036251912E-2</v>
      </c>
      <c r="J44" s="147"/>
      <c r="K44" s="147">
        <v>0.57999999999999996</v>
      </c>
      <c r="N44" s="150">
        <f t="shared" si="2"/>
        <v>0</v>
      </c>
      <c r="O44" s="147">
        <v>16</v>
      </c>
      <c r="P44" s="147">
        <v>0.5</v>
      </c>
      <c r="Q44" s="150">
        <f t="shared" si="3"/>
        <v>8</v>
      </c>
      <c r="R44" s="147">
        <v>21.6</v>
      </c>
      <c r="S44" s="147">
        <v>0.44</v>
      </c>
      <c r="T44" s="150">
        <f t="shared" si="4"/>
        <v>9.5040000000000013</v>
      </c>
      <c r="U44" s="147"/>
      <c r="V44" s="147"/>
      <c r="W44" s="147"/>
      <c r="X44" s="147"/>
    </row>
    <row r="45" spans="1:24" x14ac:dyDescent="0.25">
      <c r="A45" s="127">
        <v>29</v>
      </c>
      <c r="B45" s="126" t="e">
        <f>(A45/"3,6")</f>
        <v>#VALUE!</v>
      </c>
      <c r="C45" s="134" t="e">
        <f t="shared" si="11"/>
        <v>#VALUE!</v>
      </c>
      <c r="D45" s="134" t="e">
        <f t="shared" si="8"/>
        <v>#VALUE!</v>
      </c>
      <c r="E45" s="135" t="e">
        <f t="shared" si="5"/>
        <v>#VALUE!</v>
      </c>
      <c r="F45" s="143" t="e">
        <f t="shared" si="6"/>
        <v>#VALUE!</v>
      </c>
      <c r="G45" s="130" t="e">
        <f t="shared" si="12"/>
        <v>#VALUE!</v>
      </c>
      <c r="H45" s="146"/>
      <c r="I45" t="e">
        <f t="shared" si="7"/>
        <v>#VALUE!</v>
      </c>
      <c r="J45" s="147"/>
      <c r="K45" s="147">
        <v>0.57999999999999996</v>
      </c>
      <c r="L45">
        <v>9</v>
      </c>
      <c r="M45">
        <v>0.55000000000000004</v>
      </c>
      <c r="N45" s="150">
        <f t="shared" si="2"/>
        <v>4.95</v>
      </c>
      <c r="O45" s="147">
        <v>16</v>
      </c>
      <c r="P45" s="147">
        <v>0.5</v>
      </c>
      <c r="Q45" s="150">
        <f t="shared" si="3"/>
        <v>8</v>
      </c>
      <c r="R45" s="147">
        <v>22</v>
      </c>
      <c r="S45" s="147">
        <v>0.44</v>
      </c>
      <c r="T45" s="150">
        <f t="shared" si="4"/>
        <v>9.68</v>
      </c>
      <c r="U45" s="147"/>
      <c r="V45" s="147"/>
      <c r="W45" s="147"/>
      <c r="X45" s="147"/>
    </row>
    <row r="46" spans="1:24" x14ac:dyDescent="0.25">
      <c r="A46" s="127">
        <v>30</v>
      </c>
      <c r="B46" s="126" t="e">
        <f>(A46/"3,6")</f>
        <v>#VALUE!</v>
      </c>
      <c r="C46" s="134" t="e">
        <f t="shared" si="11"/>
        <v>#VALUE!</v>
      </c>
      <c r="D46" s="134" t="e">
        <f t="shared" si="8"/>
        <v>#VALUE!</v>
      </c>
      <c r="E46" s="135" t="e">
        <f t="shared" si="5"/>
        <v>#VALUE!</v>
      </c>
      <c r="F46" s="143" t="e">
        <f t="shared" si="6"/>
        <v>#VALUE!</v>
      </c>
      <c r="G46" s="130" t="e">
        <f t="shared" si="12"/>
        <v>#VALUE!</v>
      </c>
      <c r="H46" s="146"/>
      <c r="I46" t="e">
        <f t="shared" si="7"/>
        <v>#VALUE!</v>
      </c>
      <c r="J46" s="147">
        <v>55.2</v>
      </c>
      <c r="K46" s="147">
        <v>0.57999999999999996</v>
      </c>
      <c r="L46">
        <v>9.1999999999999993</v>
      </c>
      <c r="M46">
        <v>0.55000000000000004</v>
      </c>
      <c r="N46" s="150">
        <f t="shared" si="2"/>
        <v>5.0599999999999996</v>
      </c>
      <c r="O46" s="147">
        <v>16.2</v>
      </c>
      <c r="P46" s="147">
        <v>0.5</v>
      </c>
      <c r="Q46" s="150">
        <f t="shared" si="3"/>
        <v>8.1</v>
      </c>
      <c r="R46" s="147">
        <v>22</v>
      </c>
      <c r="S46" s="147">
        <v>0.45</v>
      </c>
      <c r="T46" s="150">
        <f t="shared" si="4"/>
        <v>9.9</v>
      </c>
      <c r="U46" s="147"/>
      <c r="V46" s="147"/>
      <c r="W46" s="147"/>
      <c r="X46" s="147"/>
    </row>
    <row r="47" spans="1:24" x14ac:dyDescent="0.25">
      <c r="A47" s="126">
        <f>(B47*3.6)</f>
        <v>30.6</v>
      </c>
      <c r="B47" s="127">
        <v>8.5</v>
      </c>
      <c r="C47" s="134">
        <f t="shared" si="11"/>
        <v>4.1062801932367154</v>
      </c>
      <c r="D47" s="134">
        <f t="shared" si="8"/>
        <v>0.24352941176470586</v>
      </c>
      <c r="E47" s="135">
        <f t="shared" si="5"/>
        <v>53.381642512077299</v>
      </c>
      <c r="F47" s="143">
        <f t="shared" si="6"/>
        <v>1.8733031674208145E-2</v>
      </c>
      <c r="G47" s="130">
        <f t="shared" si="12"/>
        <v>2341.6289592760181</v>
      </c>
      <c r="H47" s="146"/>
      <c r="I47">
        <f t="shared" si="7"/>
        <v>3.5730967563531217E-2</v>
      </c>
      <c r="J47" s="147"/>
      <c r="K47" s="147"/>
      <c r="L47">
        <v>9.1999999999999993</v>
      </c>
      <c r="M47">
        <v>0.55000000000000004</v>
      </c>
      <c r="N47" s="150">
        <f t="shared" si="2"/>
        <v>5.0599999999999996</v>
      </c>
      <c r="O47" s="147"/>
      <c r="P47" s="147"/>
      <c r="Q47" s="150">
        <f t="shared" si="3"/>
        <v>0</v>
      </c>
      <c r="R47" s="147"/>
      <c r="S47" s="147"/>
      <c r="T47" s="150">
        <f t="shared" si="4"/>
        <v>0</v>
      </c>
      <c r="U47" s="147"/>
      <c r="V47" s="147"/>
      <c r="W47" s="147"/>
      <c r="X47" s="147"/>
    </row>
    <row r="48" spans="1:24" x14ac:dyDescent="0.25">
      <c r="A48" s="127">
        <v>31</v>
      </c>
      <c r="B48" s="126" t="e">
        <f>(A48/"3,6")</f>
        <v>#VALUE!</v>
      </c>
      <c r="C48" s="134" t="e">
        <f t="shared" si="11"/>
        <v>#VALUE!</v>
      </c>
      <c r="D48" s="134" t="e">
        <f t="shared" si="8"/>
        <v>#VALUE!</v>
      </c>
      <c r="E48" s="135" t="e">
        <f t="shared" si="5"/>
        <v>#VALUE!</v>
      </c>
      <c r="F48" s="143" t="e">
        <f t="shared" si="6"/>
        <v>#VALUE!</v>
      </c>
      <c r="G48" s="130" t="e">
        <f t="shared" si="12"/>
        <v>#VALUE!</v>
      </c>
      <c r="H48" s="146"/>
      <c r="I48" t="e">
        <f t="shared" si="7"/>
        <v>#VALUE!</v>
      </c>
      <c r="J48" s="147">
        <v>56.8</v>
      </c>
      <c r="K48" s="147"/>
      <c r="N48" s="150">
        <f t="shared" si="2"/>
        <v>0</v>
      </c>
      <c r="O48" s="147">
        <v>16.2</v>
      </c>
      <c r="P48" s="147">
        <v>0.5</v>
      </c>
      <c r="Q48" s="150">
        <f t="shared" si="3"/>
        <v>8.1</v>
      </c>
      <c r="R48" s="147">
        <v>22.4</v>
      </c>
      <c r="S48" s="147">
        <v>0.45</v>
      </c>
      <c r="T48" s="150">
        <f t="shared" si="4"/>
        <v>10.08</v>
      </c>
      <c r="U48" s="147"/>
      <c r="V48" s="147"/>
      <c r="W48" s="147"/>
      <c r="X48" s="147"/>
    </row>
    <row r="49" spans="1:24" x14ac:dyDescent="0.25">
      <c r="A49" s="127">
        <v>32</v>
      </c>
      <c r="B49" s="126" t="e">
        <f>(A49/"3,6")</f>
        <v>#VALUE!</v>
      </c>
      <c r="C49" s="134" t="e">
        <f t="shared" si="11"/>
        <v>#VALUE!</v>
      </c>
      <c r="D49" s="134" t="e">
        <f t="shared" si="8"/>
        <v>#VALUE!</v>
      </c>
      <c r="E49" s="135" t="e">
        <f t="shared" si="5"/>
        <v>#VALUE!</v>
      </c>
      <c r="F49" s="143" t="e">
        <f t="shared" si="6"/>
        <v>#VALUE!</v>
      </c>
      <c r="G49" s="130" t="e">
        <f t="shared" si="12"/>
        <v>#VALUE!</v>
      </c>
      <c r="H49" s="146"/>
      <c r="I49" t="e">
        <f t="shared" si="7"/>
        <v>#VALUE!</v>
      </c>
      <c r="J49" s="147">
        <v>58.4</v>
      </c>
      <c r="K49" s="147">
        <v>0.57999999999999996</v>
      </c>
      <c r="L49">
        <v>9.1999999999999993</v>
      </c>
      <c r="M49">
        <v>0.55000000000000004</v>
      </c>
      <c r="N49" s="150">
        <f t="shared" si="2"/>
        <v>5.0599999999999996</v>
      </c>
      <c r="O49" s="147">
        <v>16.2</v>
      </c>
      <c r="P49" s="147">
        <v>0.51</v>
      </c>
      <c r="Q49" s="150">
        <f t="shared" si="3"/>
        <v>8.2620000000000005</v>
      </c>
      <c r="R49" s="147">
        <v>22.4</v>
      </c>
      <c r="S49" s="147">
        <v>0.46</v>
      </c>
      <c r="T49" s="150">
        <f t="shared" si="4"/>
        <v>10.304</v>
      </c>
      <c r="U49" s="147"/>
      <c r="V49" s="147"/>
      <c r="W49" s="147"/>
      <c r="X49" s="147"/>
    </row>
    <row r="50" spans="1:24" x14ac:dyDescent="0.25">
      <c r="A50" s="126">
        <f>(B50*3.6)</f>
        <v>32.4</v>
      </c>
      <c r="B50" s="127">
        <v>9</v>
      </c>
      <c r="C50" s="134">
        <f t="shared" si="11"/>
        <v>4.3478260869565224</v>
      </c>
      <c r="D50" s="134">
        <f t="shared" si="8"/>
        <v>0.22999999999999995</v>
      </c>
      <c r="E50" s="135">
        <f t="shared" si="5"/>
        <v>56.521739130434788</v>
      </c>
      <c r="F50" s="143">
        <f t="shared" si="6"/>
        <v>1.7692307692307691E-2</v>
      </c>
      <c r="G50" s="130">
        <f t="shared" si="12"/>
        <v>2211.5384615384614</v>
      </c>
      <c r="H50" s="146"/>
      <c r="I50">
        <f t="shared" si="7"/>
        <v>3.37459138100017E-2</v>
      </c>
      <c r="J50" s="147"/>
      <c r="K50" s="147"/>
      <c r="N50" s="150">
        <f t="shared" si="2"/>
        <v>0</v>
      </c>
      <c r="O50" s="147"/>
      <c r="P50" s="147"/>
      <c r="Q50" s="150">
        <f t="shared" si="3"/>
        <v>0</v>
      </c>
      <c r="R50" s="147"/>
      <c r="S50" s="147"/>
      <c r="T50" s="150">
        <f t="shared" si="4"/>
        <v>0</v>
      </c>
      <c r="U50" s="147"/>
      <c r="V50" s="147"/>
      <c r="W50" s="147"/>
      <c r="X50" s="147"/>
    </row>
    <row r="51" spans="1:24" x14ac:dyDescent="0.25">
      <c r="A51" s="127">
        <v>33</v>
      </c>
      <c r="B51" s="126" t="e">
        <f>(A51/"3,6")</f>
        <v>#VALUE!</v>
      </c>
      <c r="C51" s="134" t="e">
        <f t="shared" si="11"/>
        <v>#VALUE!</v>
      </c>
      <c r="D51" s="134" t="e">
        <f t="shared" si="8"/>
        <v>#VALUE!</v>
      </c>
      <c r="E51" s="135" t="e">
        <f t="shared" si="5"/>
        <v>#VALUE!</v>
      </c>
      <c r="F51" s="143" t="e">
        <f t="shared" si="6"/>
        <v>#VALUE!</v>
      </c>
      <c r="G51" s="130" t="e">
        <f t="shared" si="12"/>
        <v>#VALUE!</v>
      </c>
      <c r="H51" s="146"/>
      <c r="I51" t="e">
        <f t="shared" si="7"/>
        <v>#VALUE!</v>
      </c>
      <c r="J51" s="147"/>
      <c r="K51" s="147">
        <v>0.57999999999999996</v>
      </c>
      <c r="N51" s="150">
        <f t="shared" si="2"/>
        <v>0</v>
      </c>
      <c r="O51" s="147">
        <v>16.399999999999999</v>
      </c>
      <c r="P51" s="147">
        <v>0.51</v>
      </c>
      <c r="Q51" s="150">
        <f t="shared" si="3"/>
        <v>8.363999999999999</v>
      </c>
      <c r="R51" s="147">
        <v>22.4</v>
      </c>
      <c r="S51" s="147">
        <v>0.46</v>
      </c>
      <c r="T51" s="150">
        <f t="shared" si="4"/>
        <v>10.304</v>
      </c>
      <c r="U51" s="147"/>
      <c r="V51" s="147"/>
      <c r="W51" s="147"/>
      <c r="X51" s="147"/>
    </row>
    <row r="52" spans="1:24" x14ac:dyDescent="0.25">
      <c r="A52" s="127">
        <v>34</v>
      </c>
      <c r="B52" s="126" t="e">
        <f>(A52/"3,6")</f>
        <v>#VALUE!</v>
      </c>
      <c r="C52" s="134" t="e">
        <f t="shared" si="11"/>
        <v>#VALUE!</v>
      </c>
      <c r="D52" s="134" t="e">
        <f t="shared" si="8"/>
        <v>#VALUE!</v>
      </c>
      <c r="E52" s="135" t="e">
        <f t="shared" si="5"/>
        <v>#VALUE!</v>
      </c>
      <c r="F52" s="143" t="e">
        <f t="shared" si="6"/>
        <v>#VALUE!</v>
      </c>
      <c r="G52" s="130" t="e">
        <f t="shared" si="12"/>
        <v>#VALUE!</v>
      </c>
      <c r="H52" s="146"/>
      <c r="I52" t="e">
        <f t="shared" si="7"/>
        <v>#VALUE!</v>
      </c>
      <c r="J52" s="147"/>
      <c r="K52" s="147"/>
      <c r="N52" s="150">
        <f t="shared" si="2"/>
        <v>0</v>
      </c>
      <c r="O52" s="147">
        <v>16.399999999999999</v>
      </c>
      <c r="P52" s="147">
        <v>0.51</v>
      </c>
      <c r="Q52" s="150">
        <f t="shared" si="3"/>
        <v>8.363999999999999</v>
      </c>
      <c r="R52" s="147">
        <v>22.8</v>
      </c>
      <c r="S52" s="147">
        <v>0.47</v>
      </c>
      <c r="T52" s="150">
        <f t="shared" si="4"/>
        <v>10.715999999999999</v>
      </c>
      <c r="U52" s="147"/>
      <c r="V52" s="147"/>
      <c r="W52" s="147"/>
      <c r="X52" s="147"/>
    </row>
    <row r="53" spans="1:24" x14ac:dyDescent="0.25">
      <c r="A53" s="126">
        <f>(B53*3.6)</f>
        <v>34.200000000000003</v>
      </c>
      <c r="B53" s="126">
        <f>(C$54*$C$119)</f>
        <v>9.5</v>
      </c>
      <c r="C53" s="134">
        <v>4.5</v>
      </c>
      <c r="D53" s="134">
        <f t="shared" si="8"/>
        <v>0.22222222222222221</v>
      </c>
      <c r="E53" s="135">
        <f t="shared" si="5"/>
        <v>58.5</v>
      </c>
      <c r="F53" s="143">
        <f t="shared" si="6"/>
        <v>1.7094017094017096E-2</v>
      </c>
      <c r="G53" s="130">
        <f t="shared" si="12"/>
        <v>2136.7521367521372</v>
      </c>
      <c r="H53" s="146"/>
      <c r="I53">
        <f t="shared" si="7"/>
        <v>3.2604747642513726E-2</v>
      </c>
      <c r="J53" s="147"/>
      <c r="K53" s="147">
        <v>0.57999999999999996</v>
      </c>
      <c r="L53">
        <v>9.1999999999999993</v>
      </c>
      <c r="M53">
        <v>0.56000000000000005</v>
      </c>
      <c r="N53" s="150">
        <f t="shared" si="2"/>
        <v>5.1520000000000001</v>
      </c>
      <c r="O53" s="147"/>
      <c r="P53" s="147"/>
      <c r="Q53" s="150">
        <f t="shared" si="3"/>
        <v>0</v>
      </c>
      <c r="R53" s="147"/>
      <c r="S53" s="147"/>
      <c r="T53" s="150">
        <f t="shared" si="4"/>
        <v>0</v>
      </c>
      <c r="U53" s="147"/>
      <c r="V53" s="147"/>
      <c r="W53" s="147"/>
      <c r="X53" s="147"/>
    </row>
    <row r="54" spans="1:24" x14ac:dyDescent="0.25">
      <c r="A54" s="126">
        <f>(B54*3.6)</f>
        <v>34.200000000000003</v>
      </c>
      <c r="B54" s="127">
        <v>9.5</v>
      </c>
      <c r="C54" s="134">
        <f t="shared" ref="C54:C97" si="13">(B54/$C$119)</f>
        <v>4.5893719806763285</v>
      </c>
      <c r="D54" s="134">
        <f t="shared" si="8"/>
        <v>0.21789473684210525</v>
      </c>
      <c r="E54" s="135">
        <f t="shared" si="5"/>
        <v>59.661835748792271</v>
      </c>
      <c r="F54" s="143">
        <f t="shared" si="6"/>
        <v>1.6761133603238866E-2</v>
      </c>
      <c r="G54" s="130">
        <f t="shared" si="12"/>
        <v>2095.1417004048581</v>
      </c>
      <c r="H54" s="146"/>
      <c r="I54">
        <f t="shared" si="7"/>
        <v>3.1969813083159507E-2</v>
      </c>
      <c r="J54" s="147"/>
      <c r="K54" s="147"/>
      <c r="N54" s="150">
        <f t="shared" si="2"/>
        <v>0</v>
      </c>
      <c r="O54" s="147"/>
      <c r="P54" s="147"/>
      <c r="Q54" s="150">
        <f t="shared" si="3"/>
        <v>0</v>
      </c>
      <c r="R54" s="147"/>
      <c r="S54" s="147"/>
      <c r="T54" s="150">
        <f t="shared" si="4"/>
        <v>0</v>
      </c>
      <c r="U54" s="147"/>
      <c r="V54" s="147"/>
      <c r="W54" s="147"/>
      <c r="X54" s="147"/>
    </row>
    <row r="55" spans="1:24" x14ac:dyDescent="0.25">
      <c r="A55" s="127">
        <v>35</v>
      </c>
      <c r="B55" s="126" t="e">
        <f>(A55/"3,6")</f>
        <v>#VALUE!</v>
      </c>
      <c r="C55" s="134" t="e">
        <f t="shared" si="13"/>
        <v>#VALUE!</v>
      </c>
      <c r="D55" s="134" t="e">
        <f t="shared" si="8"/>
        <v>#VALUE!</v>
      </c>
      <c r="E55" s="135" t="e">
        <f t="shared" si="5"/>
        <v>#VALUE!</v>
      </c>
      <c r="F55" s="143" t="e">
        <f t="shared" si="6"/>
        <v>#VALUE!</v>
      </c>
      <c r="G55" s="130" t="e">
        <f t="shared" si="12"/>
        <v>#VALUE!</v>
      </c>
      <c r="H55" s="146"/>
      <c r="I55" t="e">
        <f t="shared" si="7"/>
        <v>#VALUE!</v>
      </c>
      <c r="J55" s="147"/>
      <c r="K55" s="147">
        <v>0.57999999999999996</v>
      </c>
      <c r="N55" s="150">
        <f t="shared" si="2"/>
        <v>0</v>
      </c>
      <c r="O55" s="147">
        <v>16.399999999999999</v>
      </c>
      <c r="P55" s="147">
        <v>0.52</v>
      </c>
      <c r="Q55" s="150">
        <f t="shared" si="3"/>
        <v>8.5279999999999987</v>
      </c>
      <c r="R55" s="147">
        <v>26.4</v>
      </c>
      <c r="S55" s="147">
        <v>0.47</v>
      </c>
      <c r="T55" s="150">
        <f t="shared" si="4"/>
        <v>12.407999999999999</v>
      </c>
      <c r="U55" s="147"/>
      <c r="V55" s="147"/>
      <c r="W55" s="147"/>
      <c r="X55" s="147"/>
    </row>
    <row r="56" spans="1:24" x14ac:dyDescent="0.25">
      <c r="A56" s="127">
        <v>36</v>
      </c>
      <c r="B56" s="127" t="e">
        <f>(A56/"3,6")</f>
        <v>#VALUE!</v>
      </c>
      <c r="C56" s="134" t="e">
        <f t="shared" si="13"/>
        <v>#VALUE!</v>
      </c>
      <c r="D56" s="134" t="e">
        <f t="shared" si="8"/>
        <v>#VALUE!</v>
      </c>
      <c r="E56" s="135" t="e">
        <f t="shared" si="5"/>
        <v>#VALUE!</v>
      </c>
      <c r="F56" s="143" t="e">
        <f t="shared" si="6"/>
        <v>#VALUE!</v>
      </c>
      <c r="G56" s="130" t="e">
        <f t="shared" si="12"/>
        <v>#VALUE!</v>
      </c>
      <c r="H56" s="146"/>
      <c r="I56" t="e">
        <f t="shared" si="7"/>
        <v>#VALUE!</v>
      </c>
      <c r="J56" s="147">
        <v>64.8</v>
      </c>
      <c r="K56" s="147"/>
      <c r="N56" s="150">
        <f t="shared" si="2"/>
        <v>0</v>
      </c>
      <c r="O56" s="147"/>
      <c r="P56" s="147"/>
      <c r="Q56" s="150">
        <f t="shared" si="3"/>
        <v>0</v>
      </c>
      <c r="R56" s="147"/>
      <c r="S56" s="147"/>
      <c r="T56" s="150">
        <f t="shared" si="4"/>
        <v>0</v>
      </c>
      <c r="U56" s="147"/>
      <c r="V56" s="147"/>
      <c r="W56" s="147"/>
      <c r="X56" s="147"/>
    </row>
    <row r="57" spans="1:24" x14ac:dyDescent="0.25">
      <c r="A57" s="127">
        <v>37</v>
      </c>
      <c r="B57" s="126" t="e">
        <f>(A57/"3,6")</f>
        <v>#VALUE!</v>
      </c>
      <c r="C57" s="134" t="e">
        <f t="shared" si="13"/>
        <v>#VALUE!</v>
      </c>
      <c r="D57" s="134" t="e">
        <f t="shared" si="8"/>
        <v>#VALUE!</v>
      </c>
      <c r="E57" s="135" t="e">
        <f t="shared" si="5"/>
        <v>#VALUE!</v>
      </c>
      <c r="F57" s="143" t="e">
        <f t="shared" si="6"/>
        <v>#VALUE!</v>
      </c>
      <c r="G57" s="130" t="e">
        <f t="shared" si="12"/>
        <v>#VALUE!</v>
      </c>
      <c r="H57" s="146"/>
      <c r="I57" t="e">
        <f t="shared" si="7"/>
        <v>#VALUE!</v>
      </c>
      <c r="J57" s="147"/>
      <c r="K57" s="147">
        <v>0.57999999999999996</v>
      </c>
      <c r="N57" s="150">
        <f t="shared" si="2"/>
        <v>0</v>
      </c>
      <c r="O57" s="147"/>
      <c r="P57" s="147"/>
      <c r="Q57" s="150">
        <f t="shared" si="3"/>
        <v>0</v>
      </c>
      <c r="R57" s="147"/>
      <c r="S57" s="147"/>
      <c r="T57" s="150">
        <f t="shared" si="4"/>
        <v>0</v>
      </c>
      <c r="U57" s="147"/>
      <c r="V57" s="147"/>
      <c r="W57" s="147"/>
      <c r="X57" s="147"/>
    </row>
    <row r="58" spans="1:24" x14ac:dyDescent="0.25">
      <c r="A58" s="126">
        <f>(B58*3.6)</f>
        <v>37.800000000000004</v>
      </c>
      <c r="B58" s="127">
        <v>10.5</v>
      </c>
      <c r="C58" s="134">
        <f t="shared" si="13"/>
        <v>5.0724637681159424</v>
      </c>
      <c r="D58" s="134">
        <f t="shared" si="8"/>
        <v>0.19714285714285712</v>
      </c>
      <c r="E58" s="135">
        <f t="shared" si="5"/>
        <v>65.94202898550725</v>
      </c>
      <c r="F58" s="143">
        <f t="shared" si="6"/>
        <v>1.5164835164835164E-2</v>
      </c>
      <c r="G58" s="130">
        <f t="shared" si="12"/>
        <v>1895.6043956043954</v>
      </c>
      <c r="H58" s="146"/>
      <c r="I58">
        <f t="shared" si="7"/>
        <v>2.8925068980001457E-2</v>
      </c>
      <c r="J58" s="147"/>
      <c r="K58" s="147"/>
      <c r="N58" s="150">
        <f t="shared" si="2"/>
        <v>0</v>
      </c>
      <c r="O58" s="147"/>
      <c r="P58" s="147"/>
      <c r="Q58" s="150">
        <f t="shared" si="3"/>
        <v>0</v>
      </c>
      <c r="R58" s="147"/>
      <c r="S58" s="147"/>
      <c r="T58" s="150">
        <f t="shared" si="4"/>
        <v>0</v>
      </c>
      <c r="U58" s="147"/>
      <c r="V58" s="147"/>
      <c r="W58" s="147"/>
      <c r="X58" s="147"/>
    </row>
    <row r="59" spans="1:24" x14ac:dyDescent="0.25">
      <c r="A59" s="127">
        <v>38</v>
      </c>
      <c r="B59" s="126" t="e">
        <f>(A59/"3,6")</f>
        <v>#VALUE!</v>
      </c>
      <c r="C59" s="134" t="e">
        <f t="shared" si="13"/>
        <v>#VALUE!</v>
      </c>
      <c r="D59" s="134" t="e">
        <f t="shared" si="8"/>
        <v>#VALUE!</v>
      </c>
      <c r="E59" s="135" t="e">
        <f t="shared" si="5"/>
        <v>#VALUE!</v>
      </c>
      <c r="F59" s="143" t="e">
        <f t="shared" si="6"/>
        <v>#VALUE!</v>
      </c>
      <c r="G59" s="130" t="e">
        <f t="shared" si="12"/>
        <v>#VALUE!</v>
      </c>
      <c r="H59" s="146"/>
      <c r="I59" t="e">
        <f t="shared" si="7"/>
        <v>#VALUE!</v>
      </c>
      <c r="J59" s="147"/>
      <c r="K59" s="147"/>
      <c r="N59" s="150">
        <f t="shared" si="2"/>
        <v>0</v>
      </c>
      <c r="O59" s="147"/>
      <c r="P59" s="147"/>
      <c r="Q59" s="150">
        <f t="shared" si="3"/>
        <v>0</v>
      </c>
      <c r="R59" s="147"/>
      <c r="S59" s="147"/>
      <c r="T59" s="150">
        <f t="shared" si="4"/>
        <v>0</v>
      </c>
      <c r="U59" s="147"/>
      <c r="V59" s="147"/>
      <c r="W59" s="147"/>
      <c r="X59" s="147"/>
    </row>
    <row r="60" spans="1:24" x14ac:dyDescent="0.25">
      <c r="A60" s="127">
        <v>39</v>
      </c>
      <c r="B60" s="126" t="e">
        <f>(A60/"3,6")</f>
        <v>#VALUE!</v>
      </c>
      <c r="C60" s="134" t="e">
        <f t="shared" si="13"/>
        <v>#VALUE!</v>
      </c>
      <c r="D60" s="134" t="e">
        <f t="shared" si="8"/>
        <v>#VALUE!</v>
      </c>
      <c r="E60" s="135" t="e">
        <f t="shared" si="5"/>
        <v>#VALUE!</v>
      </c>
      <c r="F60" s="143" t="e">
        <f t="shared" si="6"/>
        <v>#VALUE!</v>
      </c>
      <c r="G60" s="130" t="e">
        <f t="shared" si="12"/>
        <v>#VALUE!</v>
      </c>
      <c r="H60" s="146"/>
      <c r="I60" t="e">
        <f t="shared" si="7"/>
        <v>#VALUE!</v>
      </c>
      <c r="J60" s="147">
        <v>70.400000000000006</v>
      </c>
      <c r="K60" s="147">
        <v>0.59</v>
      </c>
      <c r="N60" s="150">
        <f t="shared" si="2"/>
        <v>0</v>
      </c>
      <c r="O60" s="147"/>
      <c r="P60" s="147"/>
      <c r="Q60" s="150">
        <f t="shared" si="3"/>
        <v>0</v>
      </c>
      <c r="R60" s="147"/>
      <c r="S60" s="147"/>
      <c r="T60" s="150">
        <f t="shared" si="4"/>
        <v>0</v>
      </c>
      <c r="U60" s="147"/>
      <c r="V60" s="147"/>
      <c r="W60" s="147"/>
      <c r="X60" s="147"/>
    </row>
    <row r="61" spans="1:24" x14ac:dyDescent="0.25">
      <c r="A61" s="126">
        <f>(B61*3.6)</f>
        <v>39.6</v>
      </c>
      <c r="B61" s="127">
        <v>11</v>
      </c>
      <c r="C61" s="134">
        <f t="shared" si="13"/>
        <v>5.3140096618357493</v>
      </c>
      <c r="D61" s="134">
        <f t="shared" si="8"/>
        <v>0.18818181818181817</v>
      </c>
      <c r="E61" s="135">
        <f t="shared" si="5"/>
        <v>69.082125603864739</v>
      </c>
      <c r="F61" s="143">
        <f t="shared" si="6"/>
        <v>1.4475524475524474E-2</v>
      </c>
      <c r="G61" s="130">
        <f t="shared" si="12"/>
        <v>1809.4405594405594</v>
      </c>
      <c r="H61" s="146"/>
      <c r="I61">
        <f t="shared" si="7"/>
        <v>2.7610293117274119E-2</v>
      </c>
      <c r="J61" s="147"/>
      <c r="K61" s="147">
        <v>0.59</v>
      </c>
      <c r="N61" s="150">
        <f t="shared" si="2"/>
        <v>0</v>
      </c>
      <c r="O61" s="147"/>
      <c r="P61" s="147"/>
      <c r="Q61" s="150">
        <f t="shared" si="3"/>
        <v>0</v>
      </c>
      <c r="R61" s="147"/>
      <c r="S61" s="147"/>
      <c r="T61" s="150">
        <f t="shared" si="4"/>
        <v>0</v>
      </c>
      <c r="U61" s="147"/>
      <c r="V61" s="147"/>
      <c r="W61" s="147"/>
      <c r="X61" s="147"/>
    </row>
    <row r="62" spans="1:24" x14ac:dyDescent="0.25">
      <c r="A62" s="127">
        <v>40</v>
      </c>
      <c r="B62" s="126" t="e">
        <f>(A62/"3,6")</f>
        <v>#VALUE!</v>
      </c>
      <c r="C62" s="134" t="e">
        <f t="shared" si="13"/>
        <v>#VALUE!</v>
      </c>
      <c r="D62" s="134" t="e">
        <f t="shared" si="8"/>
        <v>#VALUE!</v>
      </c>
      <c r="E62" s="135" t="e">
        <f t="shared" si="5"/>
        <v>#VALUE!</v>
      </c>
      <c r="F62" s="143" t="e">
        <f t="shared" si="6"/>
        <v>#VALUE!</v>
      </c>
      <c r="G62" s="130" t="e">
        <f t="shared" si="12"/>
        <v>#VALUE!</v>
      </c>
      <c r="H62" s="146"/>
      <c r="I62" t="e">
        <f t="shared" si="7"/>
        <v>#VALUE!</v>
      </c>
      <c r="J62" s="147"/>
      <c r="K62" s="147">
        <v>0.59</v>
      </c>
      <c r="N62" s="150">
        <f t="shared" si="2"/>
        <v>0</v>
      </c>
      <c r="O62" s="147">
        <v>17</v>
      </c>
      <c r="P62" s="147">
        <v>0.53</v>
      </c>
      <c r="Q62" s="150">
        <f t="shared" si="3"/>
        <v>9.01</v>
      </c>
      <c r="R62" s="147"/>
      <c r="S62" s="147"/>
      <c r="T62" s="150">
        <f t="shared" si="4"/>
        <v>0</v>
      </c>
      <c r="U62" s="147"/>
      <c r="V62" s="147"/>
      <c r="W62" s="147"/>
      <c r="X62" s="147"/>
    </row>
    <row r="63" spans="1:24" x14ac:dyDescent="0.25">
      <c r="A63" s="127">
        <v>41</v>
      </c>
      <c r="B63" s="126" t="e">
        <f>(A63/"3,6")</f>
        <v>#VALUE!</v>
      </c>
      <c r="C63" s="134" t="e">
        <f t="shared" si="13"/>
        <v>#VALUE!</v>
      </c>
      <c r="D63" s="134" t="e">
        <f t="shared" si="8"/>
        <v>#VALUE!</v>
      </c>
      <c r="E63" s="135" t="e">
        <f t="shared" si="5"/>
        <v>#VALUE!</v>
      </c>
      <c r="F63" s="143" t="e">
        <f t="shared" si="6"/>
        <v>#VALUE!</v>
      </c>
      <c r="G63" s="130" t="e">
        <f t="shared" si="12"/>
        <v>#VALUE!</v>
      </c>
      <c r="H63" s="146"/>
      <c r="I63" t="e">
        <f t="shared" si="7"/>
        <v>#VALUE!</v>
      </c>
      <c r="J63" s="147"/>
      <c r="K63" s="147"/>
      <c r="N63" s="150">
        <f t="shared" si="2"/>
        <v>0</v>
      </c>
      <c r="O63" s="147"/>
      <c r="P63" s="147"/>
      <c r="Q63" s="150">
        <f t="shared" si="3"/>
        <v>0</v>
      </c>
      <c r="R63" s="147"/>
      <c r="S63" s="147"/>
      <c r="T63" s="150">
        <f t="shared" si="4"/>
        <v>0</v>
      </c>
      <c r="U63" s="147"/>
      <c r="V63" s="147"/>
      <c r="W63" s="147"/>
      <c r="X63" s="147"/>
    </row>
    <row r="64" spans="1:24" x14ac:dyDescent="0.25">
      <c r="A64" s="126">
        <f>(B64*3.6)</f>
        <v>41.4</v>
      </c>
      <c r="B64" s="127">
        <v>11.5</v>
      </c>
      <c r="C64" s="134">
        <f t="shared" si="13"/>
        <v>5.5555555555555562</v>
      </c>
      <c r="D64" s="134">
        <f t="shared" si="8"/>
        <v>0.17999999999999997</v>
      </c>
      <c r="E64" s="135">
        <f t="shared" si="5"/>
        <v>72.222222222222229</v>
      </c>
      <c r="F64" s="143">
        <f t="shared" si="6"/>
        <v>1.3846153846153845E-2</v>
      </c>
      <c r="G64" s="130">
        <f t="shared" si="12"/>
        <v>1730.7692307692307</v>
      </c>
      <c r="H64" s="146"/>
      <c r="I64">
        <f t="shared" si="7"/>
        <v>2.6409845590436114E-2</v>
      </c>
      <c r="J64" s="147"/>
      <c r="K64" s="147"/>
      <c r="N64" s="150">
        <f t="shared" si="2"/>
        <v>0</v>
      </c>
      <c r="O64" s="147"/>
      <c r="P64" s="147"/>
      <c r="Q64" s="150">
        <f t="shared" si="3"/>
        <v>0</v>
      </c>
      <c r="R64" s="147"/>
      <c r="S64" s="147"/>
      <c r="T64" s="150">
        <f t="shared" si="4"/>
        <v>0</v>
      </c>
      <c r="U64" s="147"/>
      <c r="V64" s="147"/>
      <c r="W64" s="147"/>
      <c r="X64" s="147"/>
    </row>
    <row r="65" spans="1:24" x14ac:dyDescent="0.25">
      <c r="A65" s="127">
        <v>42</v>
      </c>
      <c r="B65" s="126" t="e">
        <f>(A65/"3,6")</f>
        <v>#VALUE!</v>
      </c>
      <c r="C65" s="134" t="e">
        <f t="shared" si="13"/>
        <v>#VALUE!</v>
      </c>
      <c r="D65" s="134" t="e">
        <f t="shared" si="8"/>
        <v>#VALUE!</v>
      </c>
      <c r="E65" s="135" t="e">
        <f t="shared" si="5"/>
        <v>#VALUE!</v>
      </c>
      <c r="F65" s="143" t="e">
        <f t="shared" si="6"/>
        <v>#VALUE!</v>
      </c>
      <c r="G65" s="130" t="e">
        <f t="shared" si="12"/>
        <v>#VALUE!</v>
      </c>
      <c r="H65" s="146"/>
      <c r="I65" t="e">
        <f t="shared" si="7"/>
        <v>#VALUE!</v>
      </c>
      <c r="J65" s="147"/>
      <c r="K65" s="147"/>
      <c r="N65" s="150">
        <f t="shared" si="2"/>
        <v>0</v>
      </c>
      <c r="O65" s="147"/>
      <c r="P65" s="147"/>
      <c r="Q65" s="150">
        <f t="shared" si="3"/>
        <v>0</v>
      </c>
      <c r="R65" s="147"/>
      <c r="S65" s="147"/>
      <c r="T65" s="150">
        <f t="shared" si="4"/>
        <v>0</v>
      </c>
      <c r="U65" s="147"/>
      <c r="V65" s="147"/>
      <c r="W65" s="147"/>
      <c r="X65" s="147"/>
    </row>
    <row r="66" spans="1:24" x14ac:dyDescent="0.25">
      <c r="A66" s="127">
        <v>43</v>
      </c>
      <c r="B66" s="126" t="e">
        <f>(A66/"3,6")</f>
        <v>#VALUE!</v>
      </c>
      <c r="C66" s="134" t="e">
        <f t="shared" si="13"/>
        <v>#VALUE!</v>
      </c>
      <c r="D66" s="134" t="e">
        <f t="shared" si="8"/>
        <v>#VALUE!</v>
      </c>
      <c r="E66" s="135" t="e">
        <f t="shared" si="5"/>
        <v>#VALUE!</v>
      </c>
      <c r="F66" s="143" t="e">
        <f t="shared" si="6"/>
        <v>#VALUE!</v>
      </c>
      <c r="G66" s="130" t="e">
        <f t="shared" si="12"/>
        <v>#VALUE!</v>
      </c>
      <c r="H66" s="146"/>
      <c r="I66" t="e">
        <f t="shared" si="7"/>
        <v>#VALUE!</v>
      </c>
      <c r="J66" s="147"/>
      <c r="K66" s="147"/>
      <c r="N66" s="150">
        <f t="shared" si="2"/>
        <v>0</v>
      </c>
      <c r="O66" s="147"/>
      <c r="P66" s="147"/>
      <c r="Q66" s="150">
        <f t="shared" si="3"/>
        <v>0</v>
      </c>
      <c r="R66" s="147"/>
      <c r="S66" s="147"/>
      <c r="T66" s="150">
        <f t="shared" si="4"/>
        <v>0</v>
      </c>
      <c r="U66" s="147"/>
      <c r="V66" s="147"/>
      <c r="W66" s="147"/>
      <c r="X66" s="147"/>
    </row>
    <row r="67" spans="1:24" x14ac:dyDescent="0.25">
      <c r="A67" s="126">
        <f>(B67*3.6)</f>
        <v>43.2</v>
      </c>
      <c r="B67" s="127">
        <v>12</v>
      </c>
      <c r="C67" s="134">
        <f t="shared" si="13"/>
        <v>5.7971014492753632</v>
      </c>
      <c r="D67" s="134">
        <f t="shared" si="8"/>
        <v>0.17249999999999999</v>
      </c>
      <c r="E67" s="135">
        <f t="shared" si="5"/>
        <v>75.362318840579718</v>
      </c>
      <c r="F67" s="143">
        <f t="shared" si="6"/>
        <v>1.3269230769230768E-2</v>
      </c>
      <c r="G67" s="130">
        <f t="shared" si="12"/>
        <v>1658.653846153846</v>
      </c>
      <c r="H67" s="146"/>
      <c r="I67">
        <f t="shared" si="7"/>
        <v>2.5309435357501273E-2</v>
      </c>
      <c r="J67" s="147"/>
      <c r="K67" s="147"/>
      <c r="N67" s="150">
        <f t="shared" ref="N67:N109" si="14">(L67*M67)</f>
        <v>0</v>
      </c>
      <c r="O67" s="147"/>
      <c r="P67" s="147"/>
      <c r="Q67" s="150">
        <f t="shared" ref="Q67:Q109" si="15">(O67*P67)</f>
        <v>0</v>
      </c>
      <c r="R67" s="147"/>
      <c r="S67" s="147"/>
      <c r="T67" s="150">
        <f t="shared" ref="T67:T109" si="16">(R67*S67)</f>
        <v>0</v>
      </c>
      <c r="U67" s="147"/>
      <c r="V67" s="147"/>
      <c r="W67" s="147"/>
      <c r="X67" s="147"/>
    </row>
    <row r="68" spans="1:24" x14ac:dyDescent="0.25">
      <c r="A68" s="127">
        <v>44</v>
      </c>
      <c r="B68" s="126" t="e">
        <f>(A68/"3,6")</f>
        <v>#VALUE!</v>
      </c>
      <c r="C68" s="134" t="e">
        <f t="shared" si="13"/>
        <v>#VALUE!</v>
      </c>
      <c r="D68" s="134" t="e">
        <f t="shared" si="8"/>
        <v>#VALUE!</v>
      </c>
      <c r="E68" s="135" t="e">
        <f t="shared" si="5"/>
        <v>#VALUE!</v>
      </c>
      <c r="F68" s="143" t="e">
        <f t="shared" si="6"/>
        <v>#VALUE!</v>
      </c>
      <c r="G68" s="130" t="e">
        <f t="shared" si="12"/>
        <v>#VALUE!</v>
      </c>
      <c r="H68" s="146"/>
      <c r="I68" t="e">
        <f t="shared" si="7"/>
        <v>#VALUE!</v>
      </c>
      <c r="J68" s="147"/>
      <c r="K68" s="147"/>
      <c r="N68" s="150">
        <f t="shared" si="14"/>
        <v>0</v>
      </c>
      <c r="O68" s="147"/>
      <c r="P68" s="147"/>
      <c r="Q68" s="150">
        <f t="shared" si="15"/>
        <v>0</v>
      </c>
      <c r="R68" s="147"/>
      <c r="S68" s="147"/>
      <c r="T68" s="150">
        <f t="shared" si="16"/>
        <v>0</v>
      </c>
      <c r="U68" s="147"/>
      <c r="V68" s="147"/>
      <c r="W68" s="147"/>
      <c r="X68" s="147"/>
    </row>
    <row r="69" spans="1:24" x14ac:dyDescent="0.25">
      <c r="A69" s="127">
        <v>45</v>
      </c>
      <c r="B69" s="127" t="e">
        <f>(A69/"3,6")</f>
        <v>#VALUE!</v>
      </c>
      <c r="C69" s="134" t="e">
        <f t="shared" si="13"/>
        <v>#VALUE!</v>
      </c>
      <c r="D69" s="134" t="e">
        <f t="shared" si="8"/>
        <v>#VALUE!</v>
      </c>
      <c r="E69" s="135" t="e">
        <f t="shared" ref="E69:E109" si="17">(C69*($C$124/2))</f>
        <v>#VALUE!</v>
      </c>
      <c r="F69" s="143" t="e">
        <f t="shared" ref="F69:F108" si="18">(1/E69)</f>
        <v>#VALUE!</v>
      </c>
      <c r="G69" s="130" t="e">
        <f t="shared" ref="G69:G108" si="19">(F69*$C$122)</f>
        <v>#VALUE!</v>
      </c>
      <c r="H69" s="146"/>
      <c r="I69" t="e">
        <f t="shared" ref="I69:I109" si="20">(G69/65535)</f>
        <v>#VALUE!</v>
      </c>
      <c r="J69" s="147"/>
      <c r="K69" s="147"/>
      <c r="N69" s="150">
        <f t="shared" si="14"/>
        <v>0</v>
      </c>
      <c r="O69" s="147"/>
      <c r="P69" s="147"/>
      <c r="Q69" s="150">
        <f t="shared" si="15"/>
        <v>0</v>
      </c>
      <c r="R69" s="147"/>
      <c r="S69" s="147"/>
      <c r="T69" s="150">
        <f t="shared" si="16"/>
        <v>0</v>
      </c>
      <c r="U69" s="147"/>
      <c r="V69" s="147"/>
      <c r="W69" s="147"/>
      <c r="X69" s="147"/>
    </row>
    <row r="70" spans="1:24" x14ac:dyDescent="0.25">
      <c r="A70" s="127">
        <v>46</v>
      </c>
      <c r="B70" s="126" t="e">
        <f>(A70/"3,6")</f>
        <v>#VALUE!</v>
      </c>
      <c r="C70" s="134" t="e">
        <f t="shared" si="13"/>
        <v>#VALUE!</v>
      </c>
      <c r="D70" s="134" t="e">
        <f t="shared" si="8"/>
        <v>#VALUE!</v>
      </c>
      <c r="E70" s="135" t="e">
        <f t="shared" si="17"/>
        <v>#VALUE!</v>
      </c>
      <c r="F70" s="143" t="e">
        <f t="shared" si="18"/>
        <v>#VALUE!</v>
      </c>
      <c r="G70" s="130" t="e">
        <f t="shared" si="19"/>
        <v>#VALUE!</v>
      </c>
      <c r="H70" s="146"/>
      <c r="I70" t="e">
        <f t="shared" si="20"/>
        <v>#VALUE!</v>
      </c>
      <c r="J70" s="147"/>
      <c r="K70" s="147"/>
      <c r="N70" s="150">
        <f t="shared" si="14"/>
        <v>0</v>
      </c>
      <c r="O70" s="147"/>
      <c r="P70" s="147"/>
      <c r="Q70" s="150">
        <f t="shared" si="15"/>
        <v>0</v>
      </c>
      <c r="R70" s="147"/>
      <c r="S70" s="147"/>
      <c r="T70" s="150">
        <f t="shared" si="16"/>
        <v>0</v>
      </c>
      <c r="U70" s="147"/>
      <c r="V70" s="147"/>
      <c r="W70" s="147"/>
      <c r="X70" s="147"/>
    </row>
    <row r="71" spans="1:24" x14ac:dyDescent="0.25">
      <c r="A71" s="126">
        <f>(B71*3.6)</f>
        <v>46.800000000000004</v>
      </c>
      <c r="B71" s="127">
        <v>13</v>
      </c>
      <c r="C71" s="134">
        <f t="shared" si="13"/>
        <v>6.2801932367149762</v>
      </c>
      <c r="D71" s="134">
        <f t="shared" si="8"/>
        <v>0.15923076923076923</v>
      </c>
      <c r="E71" s="135">
        <f t="shared" si="17"/>
        <v>81.642512077294697</v>
      </c>
      <c r="F71" s="143">
        <f t="shared" si="18"/>
        <v>1.224852071005917E-2</v>
      </c>
      <c r="G71" s="130">
        <f t="shared" si="19"/>
        <v>1531.0650887573963</v>
      </c>
      <c r="H71" s="146"/>
      <c r="I71">
        <f t="shared" si="20"/>
        <v>2.336255571461656E-2</v>
      </c>
      <c r="J71" s="147"/>
      <c r="K71" s="147"/>
      <c r="N71" s="150">
        <f t="shared" si="14"/>
        <v>0</v>
      </c>
      <c r="O71" s="147"/>
      <c r="P71" s="147"/>
      <c r="Q71" s="150">
        <f t="shared" si="15"/>
        <v>0</v>
      </c>
      <c r="R71" s="147"/>
      <c r="S71" s="147"/>
      <c r="T71" s="150">
        <f t="shared" si="16"/>
        <v>0</v>
      </c>
      <c r="U71" s="147"/>
      <c r="V71" s="147"/>
      <c r="W71" s="147"/>
      <c r="X71" s="147"/>
    </row>
    <row r="72" spans="1:24" x14ac:dyDescent="0.25">
      <c r="A72" s="127">
        <v>47</v>
      </c>
      <c r="B72" s="126" t="e">
        <f>(A72/"3,6")</f>
        <v>#VALUE!</v>
      </c>
      <c r="C72" s="134" t="e">
        <f t="shared" si="13"/>
        <v>#VALUE!</v>
      </c>
      <c r="D72" s="134" t="e">
        <f t="shared" ref="D72:D109" si="21">(1/C72)</f>
        <v>#VALUE!</v>
      </c>
      <c r="E72" s="135" t="e">
        <f t="shared" si="17"/>
        <v>#VALUE!</v>
      </c>
      <c r="F72" s="143" t="e">
        <f t="shared" si="18"/>
        <v>#VALUE!</v>
      </c>
      <c r="G72" s="130" t="e">
        <f t="shared" si="19"/>
        <v>#VALUE!</v>
      </c>
      <c r="H72" s="146"/>
      <c r="I72" t="e">
        <f t="shared" si="20"/>
        <v>#VALUE!</v>
      </c>
      <c r="J72" s="147"/>
      <c r="K72" s="147"/>
      <c r="N72" s="150">
        <f t="shared" si="14"/>
        <v>0</v>
      </c>
      <c r="O72" s="147"/>
      <c r="P72" s="147"/>
      <c r="Q72" s="150">
        <f t="shared" si="15"/>
        <v>0</v>
      </c>
      <c r="R72" s="147"/>
      <c r="S72" s="147"/>
      <c r="T72" s="150">
        <f t="shared" si="16"/>
        <v>0</v>
      </c>
      <c r="U72" s="147"/>
      <c r="V72" s="147"/>
      <c r="W72" s="147"/>
      <c r="X72" s="147"/>
    </row>
    <row r="73" spans="1:24" x14ac:dyDescent="0.25">
      <c r="A73" s="127">
        <v>48</v>
      </c>
      <c r="B73" s="126" t="e">
        <f>(A73/"3,6")</f>
        <v>#VALUE!</v>
      </c>
      <c r="C73" s="134" t="e">
        <f t="shared" si="13"/>
        <v>#VALUE!</v>
      </c>
      <c r="D73" s="134" t="e">
        <f t="shared" si="21"/>
        <v>#VALUE!</v>
      </c>
      <c r="E73" s="135" t="e">
        <f t="shared" si="17"/>
        <v>#VALUE!</v>
      </c>
      <c r="F73" s="143" t="e">
        <f t="shared" si="18"/>
        <v>#VALUE!</v>
      </c>
      <c r="G73" s="130" t="e">
        <f t="shared" si="19"/>
        <v>#VALUE!</v>
      </c>
      <c r="H73" s="146"/>
      <c r="I73" t="e">
        <f t="shared" si="20"/>
        <v>#VALUE!</v>
      </c>
      <c r="J73" s="147"/>
      <c r="K73" s="147"/>
      <c r="N73" s="150">
        <f t="shared" si="14"/>
        <v>0</v>
      </c>
      <c r="O73" s="147"/>
      <c r="P73" s="147"/>
      <c r="Q73" s="150">
        <f t="shared" si="15"/>
        <v>0</v>
      </c>
      <c r="R73" s="147"/>
      <c r="S73" s="147"/>
      <c r="T73" s="150">
        <f t="shared" si="16"/>
        <v>0</v>
      </c>
      <c r="U73" s="147"/>
      <c r="V73" s="147"/>
      <c r="W73" s="147"/>
      <c r="X73" s="147"/>
    </row>
    <row r="74" spans="1:24" x14ac:dyDescent="0.25">
      <c r="A74" s="126">
        <f>(B74*3.6)</f>
        <v>48.6</v>
      </c>
      <c r="B74" s="127">
        <v>13.5</v>
      </c>
      <c r="C74" s="134">
        <f t="shared" si="13"/>
        <v>6.5217391304347831</v>
      </c>
      <c r="D74" s="134">
        <f t="shared" si="21"/>
        <v>0.15333333333333332</v>
      </c>
      <c r="E74" s="135">
        <f t="shared" si="17"/>
        <v>84.782608695652186</v>
      </c>
      <c r="F74" s="143">
        <f t="shared" si="18"/>
        <v>1.1794871794871794E-2</v>
      </c>
      <c r="G74" s="130">
        <f t="shared" si="19"/>
        <v>1474.3589743589741</v>
      </c>
      <c r="H74" s="146"/>
      <c r="I74">
        <f t="shared" si="20"/>
        <v>2.2497275873334464E-2</v>
      </c>
      <c r="J74" s="147"/>
      <c r="K74" s="147"/>
      <c r="N74" s="150">
        <f t="shared" si="14"/>
        <v>0</v>
      </c>
      <c r="O74" s="147"/>
      <c r="P74" s="147"/>
      <c r="Q74" s="150">
        <f t="shared" si="15"/>
        <v>0</v>
      </c>
      <c r="R74" s="147"/>
      <c r="S74" s="147"/>
      <c r="T74" s="150">
        <f t="shared" si="16"/>
        <v>0</v>
      </c>
      <c r="U74" s="147"/>
      <c r="V74" s="147"/>
      <c r="W74" s="147"/>
      <c r="X74" s="147"/>
    </row>
    <row r="75" spans="1:24" x14ac:dyDescent="0.25">
      <c r="A75" s="127">
        <v>49</v>
      </c>
      <c r="B75" s="126" t="e">
        <f>(A75/"3,6")</f>
        <v>#VALUE!</v>
      </c>
      <c r="C75" s="134" t="e">
        <f t="shared" si="13"/>
        <v>#VALUE!</v>
      </c>
      <c r="D75" s="134" t="e">
        <f t="shared" si="21"/>
        <v>#VALUE!</v>
      </c>
      <c r="E75" s="135" t="e">
        <f t="shared" si="17"/>
        <v>#VALUE!</v>
      </c>
      <c r="F75" s="143" t="e">
        <f t="shared" si="18"/>
        <v>#VALUE!</v>
      </c>
      <c r="G75" s="130" t="e">
        <f t="shared" si="19"/>
        <v>#VALUE!</v>
      </c>
      <c r="H75" s="146"/>
      <c r="I75" t="e">
        <f t="shared" si="20"/>
        <v>#VALUE!</v>
      </c>
      <c r="J75" s="147"/>
      <c r="K75" s="147"/>
      <c r="N75" s="150">
        <f t="shared" si="14"/>
        <v>0</v>
      </c>
      <c r="O75" s="147"/>
      <c r="P75" s="147"/>
      <c r="Q75" s="150">
        <f t="shared" si="15"/>
        <v>0</v>
      </c>
      <c r="R75" s="147"/>
      <c r="S75" s="147"/>
      <c r="T75" s="150">
        <f t="shared" si="16"/>
        <v>0</v>
      </c>
      <c r="U75" s="147"/>
      <c r="V75" s="147"/>
      <c r="W75" s="147"/>
      <c r="X75" s="147"/>
    </row>
    <row r="76" spans="1:24" x14ac:dyDescent="0.25">
      <c r="A76" s="127">
        <v>50</v>
      </c>
      <c r="B76" s="126" t="e">
        <f>(A76/"3,6")</f>
        <v>#VALUE!</v>
      </c>
      <c r="C76" s="134" t="e">
        <f t="shared" si="13"/>
        <v>#VALUE!</v>
      </c>
      <c r="D76" s="134" t="e">
        <f t="shared" si="21"/>
        <v>#VALUE!</v>
      </c>
      <c r="E76" s="135" t="e">
        <f t="shared" si="17"/>
        <v>#VALUE!</v>
      </c>
      <c r="F76" s="143" t="e">
        <f t="shared" si="18"/>
        <v>#VALUE!</v>
      </c>
      <c r="G76" s="130" t="e">
        <f t="shared" si="19"/>
        <v>#VALUE!</v>
      </c>
      <c r="H76" s="146"/>
      <c r="I76" t="e">
        <f t="shared" si="20"/>
        <v>#VALUE!</v>
      </c>
      <c r="J76" s="147"/>
      <c r="K76" s="147"/>
      <c r="N76" s="150">
        <f t="shared" si="14"/>
        <v>0</v>
      </c>
      <c r="O76" s="147"/>
      <c r="P76" s="147"/>
      <c r="Q76" s="150">
        <f t="shared" si="15"/>
        <v>0</v>
      </c>
      <c r="R76" s="147"/>
      <c r="S76" s="147"/>
      <c r="T76" s="150">
        <f t="shared" si="16"/>
        <v>0</v>
      </c>
      <c r="U76" s="147"/>
      <c r="V76" s="147"/>
      <c r="W76" s="147"/>
      <c r="X76" s="147"/>
    </row>
    <row r="77" spans="1:24" x14ac:dyDescent="0.25">
      <c r="A77" s="126">
        <f>(B77*3.6)</f>
        <v>50.4</v>
      </c>
      <c r="B77" s="127">
        <v>14</v>
      </c>
      <c r="C77" s="134">
        <f t="shared" si="13"/>
        <v>6.7632850241545901</v>
      </c>
      <c r="D77" s="134">
        <f t="shared" si="21"/>
        <v>0.14785714285714285</v>
      </c>
      <c r="E77" s="135">
        <f t="shared" si="17"/>
        <v>87.922705314009676</v>
      </c>
      <c r="F77" s="143">
        <f t="shared" si="18"/>
        <v>1.1373626373626372E-2</v>
      </c>
      <c r="G77" s="130">
        <f t="shared" si="19"/>
        <v>1421.7032967032965</v>
      </c>
      <c r="H77" s="146"/>
      <c r="I77">
        <f t="shared" si="20"/>
        <v>2.169380173500109E-2</v>
      </c>
      <c r="J77" s="147"/>
      <c r="K77" s="147"/>
      <c r="N77" s="150">
        <f t="shared" si="14"/>
        <v>0</v>
      </c>
      <c r="O77" s="147"/>
      <c r="P77" s="147"/>
      <c r="Q77" s="150">
        <f t="shared" si="15"/>
        <v>0</v>
      </c>
      <c r="R77" s="147"/>
      <c r="S77" s="147"/>
      <c r="T77" s="150">
        <f t="shared" si="16"/>
        <v>0</v>
      </c>
      <c r="U77" s="147"/>
      <c r="V77" s="147"/>
      <c r="W77" s="147"/>
      <c r="X77" s="147"/>
    </row>
    <row r="78" spans="1:24" x14ac:dyDescent="0.25">
      <c r="A78" s="127">
        <v>51</v>
      </c>
      <c r="B78" s="126" t="e">
        <f>(A78/"3,6")</f>
        <v>#VALUE!</v>
      </c>
      <c r="C78" s="134" t="e">
        <f t="shared" si="13"/>
        <v>#VALUE!</v>
      </c>
      <c r="D78" s="134" t="e">
        <f t="shared" si="21"/>
        <v>#VALUE!</v>
      </c>
      <c r="E78" s="135" t="e">
        <f t="shared" si="17"/>
        <v>#VALUE!</v>
      </c>
      <c r="F78" s="143" t="e">
        <f t="shared" si="18"/>
        <v>#VALUE!</v>
      </c>
      <c r="G78" s="130" t="e">
        <f t="shared" si="19"/>
        <v>#VALUE!</v>
      </c>
      <c r="H78" s="146"/>
      <c r="I78" t="e">
        <f t="shared" si="20"/>
        <v>#VALUE!</v>
      </c>
      <c r="J78" s="147"/>
      <c r="K78" s="147"/>
      <c r="N78" s="150">
        <f t="shared" si="14"/>
        <v>0</v>
      </c>
      <c r="O78" s="147"/>
      <c r="P78" s="147"/>
      <c r="Q78" s="150">
        <f t="shared" si="15"/>
        <v>0</v>
      </c>
      <c r="R78" s="147"/>
      <c r="S78" s="147"/>
      <c r="T78" s="150">
        <f t="shared" si="16"/>
        <v>0</v>
      </c>
      <c r="U78" s="147"/>
      <c r="V78" s="147"/>
      <c r="W78" s="147"/>
      <c r="X78" s="147"/>
    </row>
    <row r="79" spans="1:24" x14ac:dyDescent="0.25">
      <c r="A79" s="127">
        <v>52</v>
      </c>
      <c r="B79" s="126" t="e">
        <f>(A79/"3,6")</f>
        <v>#VALUE!</v>
      </c>
      <c r="C79" s="134" t="e">
        <f t="shared" si="13"/>
        <v>#VALUE!</v>
      </c>
      <c r="D79" s="134" t="e">
        <f t="shared" si="21"/>
        <v>#VALUE!</v>
      </c>
      <c r="E79" s="135" t="e">
        <f t="shared" si="17"/>
        <v>#VALUE!</v>
      </c>
      <c r="F79" s="143" t="e">
        <f t="shared" si="18"/>
        <v>#VALUE!</v>
      </c>
      <c r="G79" s="130" t="e">
        <f t="shared" si="19"/>
        <v>#VALUE!</v>
      </c>
      <c r="H79" s="146"/>
      <c r="I79" t="e">
        <f t="shared" si="20"/>
        <v>#VALUE!</v>
      </c>
      <c r="J79" s="147"/>
      <c r="K79" s="147"/>
      <c r="N79" s="150">
        <f t="shared" si="14"/>
        <v>0</v>
      </c>
      <c r="O79" s="147"/>
      <c r="P79" s="147"/>
      <c r="Q79" s="150">
        <f t="shared" si="15"/>
        <v>0</v>
      </c>
      <c r="R79" s="147"/>
      <c r="S79" s="147"/>
      <c r="T79" s="150">
        <f t="shared" si="16"/>
        <v>0</v>
      </c>
      <c r="U79" s="147"/>
      <c r="V79" s="147"/>
      <c r="W79" s="147"/>
      <c r="X79" s="147"/>
    </row>
    <row r="80" spans="1:24" x14ac:dyDescent="0.25">
      <c r="A80" s="126">
        <f>(B80*3.6)</f>
        <v>52.2</v>
      </c>
      <c r="B80" s="127">
        <v>14.5</v>
      </c>
      <c r="C80" s="134">
        <f t="shared" si="13"/>
        <v>7.004830917874397</v>
      </c>
      <c r="D80" s="134">
        <f t="shared" si="21"/>
        <v>0.14275862068965514</v>
      </c>
      <c r="E80" s="135">
        <f t="shared" si="17"/>
        <v>91.062801932367165</v>
      </c>
      <c r="F80" s="143">
        <f t="shared" si="18"/>
        <v>1.0981432360742704E-2</v>
      </c>
      <c r="G80" s="130">
        <f t="shared" si="19"/>
        <v>1372.6790450928381</v>
      </c>
      <c r="H80" s="146"/>
      <c r="I80">
        <f t="shared" si="20"/>
        <v>2.0945739606207953E-2</v>
      </c>
      <c r="J80" s="147"/>
      <c r="K80" s="147"/>
      <c r="N80" s="150">
        <f t="shared" si="14"/>
        <v>0</v>
      </c>
      <c r="O80" s="147"/>
      <c r="P80" s="147"/>
      <c r="Q80" s="150">
        <f t="shared" si="15"/>
        <v>0</v>
      </c>
      <c r="R80" s="147"/>
      <c r="S80" s="147"/>
      <c r="T80" s="150">
        <f t="shared" si="16"/>
        <v>0</v>
      </c>
      <c r="U80" s="147"/>
      <c r="V80" s="147"/>
      <c r="W80" s="147"/>
      <c r="X80" s="147"/>
    </row>
    <row r="81" spans="1:24" x14ac:dyDescent="0.25">
      <c r="A81" s="127">
        <v>53</v>
      </c>
      <c r="B81" s="126" t="e">
        <f>(A81/"3,6")</f>
        <v>#VALUE!</v>
      </c>
      <c r="C81" s="134" t="e">
        <f t="shared" si="13"/>
        <v>#VALUE!</v>
      </c>
      <c r="D81" s="134" t="e">
        <f t="shared" si="21"/>
        <v>#VALUE!</v>
      </c>
      <c r="E81" s="135" t="e">
        <f t="shared" si="17"/>
        <v>#VALUE!</v>
      </c>
      <c r="F81" s="143" t="e">
        <f t="shared" si="18"/>
        <v>#VALUE!</v>
      </c>
      <c r="G81" s="130" t="e">
        <f t="shared" si="19"/>
        <v>#VALUE!</v>
      </c>
      <c r="H81" s="146"/>
      <c r="I81" t="e">
        <f t="shared" si="20"/>
        <v>#VALUE!</v>
      </c>
      <c r="J81" s="147"/>
      <c r="K81" s="147"/>
      <c r="N81" s="150">
        <f t="shared" si="14"/>
        <v>0</v>
      </c>
      <c r="O81" s="147"/>
      <c r="P81" s="147"/>
      <c r="Q81" s="150">
        <f t="shared" si="15"/>
        <v>0</v>
      </c>
      <c r="R81" s="147"/>
      <c r="S81" s="147"/>
      <c r="T81" s="150">
        <f t="shared" si="16"/>
        <v>0</v>
      </c>
      <c r="U81" s="147"/>
      <c r="V81" s="147"/>
      <c r="W81" s="147"/>
      <c r="X81" s="147"/>
    </row>
    <row r="82" spans="1:24" x14ac:dyDescent="0.25">
      <c r="A82" s="127">
        <v>54</v>
      </c>
      <c r="B82" s="127" t="e">
        <f>(A82/"3,6")</f>
        <v>#VALUE!</v>
      </c>
      <c r="C82" s="134" t="e">
        <f t="shared" si="13"/>
        <v>#VALUE!</v>
      </c>
      <c r="D82" s="134" t="e">
        <f t="shared" si="21"/>
        <v>#VALUE!</v>
      </c>
      <c r="E82" s="135" t="e">
        <f t="shared" si="17"/>
        <v>#VALUE!</v>
      </c>
      <c r="F82" s="143" t="e">
        <f t="shared" si="18"/>
        <v>#VALUE!</v>
      </c>
      <c r="G82" s="130" t="e">
        <f t="shared" si="19"/>
        <v>#VALUE!</v>
      </c>
      <c r="H82" s="146"/>
      <c r="I82" t="e">
        <f t="shared" si="20"/>
        <v>#VALUE!</v>
      </c>
      <c r="J82" s="147"/>
      <c r="K82" s="147"/>
      <c r="N82" s="150">
        <f t="shared" si="14"/>
        <v>0</v>
      </c>
      <c r="O82" s="147"/>
      <c r="P82" s="147"/>
      <c r="Q82" s="150">
        <f t="shared" si="15"/>
        <v>0</v>
      </c>
      <c r="R82" s="147"/>
      <c r="S82" s="147"/>
      <c r="T82" s="150">
        <f t="shared" si="16"/>
        <v>0</v>
      </c>
      <c r="U82" s="147"/>
      <c r="V82" s="147"/>
      <c r="W82" s="147"/>
      <c r="X82" s="147"/>
    </row>
    <row r="83" spans="1:24" x14ac:dyDescent="0.25">
      <c r="A83" s="127">
        <v>55</v>
      </c>
      <c r="B83" s="126" t="e">
        <f>(A83/"3,6")</f>
        <v>#VALUE!</v>
      </c>
      <c r="C83" s="134" t="e">
        <f t="shared" si="13"/>
        <v>#VALUE!</v>
      </c>
      <c r="D83" s="134" t="e">
        <f t="shared" si="21"/>
        <v>#VALUE!</v>
      </c>
      <c r="E83" s="135" t="e">
        <f t="shared" si="17"/>
        <v>#VALUE!</v>
      </c>
      <c r="F83" s="143" t="e">
        <f t="shared" si="18"/>
        <v>#VALUE!</v>
      </c>
      <c r="G83" s="130" t="e">
        <f t="shared" si="19"/>
        <v>#VALUE!</v>
      </c>
      <c r="H83" s="146"/>
      <c r="I83" t="e">
        <f t="shared" si="20"/>
        <v>#VALUE!</v>
      </c>
      <c r="J83" s="147"/>
      <c r="K83" s="147"/>
      <c r="N83" s="150">
        <f t="shared" si="14"/>
        <v>0</v>
      </c>
      <c r="O83" s="147"/>
      <c r="P83" s="147"/>
      <c r="Q83" s="150">
        <f t="shared" si="15"/>
        <v>0</v>
      </c>
      <c r="R83" s="147"/>
      <c r="S83" s="147"/>
      <c r="T83" s="150">
        <f t="shared" si="16"/>
        <v>0</v>
      </c>
      <c r="U83" s="147"/>
      <c r="V83" s="147"/>
      <c r="W83" s="147"/>
      <c r="X83" s="147"/>
    </row>
    <row r="84" spans="1:24" x14ac:dyDescent="0.25">
      <c r="A84" s="126">
        <f>(B84*3.6)</f>
        <v>55.800000000000004</v>
      </c>
      <c r="B84" s="127">
        <v>15.5</v>
      </c>
      <c r="C84" s="134">
        <f t="shared" si="13"/>
        <v>7.4879227053140101</v>
      </c>
      <c r="D84" s="134">
        <f t="shared" si="21"/>
        <v>0.13354838709677419</v>
      </c>
      <c r="E84" s="135">
        <f t="shared" si="17"/>
        <v>97.34299516908213</v>
      </c>
      <c r="F84" s="143">
        <f t="shared" si="18"/>
        <v>1.0272952853598015E-2</v>
      </c>
      <c r="G84" s="130">
        <f t="shared" si="19"/>
        <v>1284.1191066997519</v>
      </c>
      <c r="H84" s="146"/>
      <c r="I84">
        <f t="shared" si="20"/>
        <v>1.9594401567097762E-2</v>
      </c>
      <c r="J84" s="147"/>
      <c r="K84" s="147"/>
      <c r="N84" s="150">
        <f t="shared" si="14"/>
        <v>0</v>
      </c>
      <c r="O84" s="147"/>
      <c r="P84" s="147"/>
      <c r="Q84" s="150">
        <f t="shared" si="15"/>
        <v>0</v>
      </c>
      <c r="R84" s="147"/>
      <c r="S84" s="147"/>
      <c r="T84" s="150">
        <f t="shared" si="16"/>
        <v>0</v>
      </c>
      <c r="U84" s="147"/>
      <c r="V84" s="147"/>
      <c r="W84" s="147"/>
      <c r="X84" s="147"/>
    </row>
    <row r="85" spans="1:24" x14ac:dyDescent="0.25">
      <c r="A85" s="127">
        <v>56</v>
      </c>
      <c r="B85" s="126" t="e">
        <f>(A85/"3,6")</f>
        <v>#VALUE!</v>
      </c>
      <c r="C85" s="134" t="e">
        <f t="shared" si="13"/>
        <v>#VALUE!</v>
      </c>
      <c r="D85" s="134" t="e">
        <f t="shared" si="21"/>
        <v>#VALUE!</v>
      </c>
      <c r="E85" s="135" t="e">
        <f t="shared" si="17"/>
        <v>#VALUE!</v>
      </c>
      <c r="F85" s="143" t="e">
        <f t="shared" si="18"/>
        <v>#VALUE!</v>
      </c>
      <c r="G85" s="130" t="e">
        <f t="shared" si="19"/>
        <v>#VALUE!</v>
      </c>
      <c r="H85" s="146"/>
      <c r="I85" t="e">
        <f t="shared" si="20"/>
        <v>#VALUE!</v>
      </c>
      <c r="J85" s="147"/>
      <c r="K85" s="147"/>
      <c r="N85" s="150">
        <f t="shared" si="14"/>
        <v>0</v>
      </c>
      <c r="O85" s="147"/>
      <c r="P85" s="147"/>
      <c r="Q85" s="150">
        <f t="shared" si="15"/>
        <v>0</v>
      </c>
      <c r="R85" s="147"/>
      <c r="S85" s="147"/>
      <c r="T85" s="150">
        <f t="shared" si="16"/>
        <v>0</v>
      </c>
      <c r="U85" s="147"/>
      <c r="V85" s="147"/>
      <c r="W85" s="147"/>
      <c r="X85" s="147"/>
    </row>
    <row r="86" spans="1:24" x14ac:dyDescent="0.25">
      <c r="A86" s="127">
        <v>57</v>
      </c>
      <c r="B86" s="126" t="e">
        <f>(A86/"3,6")</f>
        <v>#VALUE!</v>
      </c>
      <c r="C86" s="134" t="e">
        <f t="shared" si="13"/>
        <v>#VALUE!</v>
      </c>
      <c r="D86" s="134" t="e">
        <f t="shared" si="21"/>
        <v>#VALUE!</v>
      </c>
      <c r="E86" s="135" t="e">
        <f t="shared" si="17"/>
        <v>#VALUE!</v>
      </c>
      <c r="F86" s="143" t="e">
        <f t="shared" si="18"/>
        <v>#VALUE!</v>
      </c>
      <c r="G86" s="130" t="e">
        <f t="shared" si="19"/>
        <v>#VALUE!</v>
      </c>
      <c r="H86" s="146"/>
      <c r="I86" t="e">
        <f t="shared" si="20"/>
        <v>#VALUE!</v>
      </c>
      <c r="J86" s="147"/>
      <c r="K86" s="147"/>
      <c r="N86" s="150">
        <f t="shared" si="14"/>
        <v>0</v>
      </c>
      <c r="O86" s="147"/>
      <c r="P86" s="147"/>
      <c r="Q86" s="150">
        <f t="shared" si="15"/>
        <v>0</v>
      </c>
      <c r="R86" s="147"/>
      <c r="S86" s="147"/>
      <c r="T86" s="150">
        <f t="shared" si="16"/>
        <v>0</v>
      </c>
      <c r="U86" s="147"/>
      <c r="V86" s="147"/>
      <c r="W86" s="147"/>
      <c r="X86" s="147"/>
    </row>
    <row r="87" spans="1:24" s="4" customFormat="1" x14ac:dyDescent="0.25">
      <c r="A87" s="128">
        <f>(B87*3.6)</f>
        <v>57.6</v>
      </c>
      <c r="B87" s="140">
        <v>16</v>
      </c>
      <c r="C87" s="141">
        <f t="shared" si="13"/>
        <v>7.729468599033817</v>
      </c>
      <c r="D87" s="141">
        <f t="shared" si="21"/>
        <v>0.12937499999999999</v>
      </c>
      <c r="E87" s="141">
        <f t="shared" si="17"/>
        <v>100.48309178743962</v>
      </c>
      <c r="F87" s="144">
        <f t="shared" si="18"/>
        <v>9.951923076923077E-3</v>
      </c>
      <c r="G87" s="128">
        <f t="shared" si="19"/>
        <v>1243.9903846153845</v>
      </c>
      <c r="H87" s="151"/>
      <c r="I87" s="4">
        <f t="shared" si="20"/>
        <v>1.8982076518125956E-2</v>
      </c>
      <c r="J87" s="149"/>
      <c r="K87" s="149"/>
      <c r="N87" s="150">
        <f t="shared" si="14"/>
        <v>0</v>
      </c>
      <c r="O87" s="149"/>
      <c r="P87" s="149"/>
      <c r="Q87" s="150">
        <f t="shared" si="15"/>
        <v>0</v>
      </c>
      <c r="R87" s="149"/>
      <c r="S87" s="149"/>
      <c r="T87" s="150">
        <f t="shared" si="16"/>
        <v>0</v>
      </c>
      <c r="U87" s="149"/>
      <c r="V87" s="149"/>
      <c r="W87" s="149"/>
      <c r="X87" s="149"/>
    </row>
    <row r="88" spans="1:24" x14ac:dyDescent="0.25">
      <c r="A88" s="127">
        <v>58</v>
      </c>
      <c r="B88" s="126" t="e">
        <f>(A88/"3,6")</f>
        <v>#VALUE!</v>
      </c>
      <c r="C88" s="134" t="e">
        <f t="shared" si="13"/>
        <v>#VALUE!</v>
      </c>
      <c r="D88" s="134" t="e">
        <f t="shared" si="21"/>
        <v>#VALUE!</v>
      </c>
      <c r="E88" s="135" t="e">
        <f t="shared" si="17"/>
        <v>#VALUE!</v>
      </c>
      <c r="F88" s="143" t="e">
        <f t="shared" si="18"/>
        <v>#VALUE!</v>
      </c>
      <c r="G88" s="130" t="e">
        <f t="shared" si="19"/>
        <v>#VALUE!</v>
      </c>
      <c r="H88" s="146"/>
      <c r="I88" t="e">
        <f t="shared" si="20"/>
        <v>#VALUE!</v>
      </c>
      <c r="J88" s="147"/>
      <c r="K88" s="147"/>
      <c r="N88" s="150">
        <f t="shared" si="14"/>
        <v>0</v>
      </c>
      <c r="O88" s="147"/>
      <c r="P88" s="147"/>
      <c r="Q88" s="150">
        <f t="shared" si="15"/>
        <v>0</v>
      </c>
      <c r="R88" s="147"/>
      <c r="S88" s="147"/>
      <c r="T88" s="150">
        <f t="shared" si="16"/>
        <v>0</v>
      </c>
      <c r="U88" s="147"/>
      <c r="V88" s="147"/>
      <c r="W88" s="147"/>
      <c r="X88" s="147"/>
    </row>
    <row r="89" spans="1:24" x14ac:dyDescent="0.25">
      <c r="A89" s="127">
        <v>59</v>
      </c>
      <c r="B89" s="126" t="e">
        <f>(A89/"3,6")</f>
        <v>#VALUE!</v>
      </c>
      <c r="C89" s="134" t="e">
        <f t="shared" si="13"/>
        <v>#VALUE!</v>
      </c>
      <c r="D89" s="134" t="e">
        <f t="shared" si="21"/>
        <v>#VALUE!</v>
      </c>
      <c r="E89" s="135" t="e">
        <f t="shared" si="17"/>
        <v>#VALUE!</v>
      </c>
      <c r="F89" s="143" t="e">
        <f t="shared" si="18"/>
        <v>#VALUE!</v>
      </c>
      <c r="G89" s="130" t="e">
        <f t="shared" si="19"/>
        <v>#VALUE!</v>
      </c>
      <c r="H89" s="146"/>
      <c r="I89" t="e">
        <f t="shared" si="20"/>
        <v>#VALUE!</v>
      </c>
      <c r="J89" s="147"/>
      <c r="K89" s="147"/>
      <c r="N89" s="150">
        <f t="shared" si="14"/>
        <v>0</v>
      </c>
      <c r="O89" s="147"/>
      <c r="P89" s="147"/>
      <c r="Q89" s="150">
        <f t="shared" si="15"/>
        <v>0</v>
      </c>
      <c r="R89" s="147"/>
      <c r="S89" s="147"/>
      <c r="T89" s="150">
        <f t="shared" si="16"/>
        <v>0</v>
      </c>
      <c r="U89" s="147"/>
      <c r="V89" s="147"/>
      <c r="W89" s="147"/>
      <c r="X89" s="147"/>
    </row>
    <row r="90" spans="1:24" x14ac:dyDescent="0.25">
      <c r="A90" s="126">
        <f>(B90*3.6)</f>
        <v>59.4</v>
      </c>
      <c r="B90" s="127">
        <v>16.5</v>
      </c>
      <c r="C90" s="134">
        <f t="shared" si="13"/>
        <v>7.9710144927536239</v>
      </c>
      <c r="D90" s="134">
        <f t="shared" si="21"/>
        <v>0.12545454545454543</v>
      </c>
      <c r="E90" s="135">
        <f t="shared" si="17"/>
        <v>103.62318840579711</v>
      </c>
      <c r="F90" s="143">
        <f t="shared" si="18"/>
        <v>9.6503496503496499E-3</v>
      </c>
      <c r="G90" s="130">
        <f t="shared" si="19"/>
        <v>1206.2937062937062</v>
      </c>
      <c r="H90" s="146"/>
      <c r="I90">
        <f t="shared" si="20"/>
        <v>1.8406862078182745E-2</v>
      </c>
      <c r="J90" s="147"/>
      <c r="K90" s="147"/>
      <c r="N90" s="150">
        <f t="shared" si="14"/>
        <v>0</v>
      </c>
      <c r="O90" s="147"/>
      <c r="P90" s="147"/>
      <c r="Q90" s="150">
        <f t="shared" si="15"/>
        <v>0</v>
      </c>
      <c r="R90" s="147"/>
      <c r="S90" s="147"/>
      <c r="T90" s="150">
        <f t="shared" si="16"/>
        <v>0</v>
      </c>
      <c r="U90" s="147"/>
      <c r="V90" s="147"/>
      <c r="W90" s="147"/>
      <c r="X90" s="147"/>
    </row>
    <row r="91" spans="1:24" x14ac:dyDescent="0.25">
      <c r="A91" s="127">
        <v>60</v>
      </c>
      <c r="B91" s="126" t="e">
        <f>(A91/"3,6")</f>
        <v>#VALUE!</v>
      </c>
      <c r="C91" s="134" t="e">
        <f t="shared" si="13"/>
        <v>#VALUE!</v>
      </c>
      <c r="D91" s="134" t="e">
        <f t="shared" si="21"/>
        <v>#VALUE!</v>
      </c>
      <c r="E91" s="135" t="e">
        <f t="shared" si="17"/>
        <v>#VALUE!</v>
      </c>
      <c r="F91" s="143" t="e">
        <f t="shared" si="18"/>
        <v>#VALUE!</v>
      </c>
      <c r="G91" s="130" t="e">
        <f t="shared" si="19"/>
        <v>#VALUE!</v>
      </c>
      <c r="H91" s="146"/>
      <c r="I91" t="e">
        <f t="shared" si="20"/>
        <v>#VALUE!</v>
      </c>
      <c r="J91" s="147"/>
      <c r="K91" s="147"/>
      <c r="N91" s="150">
        <f t="shared" si="14"/>
        <v>0</v>
      </c>
      <c r="O91" s="147"/>
      <c r="P91" s="147"/>
      <c r="Q91" s="150">
        <f t="shared" si="15"/>
        <v>0</v>
      </c>
      <c r="R91" s="147"/>
      <c r="S91" s="147"/>
      <c r="T91" s="150">
        <f t="shared" si="16"/>
        <v>0</v>
      </c>
      <c r="U91" s="147"/>
      <c r="V91" s="147"/>
      <c r="W91" s="147"/>
      <c r="X91" s="147"/>
    </row>
    <row r="92" spans="1:24" x14ac:dyDescent="0.25">
      <c r="A92" s="127">
        <v>61</v>
      </c>
      <c r="B92" s="126" t="e">
        <f>(A92/"3,6")</f>
        <v>#VALUE!</v>
      </c>
      <c r="C92" s="134" t="e">
        <f t="shared" si="13"/>
        <v>#VALUE!</v>
      </c>
      <c r="D92" s="134" t="e">
        <f t="shared" si="21"/>
        <v>#VALUE!</v>
      </c>
      <c r="E92" s="135" t="e">
        <f t="shared" si="17"/>
        <v>#VALUE!</v>
      </c>
      <c r="F92" s="143" t="e">
        <f t="shared" si="18"/>
        <v>#VALUE!</v>
      </c>
      <c r="G92" s="130" t="e">
        <f t="shared" si="19"/>
        <v>#VALUE!</v>
      </c>
      <c r="H92" s="146"/>
      <c r="I92" t="e">
        <f t="shared" si="20"/>
        <v>#VALUE!</v>
      </c>
      <c r="J92" s="147"/>
      <c r="K92" s="147"/>
      <c r="N92" s="150">
        <f t="shared" si="14"/>
        <v>0</v>
      </c>
      <c r="O92" s="147"/>
      <c r="P92" s="147"/>
      <c r="Q92" s="150">
        <f t="shared" si="15"/>
        <v>0</v>
      </c>
      <c r="R92" s="147"/>
      <c r="S92" s="147"/>
      <c r="T92" s="150">
        <f t="shared" si="16"/>
        <v>0</v>
      </c>
      <c r="U92" s="147"/>
      <c r="V92" s="147"/>
      <c r="W92" s="147"/>
      <c r="X92" s="147"/>
    </row>
    <row r="93" spans="1:24" x14ac:dyDescent="0.25">
      <c r="A93" s="126">
        <f>(B93*3.6)</f>
        <v>61.2</v>
      </c>
      <c r="B93" s="127">
        <v>17</v>
      </c>
      <c r="C93" s="134">
        <f t="shared" si="13"/>
        <v>8.2125603864734309</v>
      </c>
      <c r="D93" s="134">
        <f t="shared" si="21"/>
        <v>0.12176470588235293</v>
      </c>
      <c r="E93" s="135">
        <f t="shared" si="17"/>
        <v>106.7632850241546</v>
      </c>
      <c r="F93" s="143">
        <f t="shared" si="18"/>
        <v>9.3665158371040724E-3</v>
      </c>
      <c r="G93" s="130">
        <f t="shared" si="19"/>
        <v>1170.8144796380091</v>
      </c>
      <c r="H93" s="146"/>
      <c r="I93">
        <f t="shared" si="20"/>
        <v>1.7865483781765609E-2</v>
      </c>
      <c r="J93" s="147"/>
      <c r="K93" s="147"/>
      <c r="N93" s="150">
        <f t="shared" si="14"/>
        <v>0</v>
      </c>
      <c r="O93" s="147"/>
      <c r="P93" s="147"/>
      <c r="Q93" s="150">
        <f t="shared" si="15"/>
        <v>0</v>
      </c>
      <c r="R93" s="147"/>
      <c r="S93" s="147"/>
      <c r="T93" s="150">
        <f t="shared" si="16"/>
        <v>0</v>
      </c>
      <c r="U93" s="147"/>
      <c r="V93" s="147"/>
      <c r="W93" s="147"/>
      <c r="X93" s="147"/>
    </row>
    <row r="94" spans="1:24" x14ac:dyDescent="0.25">
      <c r="A94" s="127">
        <v>62</v>
      </c>
      <c r="B94" s="126" t="e">
        <f>(A94/"3,6")</f>
        <v>#VALUE!</v>
      </c>
      <c r="C94" s="126" t="e">
        <f t="shared" si="13"/>
        <v>#VALUE!</v>
      </c>
      <c r="D94" s="134" t="e">
        <f t="shared" si="21"/>
        <v>#VALUE!</v>
      </c>
      <c r="E94" s="135" t="e">
        <f t="shared" si="17"/>
        <v>#VALUE!</v>
      </c>
      <c r="F94" s="143" t="e">
        <f t="shared" si="18"/>
        <v>#VALUE!</v>
      </c>
      <c r="G94" s="130" t="e">
        <f t="shared" si="19"/>
        <v>#VALUE!</v>
      </c>
      <c r="H94" s="146"/>
      <c r="I94" t="e">
        <f t="shared" si="20"/>
        <v>#VALUE!</v>
      </c>
      <c r="J94" s="147"/>
      <c r="K94" s="147"/>
      <c r="N94" s="150">
        <f t="shared" si="14"/>
        <v>0</v>
      </c>
      <c r="O94" s="147"/>
      <c r="P94" s="147"/>
      <c r="Q94" s="150">
        <f t="shared" si="15"/>
        <v>0</v>
      </c>
      <c r="R94" s="147"/>
      <c r="S94" s="147"/>
      <c r="T94" s="150">
        <f t="shared" si="16"/>
        <v>0</v>
      </c>
      <c r="U94" s="147"/>
      <c r="V94" s="147"/>
      <c r="W94" s="147"/>
      <c r="X94" s="147"/>
    </row>
    <row r="95" spans="1:24" x14ac:dyDescent="0.25">
      <c r="A95" s="127">
        <v>63</v>
      </c>
      <c r="B95" s="127" t="e">
        <f>(A95/"3,6")</f>
        <v>#VALUE!</v>
      </c>
      <c r="C95" s="126" t="e">
        <f t="shared" si="13"/>
        <v>#VALUE!</v>
      </c>
      <c r="D95" s="134" t="e">
        <f t="shared" si="21"/>
        <v>#VALUE!</v>
      </c>
      <c r="E95" s="135" t="e">
        <f t="shared" si="17"/>
        <v>#VALUE!</v>
      </c>
      <c r="F95" s="143" t="e">
        <f t="shared" si="18"/>
        <v>#VALUE!</v>
      </c>
      <c r="G95" s="130" t="e">
        <f t="shared" si="19"/>
        <v>#VALUE!</v>
      </c>
      <c r="H95" s="146"/>
      <c r="I95" t="e">
        <f t="shared" si="20"/>
        <v>#VALUE!</v>
      </c>
      <c r="J95" s="147"/>
      <c r="K95" s="147"/>
      <c r="N95" s="150">
        <f t="shared" si="14"/>
        <v>0</v>
      </c>
      <c r="O95" s="147"/>
      <c r="P95" s="147"/>
      <c r="Q95" s="150">
        <f t="shared" si="15"/>
        <v>0</v>
      </c>
      <c r="R95" s="147"/>
      <c r="S95" s="147"/>
      <c r="T95" s="150">
        <f t="shared" si="16"/>
        <v>0</v>
      </c>
      <c r="U95" s="147"/>
      <c r="V95" s="147"/>
      <c r="W95" s="147"/>
      <c r="X95" s="147"/>
    </row>
    <row r="96" spans="1:24" x14ac:dyDescent="0.25">
      <c r="A96" s="127">
        <v>64</v>
      </c>
      <c r="B96" s="126" t="e">
        <f>(A96/"3,6")</f>
        <v>#VALUE!</v>
      </c>
      <c r="C96" s="134" t="e">
        <f t="shared" si="13"/>
        <v>#VALUE!</v>
      </c>
      <c r="D96" s="134" t="e">
        <f t="shared" si="21"/>
        <v>#VALUE!</v>
      </c>
      <c r="E96" s="135" t="e">
        <f t="shared" si="17"/>
        <v>#VALUE!</v>
      </c>
      <c r="F96" s="143" t="e">
        <f t="shared" si="18"/>
        <v>#VALUE!</v>
      </c>
      <c r="G96" s="130" t="e">
        <f t="shared" si="19"/>
        <v>#VALUE!</v>
      </c>
      <c r="H96" s="146"/>
      <c r="I96" t="e">
        <f t="shared" si="20"/>
        <v>#VALUE!</v>
      </c>
      <c r="J96" s="147"/>
      <c r="K96" s="147"/>
      <c r="N96" s="150">
        <f t="shared" si="14"/>
        <v>0</v>
      </c>
      <c r="O96" s="147"/>
      <c r="P96" s="147"/>
      <c r="Q96" s="150">
        <f t="shared" si="15"/>
        <v>0</v>
      </c>
      <c r="R96" s="147"/>
      <c r="S96" s="147"/>
      <c r="T96" s="150">
        <f t="shared" si="16"/>
        <v>0</v>
      </c>
      <c r="U96" s="147"/>
      <c r="V96" s="147"/>
      <c r="W96" s="147"/>
      <c r="X96" s="147"/>
    </row>
    <row r="97" spans="1:24" x14ac:dyDescent="0.25">
      <c r="A97" s="127">
        <v>65</v>
      </c>
      <c r="B97" s="126" t="e">
        <f>(A97/"3,6")</f>
        <v>#VALUE!</v>
      </c>
      <c r="C97" s="134" t="e">
        <f t="shared" si="13"/>
        <v>#VALUE!</v>
      </c>
      <c r="D97" s="134" t="e">
        <f t="shared" si="21"/>
        <v>#VALUE!</v>
      </c>
      <c r="E97" s="135" t="e">
        <f t="shared" si="17"/>
        <v>#VALUE!</v>
      </c>
      <c r="F97" s="143" t="e">
        <f t="shared" si="18"/>
        <v>#VALUE!</v>
      </c>
      <c r="G97" s="130" t="e">
        <f t="shared" si="19"/>
        <v>#VALUE!</v>
      </c>
      <c r="H97" s="146"/>
      <c r="I97" t="e">
        <f t="shared" si="20"/>
        <v>#VALUE!</v>
      </c>
      <c r="J97" s="147"/>
      <c r="K97" s="147"/>
      <c r="N97" s="150">
        <f t="shared" si="14"/>
        <v>0</v>
      </c>
      <c r="O97" s="147"/>
      <c r="P97" s="147"/>
      <c r="Q97" s="150">
        <f t="shared" si="15"/>
        <v>0</v>
      </c>
      <c r="R97" s="147"/>
      <c r="S97" s="147"/>
      <c r="T97" s="150">
        <f t="shared" si="16"/>
        <v>0</v>
      </c>
      <c r="U97" s="147"/>
      <c r="V97" s="147"/>
      <c r="W97" s="147"/>
      <c r="X97" s="147"/>
    </row>
    <row r="98" spans="1:24" x14ac:dyDescent="0.25">
      <c r="A98" s="126">
        <f>(B98*3.6)</f>
        <v>67.067999999999998</v>
      </c>
      <c r="B98" s="126">
        <f>(C$98*$C$119)</f>
        <v>18.63</v>
      </c>
      <c r="C98" s="134">
        <v>9</v>
      </c>
      <c r="D98" s="134">
        <f t="shared" si="21"/>
        <v>0.1111111111111111</v>
      </c>
      <c r="E98" s="135">
        <f t="shared" si="17"/>
        <v>117</v>
      </c>
      <c r="F98" s="143">
        <f t="shared" si="18"/>
        <v>8.5470085470085479E-3</v>
      </c>
      <c r="G98" s="130">
        <f t="shared" si="19"/>
        <v>1068.3760683760686</v>
      </c>
      <c r="H98" s="146"/>
      <c r="I98">
        <f t="shared" si="20"/>
        <v>1.6302373821256863E-2</v>
      </c>
      <c r="J98" s="147"/>
      <c r="K98" s="147"/>
      <c r="N98" s="150">
        <f t="shared" si="14"/>
        <v>0</v>
      </c>
      <c r="O98" s="147"/>
      <c r="P98" s="147"/>
      <c r="Q98" s="150">
        <f t="shared" si="15"/>
        <v>0</v>
      </c>
      <c r="R98" s="147"/>
      <c r="S98" s="147"/>
      <c r="T98" s="150">
        <f t="shared" si="16"/>
        <v>0</v>
      </c>
      <c r="U98" s="147"/>
      <c r="V98" s="147"/>
      <c r="W98" s="147"/>
      <c r="X98" s="147"/>
    </row>
    <row r="99" spans="1:24" x14ac:dyDescent="0.25">
      <c r="A99" s="127">
        <v>66</v>
      </c>
      <c r="B99" s="126" t="e">
        <f>(A99/"3,6")</f>
        <v>#VALUE!</v>
      </c>
      <c r="C99" s="134" t="e">
        <f t="shared" ref="C99:C106" si="22">(B99/$C$119)</f>
        <v>#VALUE!</v>
      </c>
      <c r="D99" s="134" t="e">
        <f t="shared" si="21"/>
        <v>#VALUE!</v>
      </c>
      <c r="E99" s="135" t="e">
        <f t="shared" si="17"/>
        <v>#VALUE!</v>
      </c>
      <c r="F99" s="143" t="e">
        <f t="shared" si="18"/>
        <v>#VALUE!</v>
      </c>
      <c r="G99" s="130" t="e">
        <f t="shared" si="19"/>
        <v>#VALUE!</v>
      </c>
      <c r="H99" s="146"/>
      <c r="I99" t="e">
        <f t="shared" si="20"/>
        <v>#VALUE!</v>
      </c>
      <c r="J99" s="147"/>
      <c r="K99" s="147"/>
      <c r="N99" s="150">
        <f t="shared" si="14"/>
        <v>0</v>
      </c>
      <c r="O99" s="147"/>
      <c r="P99" s="147"/>
      <c r="Q99" s="150">
        <f t="shared" si="15"/>
        <v>0</v>
      </c>
      <c r="R99" s="147"/>
      <c r="S99" s="147"/>
      <c r="T99" s="150">
        <f t="shared" si="16"/>
        <v>0</v>
      </c>
      <c r="U99" s="147"/>
      <c r="V99" s="147"/>
      <c r="W99" s="147"/>
      <c r="X99" s="147"/>
    </row>
    <row r="100" spans="1:24" x14ac:dyDescent="0.25">
      <c r="A100" s="126">
        <f>(B100*3.6)</f>
        <v>66.600000000000009</v>
      </c>
      <c r="B100" s="127">
        <v>18.5</v>
      </c>
      <c r="C100" s="134">
        <f t="shared" si="22"/>
        <v>8.9371980676328509</v>
      </c>
      <c r="D100" s="134">
        <f t="shared" si="21"/>
        <v>0.11189189189189189</v>
      </c>
      <c r="E100" s="135">
        <f t="shared" si="17"/>
        <v>116.18357487922707</v>
      </c>
      <c r="F100" s="143">
        <f t="shared" si="18"/>
        <v>8.6070686070686062E-3</v>
      </c>
      <c r="G100" s="130">
        <f t="shared" si="19"/>
        <v>1075.8835758835758</v>
      </c>
      <c r="H100" s="146"/>
      <c r="I100">
        <f t="shared" si="20"/>
        <v>1.6416931042703527E-2</v>
      </c>
      <c r="J100" s="147"/>
      <c r="K100" s="147"/>
      <c r="N100" s="150">
        <f t="shared" si="14"/>
        <v>0</v>
      </c>
      <c r="O100" s="147"/>
      <c r="P100" s="147"/>
      <c r="Q100" s="150">
        <f t="shared" si="15"/>
        <v>0</v>
      </c>
      <c r="R100" s="147"/>
      <c r="S100" s="147"/>
      <c r="T100" s="150">
        <f t="shared" si="16"/>
        <v>0</v>
      </c>
      <c r="U100" s="147"/>
      <c r="V100" s="147"/>
      <c r="W100" s="147"/>
      <c r="X100" s="147"/>
    </row>
    <row r="101" spans="1:24" x14ac:dyDescent="0.25">
      <c r="A101" s="127">
        <v>67</v>
      </c>
      <c r="B101" s="126" t="e">
        <f>(A101/"3,6")</f>
        <v>#VALUE!</v>
      </c>
      <c r="C101" s="134" t="e">
        <f t="shared" si="22"/>
        <v>#VALUE!</v>
      </c>
      <c r="D101" s="134" t="e">
        <f t="shared" si="21"/>
        <v>#VALUE!</v>
      </c>
      <c r="E101" s="135" t="e">
        <f t="shared" si="17"/>
        <v>#VALUE!</v>
      </c>
      <c r="F101" s="143" t="e">
        <f t="shared" si="18"/>
        <v>#VALUE!</v>
      </c>
      <c r="G101" s="130" t="e">
        <f t="shared" si="19"/>
        <v>#VALUE!</v>
      </c>
      <c r="H101" s="146"/>
      <c r="I101" t="e">
        <f t="shared" si="20"/>
        <v>#VALUE!</v>
      </c>
      <c r="J101" s="147"/>
      <c r="K101" s="147"/>
      <c r="N101" s="150">
        <f t="shared" si="14"/>
        <v>0</v>
      </c>
      <c r="O101" s="147"/>
      <c r="P101" s="147"/>
      <c r="Q101" s="150">
        <f t="shared" si="15"/>
        <v>0</v>
      </c>
      <c r="R101" s="147"/>
      <c r="S101" s="147"/>
      <c r="T101" s="150">
        <f t="shared" si="16"/>
        <v>0</v>
      </c>
      <c r="U101" s="147"/>
      <c r="V101" s="147"/>
      <c r="W101" s="147"/>
      <c r="X101" s="147"/>
    </row>
    <row r="102" spans="1:24" x14ac:dyDescent="0.25">
      <c r="A102" s="127">
        <v>68</v>
      </c>
      <c r="B102" s="126" t="e">
        <f>(A102/"3,6")</f>
        <v>#VALUE!</v>
      </c>
      <c r="C102" s="134" t="e">
        <f t="shared" si="22"/>
        <v>#VALUE!</v>
      </c>
      <c r="D102" s="134" t="e">
        <f t="shared" si="21"/>
        <v>#VALUE!</v>
      </c>
      <c r="E102" s="135" t="e">
        <f t="shared" si="17"/>
        <v>#VALUE!</v>
      </c>
      <c r="F102" s="143" t="e">
        <f t="shared" si="18"/>
        <v>#VALUE!</v>
      </c>
      <c r="G102" s="130" t="e">
        <f t="shared" si="19"/>
        <v>#VALUE!</v>
      </c>
      <c r="H102" s="146"/>
      <c r="I102" t="e">
        <f t="shared" si="20"/>
        <v>#VALUE!</v>
      </c>
      <c r="J102" s="147"/>
      <c r="K102" s="147"/>
      <c r="N102" s="150">
        <f t="shared" si="14"/>
        <v>0</v>
      </c>
      <c r="O102" s="147"/>
      <c r="P102" s="147"/>
      <c r="Q102" s="150">
        <f t="shared" si="15"/>
        <v>0</v>
      </c>
      <c r="R102" s="147"/>
      <c r="S102" s="147"/>
      <c r="T102" s="150">
        <f t="shared" si="16"/>
        <v>0</v>
      </c>
      <c r="U102" s="147"/>
      <c r="V102" s="147"/>
      <c r="W102" s="147"/>
      <c r="X102" s="147"/>
    </row>
    <row r="103" spans="1:24" x14ac:dyDescent="0.25">
      <c r="A103" s="126">
        <f>(B103*3.6)</f>
        <v>68.400000000000006</v>
      </c>
      <c r="B103" s="127">
        <v>19</v>
      </c>
      <c r="C103" s="134">
        <f t="shared" si="22"/>
        <v>9.1787439613526569</v>
      </c>
      <c r="D103" s="134">
        <f t="shared" si="21"/>
        <v>0.10894736842105263</v>
      </c>
      <c r="E103" s="135">
        <f t="shared" si="17"/>
        <v>119.32367149758454</v>
      </c>
      <c r="F103" s="143">
        <f t="shared" si="18"/>
        <v>8.380566801619433E-3</v>
      </c>
      <c r="G103" s="130">
        <f t="shared" si="19"/>
        <v>1047.570850202429</v>
      </c>
      <c r="H103" s="146"/>
      <c r="I103">
        <f t="shared" si="20"/>
        <v>1.5984906541579753E-2</v>
      </c>
      <c r="J103" s="147"/>
      <c r="K103" s="147"/>
      <c r="N103" s="150">
        <f t="shared" si="14"/>
        <v>0</v>
      </c>
      <c r="O103" s="147"/>
      <c r="P103" s="147"/>
      <c r="Q103" s="150">
        <f t="shared" si="15"/>
        <v>0</v>
      </c>
      <c r="R103" s="147"/>
      <c r="S103" s="147"/>
      <c r="T103" s="150">
        <f t="shared" si="16"/>
        <v>0</v>
      </c>
      <c r="U103" s="147"/>
      <c r="V103" s="147"/>
      <c r="W103" s="147"/>
      <c r="X103" s="147"/>
    </row>
    <row r="104" spans="1:24" x14ac:dyDescent="0.25">
      <c r="A104" s="127">
        <v>69</v>
      </c>
      <c r="B104" s="126" t="e">
        <f>(A104/"3,6")</f>
        <v>#VALUE!</v>
      </c>
      <c r="C104" s="134" t="e">
        <f t="shared" si="22"/>
        <v>#VALUE!</v>
      </c>
      <c r="D104" s="134" t="e">
        <f t="shared" si="21"/>
        <v>#VALUE!</v>
      </c>
      <c r="E104" s="135" t="e">
        <f t="shared" si="17"/>
        <v>#VALUE!</v>
      </c>
      <c r="F104" s="143" t="e">
        <f t="shared" si="18"/>
        <v>#VALUE!</v>
      </c>
      <c r="G104" s="130" t="e">
        <f t="shared" si="19"/>
        <v>#VALUE!</v>
      </c>
      <c r="H104" s="146"/>
      <c r="I104" t="e">
        <f t="shared" si="20"/>
        <v>#VALUE!</v>
      </c>
      <c r="J104" s="147"/>
      <c r="K104" s="147"/>
      <c r="N104" s="150">
        <f t="shared" si="14"/>
        <v>0</v>
      </c>
      <c r="O104" s="147"/>
      <c r="P104" s="147"/>
      <c r="Q104" s="150">
        <f t="shared" si="15"/>
        <v>0</v>
      </c>
      <c r="R104" s="147"/>
      <c r="S104" s="147"/>
      <c r="T104" s="150">
        <f t="shared" si="16"/>
        <v>0</v>
      </c>
      <c r="U104" s="147"/>
      <c r="V104" s="147"/>
      <c r="W104" s="147"/>
      <c r="X104" s="147"/>
    </row>
    <row r="105" spans="1:24" x14ac:dyDescent="0.25">
      <c r="A105" s="127">
        <v>70</v>
      </c>
      <c r="B105" s="126" t="e">
        <f>(A105/"3,6")</f>
        <v>#VALUE!</v>
      </c>
      <c r="C105" s="134" t="e">
        <f t="shared" si="22"/>
        <v>#VALUE!</v>
      </c>
      <c r="D105" s="134" t="e">
        <f t="shared" si="21"/>
        <v>#VALUE!</v>
      </c>
      <c r="E105" s="135" t="e">
        <f t="shared" si="17"/>
        <v>#VALUE!</v>
      </c>
      <c r="F105" s="143" t="e">
        <f t="shared" si="18"/>
        <v>#VALUE!</v>
      </c>
      <c r="G105" s="130" t="e">
        <f t="shared" si="19"/>
        <v>#VALUE!</v>
      </c>
      <c r="H105" s="146"/>
      <c r="I105" t="e">
        <f t="shared" si="20"/>
        <v>#VALUE!</v>
      </c>
      <c r="J105" s="147"/>
      <c r="K105" s="147"/>
      <c r="N105" s="150">
        <f t="shared" si="14"/>
        <v>0</v>
      </c>
      <c r="O105" s="147"/>
      <c r="P105" s="147"/>
      <c r="Q105" s="150">
        <f t="shared" si="15"/>
        <v>0</v>
      </c>
      <c r="R105" s="147"/>
      <c r="S105" s="147"/>
      <c r="T105" s="150">
        <f t="shared" si="16"/>
        <v>0</v>
      </c>
      <c r="U105" s="147"/>
      <c r="V105" s="147"/>
      <c r="W105" s="147"/>
      <c r="X105" s="147"/>
    </row>
    <row r="106" spans="1:24" x14ac:dyDescent="0.25">
      <c r="A106" s="126">
        <f>(B106*3.6)</f>
        <v>70.2</v>
      </c>
      <c r="B106" s="127">
        <v>19.5</v>
      </c>
      <c r="C106" s="134">
        <f t="shared" si="22"/>
        <v>9.4202898550724647</v>
      </c>
      <c r="D106" s="134">
        <f t="shared" si="21"/>
        <v>0.10615384615384614</v>
      </c>
      <c r="E106" s="135">
        <f t="shared" si="17"/>
        <v>122.46376811594205</v>
      </c>
      <c r="F106" s="143">
        <f t="shared" si="18"/>
        <v>8.16568047337278E-3</v>
      </c>
      <c r="G106" s="130">
        <f t="shared" si="19"/>
        <v>1020.7100591715975</v>
      </c>
      <c r="H106" s="146"/>
      <c r="I106">
        <f t="shared" si="20"/>
        <v>1.5575037143077708E-2</v>
      </c>
      <c r="J106" s="147"/>
      <c r="K106" s="147"/>
      <c r="N106" s="150">
        <f t="shared" si="14"/>
        <v>0</v>
      </c>
      <c r="O106" s="147"/>
      <c r="P106" s="147"/>
      <c r="Q106" s="150">
        <f t="shared" si="15"/>
        <v>0</v>
      </c>
      <c r="R106" s="147"/>
      <c r="S106" s="147"/>
      <c r="T106" s="150">
        <f t="shared" si="16"/>
        <v>0</v>
      </c>
      <c r="U106" s="147"/>
      <c r="V106" s="147"/>
      <c r="W106" s="147"/>
      <c r="X106" s="147"/>
    </row>
    <row r="107" spans="1:24" x14ac:dyDescent="0.25">
      <c r="A107" s="127">
        <f>(B107*3.6)</f>
        <v>74.52</v>
      </c>
      <c r="B107" s="127">
        <f>(C$107*$C$119)</f>
        <v>20.7</v>
      </c>
      <c r="C107" s="134">
        <v>10</v>
      </c>
      <c r="D107" s="134">
        <f t="shared" si="21"/>
        <v>0.1</v>
      </c>
      <c r="E107" s="135">
        <f t="shared" si="17"/>
        <v>130</v>
      </c>
      <c r="F107" s="143">
        <f t="shared" si="18"/>
        <v>7.6923076923076927E-3</v>
      </c>
      <c r="G107" s="130">
        <f t="shared" si="19"/>
        <v>961.53846153846155</v>
      </c>
      <c r="H107" s="146"/>
      <c r="I107">
        <f t="shared" si="20"/>
        <v>1.4672136439131175E-2</v>
      </c>
      <c r="J107" s="147"/>
      <c r="K107" s="147"/>
      <c r="N107" s="150">
        <f t="shared" si="14"/>
        <v>0</v>
      </c>
      <c r="O107" s="147"/>
      <c r="P107" s="147"/>
      <c r="Q107" s="150">
        <f t="shared" si="15"/>
        <v>0</v>
      </c>
      <c r="R107" s="147"/>
      <c r="S107" s="147"/>
      <c r="T107" s="150">
        <f t="shared" si="16"/>
        <v>0</v>
      </c>
      <c r="U107" s="147"/>
      <c r="V107" s="147"/>
      <c r="W107" s="147"/>
      <c r="X107" s="147"/>
    </row>
    <row r="108" spans="1:24" x14ac:dyDescent="0.25">
      <c r="A108" s="126">
        <f>(B108*3.6)</f>
        <v>78.245999999999995</v>
      </c>
      <c r="B108" s="127">
        <f>(C$108*$C$119)</f>
        <v>21.734999999999999</v>
      </c>
      <c r="C108" s="134">
        <v>10.5</v>
      </c>
      <c r="D108" s="134">
        <f t="shared" si="21"/>
        <v>9.5238095238095233E-2</v>
      </c>
      <c r="E108" s="135">
        <f t="shared" si="17"/>
        <v>136.5</v>
      </c>
      <c r="F108" s="143">
        <f t="shared" si="18"/>
        <v>7.326007326007326E-3</v>
      </c>
      <c r="G108" s="130">
        <f t="shared" si="19"/>
        <v>915.75091575091574</v>
      </c>
      <c r="H108" s="146"/>
      <c r="I108">
        <f t="shared" si="20"/>
        <v>1.3973463275363024E-2</v>
      </c>
      <c r="J108" s="147"/>
      <c r="K108" s="147"/>
      <c r="N108" s="150">
        <f t="shared" si="14"/>
        <v>0</v>
      </c>
      <c r="O108" s="147"/>
      <c r="P108" s="147"/>
      <c r="Q108" s="150">
        <f t="shared" si="15"/>
        <v>0</v>
      </c>
      <c r="R108" s="147"/>
      <c r="S108" s="147"/>
      <c r="T108" s="150">
        <f t="shared" si="16"/>
        <v>0</v>
      </c>
      <c r="U108" s="147"/>
      <c r="V108" s="147"/>
      <c r="W108" s="147"/>
      <c r="X108" s="147"/>
    </row>
    <row r="109" spans="1:24" x14ac:dyDescent="0.25">
      <c r="A109" s="127">
        <v>100</v>
      </c>
      <c r="B109" s="126" t="e">
        <f>(A109/"3,6")</f>
        <v>#VALUE!</v>
      </c>
      <c r="C109" s="126" t="e">
        <f>(B109/$C$119)</f>
        <v>#VALUE!</v>
      </c>
      <c r="D109" s="134" t="e">
        <f t="shared" si="21"/>
        <v>#VALUE!</v>
      </c>
      <c r="E109" s="135" t="e">
        <f t="shared" si="17"/>
        <v>#VALUE!</v>
      </c>
      <c r="F109" s="143" t="e">
        <f>(1/E109)</f>
        <v>#VALUE!</v>
      </c>
      <c r="G109" s="130" t="e">
        <f>(F109*$C$122)</f>
        <v>#VALUE!</v>
      </c>
      <c r="H109" s="146"/>
      <c r="I109" t="e">
        <f t="shared" si="20"/>
        <v>#VALUE!</v>
      </c>
      <c r="J109" s="147"/>
      <c r="K109" s="147"/>
      <c r="N109" s="150">
        <f t="shared" si="14"/>
        <v>0</v>
      </c>
      <c r="O109" s="147"/>
      <c r="P109" s="147"/>
      <c r="Q109" s="150">
        <f t="shared" si="15"/>
        <v>0</v>
      </c>
      <c r="R109" s="147"/>
      <c r="S109" s="147"/>
      <c r="T109" s="150">
        <f t="shared" si="16"/>
        <v>0</v>
      </c>
      <c r="U109" s="147"/>
      <c r="V109" s="147"/>
      <c r="W109" s="147"/>
      <c r="X109" s="147"/>
    </row>
    <row r="111" spans="1:24" x14ac:dyDescent="0.25">
      <c r="C111" t="s">
        <v>349</v>
      </c>
      <c r="E111" t="s">
        <v>350</v>
      </c>
      <c r="F111" t="s">
        <v>351</v>
      </c>
    </row>
    <row r="119" spans="1:9" x14ac:dyDescent="0.25">
      <c r="A119" s="212" t="s">
        <v>339</v>
      </c>
      <c r="B119" s="212"/>
      <c r="C119" s="136">
        <v>2.0699999999999998</v>
      </c>
      <c r="D119" s="128" t="s">
        <v>340</v>
      </c>
      <c r="F119" s="128"/>
      <c r="I119" s="126"/>
    </row>
    <row r="120" spans="1:9" x14ac:dyDescent="0.25">
      <c r="A120" s="212" t="s">
        <v>342</v>
      </c>
      <c r="B120" s="212"/>
      <c r="C120" s="145">
        <v>1000000</v>
      </c>
      <c r="D120" s="128" t="s">
        <v>343</v>
      </c>
      <c r="F120" s="128"/>
      <c r="I120" s="126"/>
    </row>
    <row r="121" spans="1:9" x14ac:dyDescent="0.25">
      <c r="A121" s="212" t="s">
        <v>353</v>
      </c>
      <c r="B121" s="212"/>
      <c r="C121" s="142">
        <v>8</v>
      </c>
      <c r="D121" s="128" t="s">
        <v>78</v>
      </c>
      <c r="F121" s="128"/>
      <c r="I121" s="126"/>
    </row>
    <row r="122" spans="1:9" x14ac:dyDescent="0.25">
      <c r="A122" s="212" t="s">
        <v>354</v>
      </c>
      <c r="B122" s="212"/>
      <c r="C122" s="136">
        <f>(C120/C121)</f>
        <v>125000</v>
      </c>
      <c r="D122" s="128" t="s">
        <v>343</v>
      </c>
      <c r="F122" s="128"/>
      <c r="I122" s="126"/>
    </row>
    <row r="123" spans="1:9" x14ac:dyDescent="0.25">
      <c r="A123" s="212" t="s">
        <v>344</v>
      </c>
      <c r="B123" s="212"/>
      <c r="C123" s="137">
        <f>(1/C122)</f>
        <v>7.9999999999999996E-6</v>
      </c>
      <c r="D123" s="128" t="s">
        <v>5</v>
      </c>
      <c r="F123" s="128"/>
      <c r="I123" s="126"/>
    </row>
    <row r="124" spans="1:9" x14ac:dyDescent="0.25">
      <c r="A124" s="212" t="s">
        <v>345</v>
      </c>
      <c r="B124" s="212"/>
      <c r="C124" s="132">
        <v>26</v>
      </c>
      <c r="D124" s="128" t="s">
        <v>78</v>
      </c>
      <c r="F124" s="128"/>
    </row>
  </sheetData>
  <sortState ref="A2:I121">
    <sortCondition ref="A121"/>
  </sortState>
  <mergeCells count="6">
    <mergeCell ref="A119:B119"/>
    <mergeCell ref="A120:B120"/>
    <mergeCell ref="A123:B123"/>
    <mergeCell ref="A124:B124"/>
    <mergeCell ref="A121:B121"/>
    <mergeCell ref="A122:B1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measureables</vt:lpstr>
      <vt:lpstr>message matrix</vt:lpstr>
      <vt:lpstr>CAN std. ID structure</vt:lpstr>
      <vt:lpstr>command byte structure</vt:lpstr>
      <vt:lpstr>device combos</vt:lpstr>
      <vt:lpstr>autodiscovery</vt:lpstr>
      <vt:lpstr>timers</vt:lpstr>
      <vt:lpstr>speed</vt:lpstr>
    </vt:vector>
  </TitlesOfParts>
  <Company>Teva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Hrvoje Ivanic</dc:creator>
  <cp:lastModifiedBy>hrvoje</cp:lastModifiedBy>
  <dcterms:created xsi:type="dcterms:W3CDTF">2017-10-08T04:46:27Z</dcterms:created>
  <dcterms:modified xsi:type="dcterms:W3CDTF">2024-11-29T10:10:41Z</dcterms:modified>
</cp:coreProperties>
</file>