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ramos/Desktop/WorkFiles2015toPresent/NSF Postdoc/Li-OC manuscript/Draft 3/"/>
    </mc:Choice>
  </mc:AlternateContent>
  <xr:revisionPtr revIDLastSave="0" documentId="13_ncr:1_{D8DF2735-1143-3349-82DB-44A32CA23F66}" xr6:coauthVersionLast="47" xr6:coauthVersionMax="47" xr10:uidLastSave="{00000000-0000-0000-0000-000000000000}"/>
  <bookViews>
    <workbookView xWindow="1040" yWindow="1380" windowWidth="26840" windowHeight="15940" activeTab="5" xr2:uid="{D56BB7CA-28F2-FC40-AB2A-BE81A8DC0721}"/>
  </bookViews>
  <sheets>
    <sheet name="Torn1997" sheetId="1" r:id="rId1"/>
    <sheet name="Mikutta2009" sheetId="2" r:id="rId2"/>
    <sheet name="Ryu2014" sheetId="3" r:id="rId3"/>
    <sheet name="Huh2004" sheetId="4" r:id="rId4"/>
    <sheet name="Li2020" sheetId="5" r:id="rId5"/>
    <sheet name="Soil averag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4" l="1"/>
  <c r="D17" i="4"/>
  <c r="D16" i="4"/>
  <c r="D11" i="4"/>
  <c r="D5" i="4"/>
  <c r="D4" i="4"/>
</calcChain>
</file>

<file path=xl/sharedStrings.xml><?xml version="1.0" encoding="utf-8"?>
<sst xmlns="http://schemas.openxmlformats.org/spreadsheetml/2006/main" count="168" uniqueCount="118">
  <si>
    <t>Site</t>
  </si>
  <si>
    <t>Island</t>
  </si>
  <si>
    <t>Horizon</t>
  </si>
  <si>
    <t>C/N</t>
  </si>
  <si>
    <t>Thurston</t>
  </si>
  <si>
    <t>Hawaii</t>
  </si>
  <si>
    <t>B</t>
  </si>
  <si>
    <t>15–23</t>
  </si>
  <si>
    <t>Laupahoehoe</t>
  </si>
  <si>
    <t>45–67</t>
  </si>
  <si>
    <t>Kohala</t>
  </si>
  <si>
    <t>41–60</t>
  </si>
  <si>
    <t>Pololu</t>
  </si>
  <si>
    <t>44–64</t>
  </si>
  <si>
    <t>Kolekole</t>
  </si>
  <si>
    <t>Molokai</t>
  </si>
  <si>
    <t>30–49</t>
  </si>
  <si>
    <t>Kokee</t>
  </si>
  <si>
    <t>50–100</t>
  </si>
  <si>
    <t>Age (kyr)</t>
  </si>
  <si>
    <t>Turnover time (kyr)</t>
  </si>
  <si>
    <t>Depth (cm)</t>
  </si>
  <si>
    <t>Li (ppm)</t>
  </si>
  <si>
    <t>OC (wt %)</t>
  </si>
  <si>
    <t>MAOC</t>
  </si>
  <si>
    <t>Site age (kyr)</t>
  </si>
  <si>
    <t>Al (wt %)</t>
  </si>
  <si>
    <t>BS1</t>
  </si>
  <si>
    <t>BS2</t>
  </si>
  <si>
    <t>BS3</t>
  </si>
  <si>
    <t>BS4</t>
  </si>
  <si>
    <t>BS5</t>
  </si>
  <si>
    <t>ES1</t>
  </si>
  <si>
    <t>ES2</t>
  </si>
  <si>
    <t>ES3</t>
  </si>
  <si>
    <t>ES4</t>
  </si>
  <si>
    <t>ES5</t>
  </si>
  <si>
    <t>ES6</t>
  </si>
  <si>
    <t>IS1</t>
  </si>
  <si>
    <t>IS2</t>
  </si>
  <si>
    <t>IS3</t>
  </si>
  <si>
    <t>IS4</t>
  </si>
  <si>
    <t>IS5</t>
  </si>
  <si>
    <t>JS1</t>
  </si>
  <si>
    <t>JS2</t>
  </si>
  <si>
    <t>JS3</t>
  </si>
  <si>
    <t>JS4</t>
  </si>
  <si>
    <t>JS5</t>
  </si>
  <si>
    <t>MS1</t>
  </si>
  <si>
    <t>MS2</t>
  </si>
  <si>
    <t>MS3</t>
  </si>
  <si>
    <t>MS4</t>
  </si>
  <si>
    <t>MS5</t>
  </si>
  <si>
    <t>MS6</t>
  </si>
  <si>
    <t>MS7</t>
  </si>
  <si>
    <t>LS2</t>
  </si>
  <si>
    <t>LS3</t>
  </si>
  <si>
    <t>LS4</t>
  </si>
  <si>
    <t>LS5</t>
  </si>
  <si>
    <t>LS6</t>
  </si>
  <si>
    <t>MAP (mm)</t>
  </si>
  <si>
    <t>Site B</t>
  </si>
  <si>
    <t>Sample</t>
  </si>
  <si>
    <t>Site E</t>
  </si>
  <si>
    <t>Site I</t>
  </si>
  <si>
    <t>Site J</t>
  </si>
  <si>
    <t>Site M</t>
  </si>
  <si>
    <t>Site L</t>
  </si>
  <si>
    <t>BE1</t>
  </si>
  <si>
    <t>BE2</t>
  </si>
  <si>
    <t>BE3</t>
  </si>
  <si>
    <t>BE4</t>
  </si>
  <si>
    <t>BE5</t>
  </si>
  <si>
    <t>BE6</t>
  </si>
  <si>
    <t>PO1</t>
  </si>
  <si>
    <t>PO2</t>
  </si>
  <si>
    <t>PO3</t>
  </si>
  <si>
    <t>PO4</t>
  </si>
  <si>
    <t>PO5</t>
  </si>
  <si>
    <t>PO6</t>
  </si>
  <si>
    <t>PO7</t>
  </si>
  <si>
    <t>PO8</t>
  </si>
  <si>
    <t>BE</t>
  </si>
  <si>
    <t>PO</t>
  </si>
  <si>
    <t>Sample name</t>
  </si>
  <si>
    <t>Study</t>
  </si>
  <si>
    <t>Sequence</t>
  </si>
  <si>
    <t>Bedrock age (ka)</t>
  </si>
  <si>
    <t>Average</t>
  </si>
  <si>
    <t>Standard error</t>
  </si>
  <si>
    <t>T4</t>
  </si>
  <si>
    <t>Ryu et al., 2014; Torn et al., 1997</t>
  </si>
  <si>
    <t>Chronosequence</t>
  </si>
  <si>
    <t>OL5</t>
  </si>
  <si>
    <t>LA1</t>
  </si>
  <si>
    <t>KO2</t>
  </si>
  <si>
    <t>MK6</t>
  </si>
  <si>
    <t>KAI3</t>
  </si>
  <si>
    <t>B1-5</t>
  </si>
  <si>
    <t>Huh et al., 2004</t>
  </si>
  <si>
    <t>Climosequence</t>
  </si>
  <si>
    <t>E1-6</t>
  </si>
  <si>
    <t>I1-5</t>
  </si>
  <si>
    <t>J1-5</t>
  </si>
  <si>
    <t>M1-7</t>
  </si>
  <si>
    <t>L2-6</t>
  </si>
  <si>
    <t>Li et al., 2020</t>
  </si>
  <si>
    <t>PO 1-8</t>
  </si>
  <si>
    <t>BE 2-6</t>
  </si>
  <si>
    <r>
      <t>𝛿</t>
    </r>
    <r>
      <rPr>
        <b/>
        <vertAlign val="superscript"/>
        <sz val="12"/>
        <color rgb="FF000000"/>
        <rFont val="Calibri"/>
        <family val="2"/>
      </rPr>
      <t>7</t>
    </r>
    <r>
      <rPr>
        <b/>
        <sz val="12"/>
        <color rgb="FF000000"/>
        <rFont val="Calibri"/>
        <family val="2"/>
      </rPr>
      <t>Li average (per mil LSVEC)</t>
    </r>
  </si>
  <si>
    <r>
      <t>𝛿</t>
    </r>
    <r>
      <rPr>
        <b/>
        <vertAlign val="superscript"/>
        <sz val="12"/>
        <color theme="1"/>
        <rFont val="Calibri (Body)"/>
      </rPr>
      <t>7</t>
    </r>
    <r>
      <rPr>
        <b/>
        <sz val="12"/>
        <color theme="1"/>
        <rFont val="Calibri"/>
        <family val="2"/>
        <scheme val="minor"/>
      </rPr>
      <t>Li (per mil LSVEC)</t>
    </r>
  </si>
  <si>
    <r>
      <t>𝛿</t>
    </r>
    <r>
      <rPr>
        <b/>
        <vertAlign val="superscript"/>
        <sz val="12"/>
        <color theme="1"/>
        <rFont val="Calibri"/>
        <family val="2"/>
      </rPr>
      <t>7</t>
    </r>
    <r>
      <rPr>
        <b/>
        <sz val="12"/>
        <color theme="1"/>
        <rFont val="Calibri"/>
        <family val="2"/>
      </rPr>
      <t>Li (per mil LSVEC)</t>
    </r>
  </si>
  <si>
    <r>
      <t>Δ</t>
    </r>
    <r>
      <rPr>
        <b/>
        <vertAlign val="superscript"/>
        <sz val="12"/>
        <color theme="1"/>
        <rFont val="Calibri (Body)"/>
      </rPr>
      <t>14</t>
    </r>
    <r>
      <rPr>
        <b/>
        <sz val="12"/>
        <color theme="1"/>
        <rFont val="Calibri"/>
        <family val="2"/>
        <scheme val="minor"/>
      </rPr>
      <t>C (permil)</t>
    </r>
  </si>
  <si>
    <r>
      <t>MOC</t>
    </r>
    <r>
      <rPr>
        <b/>
        <vertAlign val="subscript"/>
        <sz val="12"/>
        <color rgb="FF000000"/>
        <rFont val="Calibri"/>
        <family val="2"/>
      </rPr>
      <t>NaOH</t>
    </r>
  </si>
  <si>
    <r>
      <t>Fe</t>
    </r>
    <r>
      <rPr>
        <b/>
        <vertAlign val="subscript"/>
        <sz val="12"/>
        <color rgb="FF000000"/>
        <rFont val="Calibri"/>
        <family val="2"/>
      </rPr>
      <t>oxd</t>
    </r>
  </si>
  <si>
    <r>
      <t>SSA</t>
    </r>
    <r>
      <rPr>
        <b/>
        <vertAlign val="subscript"/>
        <sz val="12"/>
        <color rgb="FF000000"/>
        <rFont val="Calibri"/>
        <family val="2"/>
      </rPr>
      <t>corr</t>
    </r>
  </si>
  <si>
    <r>
      <t>Soil 𝛿</t>
    </r>
    <r>
      <rPr>
        <b/>
        <vertAlign val="superscript"/>
        <sz val="12"/>
        <color theme="1"/>
        <rFont val="Calibri (Body)"/>
      </rPr>
      <t>7</t>
    </r>
    <r>
      <rPr>
        <b/>
        <sz val="12"/>
        <color theme="1"/>
        <rFont val="Calibri"/>
        <family val="2"/>
        <scheme val="minor"/>
      </rPr>
      <t>Li  (per mil LSVEC)</t>
    </r>
  </si>
  <si>
    <t>Soil OC (wt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</si>
</sst>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name val="Calibri"/>
      <family val="2"/>
    </font>
    <font>
      <b/>
      <vertAlign val="superscript"/>
      <sz val="12"/>
      <color theme="1"/>
      <name val="Calibri (Body)"/>
    </font>
    <font>
      <b/>
      <vertAlign val="superscript"/>
      <sz val="12"/>
      <color rgb="FF000000"/>
      <name val="Calibri"/>
      <family val="2"/>
    </font>
    <font>
      <b/>
      <vertAlign val="superscript"/>
      <sz val="12"/>
      <color theme="1"/>
      <name val="Calibri"/>
      <family val="2"/>
    </font>
    <font>
      <b/>
      <vertAlign val="subscript"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 applyAlignment="1">
      <alignment horizontal="right" vertical="center"/>
    </xf>
    <xf numFmtId="0" fontId="1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64" fontId="2" fillId="0" borderId="0" xfId="0" applyNumberFormat="1" applyFont="1" applyAlignment="1">
      <alignment horizontal="right" vertical="center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BE89-B86C-E142-B287-920AD0EFCC24}">
  <dimension ref="A1:E47"/>
  <sheetViews>
    <sheetView workbookViewId="0">
      <selection activeCell="O26" sqref="O26"/>
    </sheetView>
  </sheetViews>
  <sheetFormatPr baseColWidth="10" defaultRowHeight="16" x14ac:dyDescent="0.2"/>
  <cols>
    <col min="1" max="1" width="8.83203125" bestFit="1" customWidth="1"/>
    <col min="2" max="2" width="17.5" bestFit="1" customWidth="1"/>
    <col min="3" max="3" width="9.5" bestFit="1" customWidth="1"/>
    <col min="4" max="4" width="10.5" bestFit="1" customWidth="1"/>
    <col min="5" max="5" width="12.6640625" bestFit="1" customWidth="1"/>
  </cols>
  <sheetData>
    <row r="1" spans="1:5" s="4" customFormat="1" ht="19" x14ac:dyDescent="0.2">
      <c r="A1" s="4" t="s">
        <v>19</v>
      </c>
      <c r="B1" s="4" t="s">
        <v>20</v>
      </c>
      <c r="C1" s="4" t="s">
        <v>23</v>
      </c>
      <c r="D1" s="4" t="s">
        <v>21</v>
      </c>
      <c r="E1" s="4" t="s">
        <v>112</v>
      </c>
    </row>
    <row r="2" spans="1:5" x14ac:dyDescent="0.2">
      <c r="A2">
        <v>0.3</v>
      </c>
      <c r="B2">
        <v>0</v>
      </c>
      <c r="C2" s="22">
        <v>21.327014218009399</v>
      </c>
      <c r="D2" s="22">
        <v>1.94717008571867</v>
      </c>
      <c r="E2" s="22">
        <v>198.43137254901899</v>
      </c>
    </row>
    <row r="3" spans="1:5" x14ac:dyDescent="0.2">
      <c r="A3">
        <v>0.3</v>
      </c>
      <c r="B3">
        <v>0</v>
      </c>
      <c r="C3" s="22">
        <v>12.3815165876777</v>
      </c>
      <c r="D3" s="22">
        <v>7.0174688179033904</v>
      </c>
      <c r="E3" s="22">
        <v>140.392156862744</v>
      </c>
    </row>
    <row r="4" spans="1:5" x14ac:dyDescent="0.2">
      <c r="A4">
        <v>0.3</v>
      </c>
      <c r="B4">
        <v>0</v>
      </c>
      <c r="C4" s="22">
        <v>1.3625592417061601</v>
      </c>
      <c r="D4" s="22">
        <v>13.8965644087806</v>
      </c>
      <c r="E4" s="22">
        <v>99.607843137255003</v>
      </c>
    </row>
    <row r="5" spans="1:5" x14ac:dyDescent="0.2">
      <c r="A5">
        <v>0.3</v>
      </c>
      <c r="B5">
        <v>0</v>
      </c>
      <c r="C5" s="22">
        <v>2.2511848341232201</v>
      </c>
      <c r="D5" s="22">
        <v>22.017704073776201</v>
      </c>
      <c r="E5" s="22">
        <v>8.6274509803920392</v>
      </c>
    </row>
    <row r="6" spans="1:5" x14ac:dyDescent="0.2">
      <c r="A6">
        <v>0.3</v>
      </c>
      <c r="B6">
        <v>0</v>
      </c>
      <c r="C6" s="22">
        <v>3.8507109004739299</v>
      </c>
      <c r="D6" s="22">
        <v>27.5202320050644</v>
      </c>
      <c r="E6" s="22">
        <v>-7.0588235294117103</v>
      </c>
    </row>
    <row r="7" spans="1:5" x14ac:dyDescent="0.2">
      <c r="A7">
        <v>2.1</v>
      </c>
      <c r="B7">
        <v>1</v>
      </c>
      <c r="C7" s="22">
        <v>37.085308056872002</v>
      </c>
      <c r="D7" s="22">
        <v>1.37720926651495</v>
      </c>
      <c r="E7" s="22">
        <v>236.07843137254801</v>
      </c>
    </row>
    <row r="8" spans="1:5" x14ac:dyDescent="0.2">
      <c r="A8">
        <v>2.1</v>
      </c>
      <c r="B8">
        <v>1</v>
      </c>
      <c r="C8" s="22">
        <v>15.6990521327014</v>
      </c>
      <c r="D8" s="22">
        <v>5.5674371652950398</v>
      </c>
      <c r="E8" s="22">
        <v>214.117647058823</v>
      </c>
    </row>
    <row r="9" spans="1:5" x14ac:dyDescent="0.2">
      <c r="A9">
        <v>2.1</v>
      </c>
      <c r="B9">
        <v>1</v>
      </c>
      <c r="C9" s="22">
        <v>5.0947867298578204</v>
      </c>
      <c r="D9" s="22">
        <v>10.4602246479716</v>
      </c>
      <c r="E9" s="22">
        <v>109.019607843137</v>
      </c>
    </row>
    <row r="10" spans="1:5" x14ac:dyDescent="0.2">
      <c r="A10">
        <v>2.1</v>
      </c>
      <c r="B10">
        <v>1</v>
      </c>
      <c r="C10" s="22">
        <v>4.5023696682464402</v>
      </c>
      <c r="D10" s="22">
        <v>16.869236231115298</v>
      </c>
      <c r="E10" s="22">
        <v>46.274509803921497</v>
      </c>
    </row>
    <row r="11" spans="1:5" x14ac:dyDescent="0.2">
      <c r="A11">
        <v>2.1</v>
      </c>
      <c r="B11">
        <v>1</v>
      </c>
      <c r="C11" s="22">
        <v>2.5473933649289102</v>
      </c>
      <c r="D11" s="22">
        <v>23.731970845381198</v>
      </c>
      <c r="E11" s="22">
        <v>25.8823529411763</v>
      </c>
    </row>
    <row r="12" spans="1:5" x14ac:dyDescent="0.2">
      <c r="A12">
        <v>2.1</v>
      </c>
      <c r="B12">
        <v>1</v>
      </c>
      <c r="C12" s="22">
        <v>1.0071090047393301</v>
      </c>
      <c r="D12" s="22">
        <v>31.225725871302199</v>
      </c>
      <c r="E12" s="22">
        <v>2.3529411764704902</v>
      </c>
    </row>
    <row r="13" spans="1:5" x14ac:dyDescent="0.2">
      <c r="A13">
        <v>2.1</v>
      </c>
      <c r="B13">
        <v>1</v>
      </c>
      <c r="C13" s="22">
        <v>0.47393364928910098</v>
      </c>
      <c r="D13" s="22">
        <v>40.432464454976298</v>
      </c>
      <c r="E13" s="22">
        <v>-13.333333333333201</v>
      </c>
    </row>
    <row r="14" spans="1:5" x14ac:dyDescent="0.2">
      <c r="A14">
        <v>2.1</v>
      </c>
      <c r="B14">
        <v>1</v>
      </c>
      <c r="C14" s="22">
        <v>0.11848341232227499</v>
      </c>
      <c r="D14" s="22">
        <v>44.674983318219901</v>
      </c>
      <c r="E14" s="22">
        <v>-65.0980392156861</v>
      </c>
    </row>
    <row r="15" spans="1:5" x14ac:dyDescent="0.2">
      <c r="A15">
        <v>20</v>
      </c>
      <c r="B15">
        <v>27</v>
      </c>
      <c r="C15" s="22">
        <v>38.151658767772503</v>
      </c>
      <c r="D15" s="22">
        <v>2.45831693671188</v>
      </c>
      <c r="E15" s="22">
        <v>14.9019607843135</v>
      </c>
    </row>
    <row r="16" spans="1:5" x14ac:dyDescent="0.2">
      <c r="A16">
        <v>20</v>
      </c>
      <c r="B16">
        <v>27</v>
      </c>
      <c r="C16" s="22">
        <v>23.8744075829383</v>
      </c>
      <c r="D16" s="22">
        <v>8.4407668485978604</v>
      </c>
      <c r="E16" s="22">
        <v>190.588235294117</v>
      </c>
    </row>
    <row r="17" spans="1:5" x14ac:dyDescent="0.2">
      <c r="A17">
        <v>20</v>
      </c>
      <c r="B17">
        <v>27</v>
      </c>
      <c r="C17" s="22">
        <v>20.319905213270101</v>
      </c>
      <c r="D17" s="22">
        <v>16.028410354680201</v>
      </c>
      <c r="E17" s="22">
        <v>-0.78431372549016398</v>
      </c>
    </row>
    <row r="18" spans="1:5" x14ac:dyDescent="0.2">
      <c r="A18">
        <v>20</v>
      </c>
      <c r="B18">
        <v>27</v>
      </c>
      <c r="C18" s="22">
        <v>11.137440758293801</v>
      </c>
      <c r="D18" s="22">
        <v>23.535959929508699</v>
      </c>
      <c r="E18" s="22">
        <v>-204.70588235294099</v>
      </c>
    </row>
    <row r="19" spans="1:5" x14ac:dyDescent="0.2">
      <c r="A19">
        <v>20</v>
      </c>
      <c r="B19">
        <v>27</v>
      </c>
      <c r="C19" s="22">
        <v>9.8341232227488096</v>
      </c>
      <c r="D19" s="22">
        <v>33.014846784265998</v>
      </c>
      <c r="E19" s="22">
        <v>-226.666666666666</v>
      </c>
    </row>
    <row r="20" spans="1:5" x14ac:dyDescent="0.2">
      <c r="A20">
        <v>20</v>
      </c>
      <c r="B20">
        <v>27</v>
      </c>
      <c r="C20" s="22">
        <v>9.7748815165876799</v>
      </c>
      <c r="D20" s="22">
        <v>45.469827364963102</v>
      </c>
      <c r="E20" s="22">
        <v>-319.21568627450898</v>
      </c>
    </row>
    <row r="21" spans="1:5" x14ac:dyDescent="0.2">
      <c r="A21">
        <v>20</v>
      </c>
      <c r="B21">
        <v>27</v>
      </c>
      <c r="C21" s="22">
        <v>12.322274881516501</v>
      </c>
      <c r="D21" s="22">
        <v>60.898442178383803</v>
      </c>
      <c r="E21" s="22">
        <v>-430.588235294117</v>
      </c>
    </row>
    <row r="22" spans="1:5" x14ac:dyDescent="0.2">
      <c r="A22">
        <v>20</v>
      </c>
      <c r="B22">
        <v>27</v>
      </c>
      <c r="C22" s="22">
        <v>11.018957345971501</v>
      </c>
      <c r="D22" s="22">
        <v>82.290686433863101</v>
      </c>
      <c r="E22" s="22">
        <v>-582.74509803921501</v>
      </c>
    </row>
    <row r="23" spans="1:5" x14ac:dyDescent="0.2">
      <c r="A23">
        <v>150</v>
      </c>
      <c r="B23">
        <v>170</v>
      </c>
      <c r="C23" s="22">
        <v>31.812796208530798</v>
      </c>
      <c r="D23" s="22">
        <v>2.01849538898488</v>
      </c>
      <c r="E23" s="22">
        <v>193.725490196078</v>
      </c>
    </row>
    <row r="24" spans="1:5" x14ac:dyDescent="0.2">
      <c r="A24">
        <v>150</v>
      </c>
      <c r="B24">
        <v>170</v>
      </c>
      <c r="C24" s="22">
        <v>15.047393364928899</v>
      </c>
      <c r="D24" s="22">
        <v>7.3736675962838003</v>
      </c>
      <c r="E24" s="22">
        <v>-38.431372549019599</v>
      </c>
    </row>
    <row r="25" spans="1:5" x14ac:dyDescent="0.2">
      <c r="A25">
        <v>150</v>
      </c>
      <c r="B25">
        <v>170</v>
      </c>
      <c r="C25" s="22">
        <v>4.0876777251184802</v>
      </c>
      <c r="D25" s="22">
        <v>15.9674576967166</v>
      </c>
      <c r="E25" s="22">
        <v>-179.60784313725401</v>
      </c>
    </row>
    <row r="26" spans="1:5" x14ac:dyDescent="0.2">
      <c r="A26">
        <v>150</v>
      </c>
      <c r="B26">
        <v>170</v>
      </c>
      <c r="C26" s="22">
        <v>13.4478672985781</v>
      </c>
      <c r="D26" s="22">
        <v>25.788107174020901</v>
      </c>
      <c r="E26" s="22">
        <v>-386.666666666666</v>
      </c>
    </row>
    <row r="27" spans="1:5" x14ac:dyDescent="0.2">
      <c r="A27">
        <v>150</v>
      </c>
      <c r="B27">
        <v>170</v>
      </c>
      <c r="C27" s="22">
        <v>10.130331753554399</v>
      </c>
      <c r="D27" s="22">
        <v>27.2381388266292</v>
      </c>
      <c r="E27" s="22">
        <v>-825.88235294117601</v>
      </c>
    </row>
    <row r="28" spans="1:5" x14ac:dyDescent="0.2">
      <c r="A28">
        <v>150</v>
      </c>
      <c r="B28">
        <v>170</v>
      </c>
      <c r="C28" s="22">
        <v>9.36018957345971</v>
      </c>
      <c r="D28" s="22">
        <v>56.8424170616113</v>
      </c>
      <c r="E28" s="22">
        <v>-899.60784313725503</v>
      </c>
    </row>
    <row r="29" spans="1:5" x14ac:dyDescent="0.2">
      <c r="A29">
        <v>150</v>
      </c>
      <c r="B29">
        <v>170</v>
      </c>
      <c r="C29" s="22">
        <v>8.1753554502369603</v>
      </c>
      <c r="D29" s="22">
        <v>72.007010625010693</v>
      </c>
      <c r="E29" s="22">
        <v>-899.60784313725503</v>
      </c>
    </row>
    <row r="30" spans="1:5" x14ac:dyDescent="0.2">
      <c r="A30">
        <v>150</v>
      </c>
      <c r="B30">
        <v>170</v>
      </c>
      <c r="C30" s="22">
        <v>6.8127962085308003</v>
      </c>
      <c r="D30" s="22">
        <v>83.291058565880206</v>
      </c>
      <c r="E30" s="22">
        <v>-915.29411764705799</v>
      </c>
    </row>
    <row r="31" spans="1:5" x14ac:dyDescent="0.2">
      <c r="A31">
        <v>150</v>
      </c>
      <c r="B31">
        <v>170</v>
      </c>
      <c r="C31" s="22">
        <v>7.6421800947867302</v>
      </c>
      <c r="D31" s="22">
        <v>93.307612024569195</v>
      </c>
      <c r="E31" s="22">
        <v>-943.52941176470597</v>
      </c>
    </row>
    <row r="32" spans="1:5" x14ac:dyDescent="0.2">
      <c r="A32">
        <v>1400</v>
      </c>
      <c r="B32">
        <v>27</v>
      </c>
      <c r="C32" s="22">
        <v>46.149289099526001</v>
      </c>
      <c r="D32" s="22">
        <v>2.08286995055348</v>
      </c>
      <c r="E32" s="22">
        <v>259.60784313725497</v>
      </c>
    </row>
    <row r="33" spans="1:5" x14ac:dyDescent="0.2">
      <c r="A33">
        <v>1400</v>
      </c>
      <c r="B33">
        <v>27</v>
      </c>
      <c r="C33" s="22">
        <v>10.4857819905213</v>
      </c>
      <c r="D33" s="22">
        <v>5.84760552295241</v>
      </c>
      <c r="E33" s="22">
        <v>21.176470588235301</v>
      </c>
    </row>
    <row r="34" spans="1:5" x14ac:dyDescent="0.2">
      <c r="A34">
        <v>1400</v>
      </c>
      <c r="B34">
        <v>27</v>
      </c>
      <c r="C34" s="22">
        <v>8.8862559241706105</v>
      </c>
      <c r="D34" s="22">
        <v>10.6338862559241</v>
      </c>
      <c r="E34" s="22">
        <v>-35.294117647058698</v>
      </c>
    </row>
    <row r="35" spans="1:5" x14ac:dyDescent="0.2">
      <c r="A35">
        <v>1400</v>
      </c>
      <c r="B35">
        <v>27</v>
      </c>
      <c r="C35" s="22">
        <v>5.9834123222748801</v>
      </c>
      <c r="D35" s="22">
        <v>18.7618697281297</v>
      </c>
      <c r="E35" s="22">
        <v>-201.56862745097999</v>
      </c>
    </row>
    <row r="36" spans="1:5" x14ac:dyDescent="0.2">
      <c r="A36">
        <v>1400</v>
      </c>
      <c r="B36">
        <v>27</v>
      </c>
      <c r="C36" s="22">
        <v>4.9170616113744003</v>
      </c>
      <c r="D36" s="22">
        <v>30.947910072373201</v>
      </c>
      <c r="E36" s="22">
        <v>-305.09803921568601</v>
      </c>
    </row>
    <row r="37" spans="1:5" x14ac:dyDescent="0.2">
      <c r="A37">
        <v>1400</v>
      </c>
      <c r="B37">
        <v>27</v>
      </c>
      <c r="C37" s="22">
        <v>4.5616113744075797</v>
      </c>
      <c r="D37" s="22">
        <v>48.367324242476101</v>
      </c>
      <c r="E37" s="22">
        <v>-490.19607843137197</v>
      </c>
    </row>
    <row r="38" spans="1:5" x14ac:dyDescent="0.2">
      <c r="A38">
        <v>1400</v>
      </c>
      <c r="B38">
        <v>27</v>
      </c>
      <c r="C38" s="22">
        <v>2.78436018957346</v>
      </c>
      <c r="D38" s="22">
        <v>65.518546717538896</v>
      </c>
      <c r="E38" s="22">
        <v>-717.64705882352905</v>
      </c>
    </row>
    <row r="39" spans="1:5" x14ac:dyDescent="0.2">
      <c r="A39">
        <v>1400</v>
      </c>
      <c r="B39">
        <v>27</v>
      </c>
      <c r="C39" s="22">
        <v>1.71800947867298</v>
      </c>
      <c r="D39" s="22">
        <v>86.098088866836605</v>
      </c>
      <c r="E39" s="22">
        <v>-766.27450980392098</v>
      </c>
    </row>
    <row r="40" spans="1:5" x14ac:dyDescent="0.2">
      <c r="A40">
        <v>4100</v>
      </c>
      <c r="B40">
        <v>37</v>
      </c>
      <c r="C40" s="22">
        <v>31.575829383886202</v>
      </c>
      <c r="D40" s="22">
        <v>3.8239772785600499</v>
      </c>
      <c r="E40" s="22">
        <v>189.01960784313701</v>
      </c>
    </row>
    <row r="41" spans="1:5" x14ac:dyDescent="0.2">
      <c r="A41">
        <v>4100</v>
      </c>
      <c r="B41">
        <v>37</v>
      </c>
      <c r="C41" s="22">
        <v>23.755924170616101</v>
      </c>
      <c r="D41" s="22">
        <v>9.2532550858042093</v>
      </c>
      <c r="E41" s="22">
        <v>137.254901960784</v>
      </c>
    </row>
    <row r="42" spans="1:5" x14ac:dyDescent="0.2">
      <c r="A42">
        <v>4100</v>
      </c>
      <c r="B42">
        <v>37</v>
      </c>
      <c r="C42" s="22">
        <v>2.0142180094786699</v>
      </c>
      <c r="D42" s="22">
        <v>13.7148827142539</v>
      </c>
      <c r="E42" s="22">
        <v>-723.92156862745003</v>
      </c>
    </row>
    <row r="43" spans="1:5" x14ac:dyDescent="0.2">
      <c r="A43">
        <v>4100</v>
      </c>
      <c r="B43">
        <v>37</v>
      </c>
      <c r="C43" s="22">
        <v>3.4360189573459698</v>
      </c>
      <c r="D43" s="22">
        <v>20.120258524817299</v>
      </c>
      <c r="E43" s="22">
        <v>-105.88235294117599</v>
      </c>
    </row>
    <row r="44" spans="1:5" x14ac:dyDescent="0.2">
      <c r="A44">
        <v>4100</v>
      </c>
      <c r="B44">
        <v>37</v>
      </c>
      <c r="C44" s="22">
        <v>3.1990521327014201</v>
      </c>
      <c r="D44" s="22">
        <v>27.9726718223347</v>
      </c>
      <c r="E44" s="22">
        <v>-322.35294117646998</v>
      </c>
    </row>
    <row r="45" spans="1:5" x14ac:dyDescent="0.2">
      <c r="A45">
        <v>4100</v>
      </c>
      <c r="B45">
        <v>37</v>
      </c>
      <c r="C45" s="22">
        <v>1.95497630331753</v>
      </c>
      <c r="D45" s="22">
        <v>37.361199035023098</v>
      </c>
      <c r="E45" s="22">
        <v>-461.96078431372501</v>
      </c>
    </row>
    <row r="46" spans="1:5" x14ac:dyDescent="0.2">
      <c r="A46">
        <v>4100</v>
      </c>
      <c r="B46">
        <v>37</v>
      </c>
      <c r="C46" s="22">
        <v>2.0142180094786699</v>
      </c>
      <c r="D46" s="22">
        <v>48.732933255770099</v>
      </c>
      <c r="E46" s="22">
        <v>-650.19607843137203</v>
      </c>
    </row>
    <row r="47" spans="1:5" x14ac:dyDescent="0.2">
      <c r="A47">
        <v>4100</v>
      </c>
      <c r="B47">
        <v>37</v>
      </c>
      <c r="C47" s="22">
        <v>0.94786729857819896</v>
      </c>
      <c r="D47" s="22">
        <v>94.2222226974866</v>
      </c>
      <c r="E47" s="22">
        <v>-822.74509803921501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15C6-6B25-9541-99BC-5C3ECEA7FE02}">
  <dimension ref="A1:K7"/>
  <sheetViews>
    <sheetView workbookViewId="0">
      <selection activeCell="M10" sqref="M10"/>
    </sheetView>
  </sheetViews>
  <sheetFormatPr baseColWidth="10" defaultRowHeight="16" x14ac:dyDescent="0.2"/>
  <cols>
    <col min="1" max="1" width="12" bestFit="1" customWidth="1"/>
    <col min="2" max="2" width="12.33203125" bestFit="1" customWidth="1"/>
    <col min="3" max="3" width="7.6640625" bestFit="1" customWidth="1"/>
    <col min="4" max="4" width="7.5" bestFit="1" customWidth="1"/>
    <col min="5" max="5" width="10.5" bestFit="1" customWidth="1"/>
    <col min="6" max="6" width="6.33203125" bestFit="1" customWidth="1"/>
    <col min="7" max="7" width="4.33203125" bestFit="1" customWidth="1"/>
    <col min="8" max="8" width="8.33203125" bestFit="1" customWidth="1"/>
    <col min="9" max="9" width="6.1640625" bestFit="1" customWidth="1"/>
    <col min="10" max="10" width="6.5" bestFit="1" customWidth="1"/>
    <col min="11" max="11" width="24.83203125" bestFit="1" customWidth="1"/>
  </cols>
  <sheetData>
    <row r="1" spans="1:11" ht="20" x14ac:dyDescent="0.25">
      <c r="A1" s="2" t="s">
        <v>0</v>
      </c>
      <c r="B1" s="2" t="s">
        <v>25</v>
      </c>
      <c r="C1" s="2" t="s">
        <v>1</v>
      </c>
      <c r="D1" s="2" t="s">
        <v>2</v>
      </c>
      <c r="E1" s="2" t="s">
        <v>21</v>
      </c>
      <c r="F1" s="2" t="s">
        <v>24</v>
      </c>
      <c r="G1" s="2" t="s">
        <v>3</v>
      </c>
      <c r="H1" s="2" t="s">
        <v>113</v>
      </c>
      <c r="I1" s="2" t="s">
        <v>114</v>
      </c>
      <c r="J1" s="2" t="s">
        <v>115</v>
      </c>
      <c r="K1" s="2" t="s">
        <v>109</v>
      </c>
    </row>
    <row r="2" spans="1:11" x14ac:dyDescent="0.2">
      <c r="A2" s="1" t="s">
        <v>4</v>
      </c>
      <c r="B2" s="1">
        <v>0.3</v>
      </c>
      <c r="C2" s="1" t="s">
        <v>5</v>
      </c>
      <c r="D2" s="1" t="s">
        <v>6</v>
      </c>
      <c r="E2" s="1" t="s">
        <v>7</v>
      </c>
      <c r="F2" s="1">
        <v>23.2</v>
      </c>
      <c r="G2" s="1">
        <v>9</v>
      </c>
      <c r="H2" s="1">
        <v>46</v>
      </c>
      <c r="I2" s="1">
        <v>10.7</v>
      </c>
      <c r="J2" s="1">
        <v>9.8000000000000007</v>
      </c>
      <c r="K2" s="1">
        <v>3.3</v>
      </c>
    </row>
    <row r="3" spans="1:11" x14ac:dyDescent="0.2">
      <c r="A3" s="1" t="s">
        <v>8</v>
      </c>
      <c r="B3" s="1">
        <v>20</v>
      </c>
      <c r="C3" s="1" t="s">
        <v>5</v>
      </c>
      <c r="D3" s="1" t="s">
        <v>6</v>
      </c>
      <c r="E3" s="1" t="s">
        <v>9</v>
      </c>
      <c r="F3" s="1">
        <v>113.6</v>
      </c>
      <c r="G3" s="1">
        <v>20</v>
      </c>
      <c r="H3" s="1">
        <v>86</v>
      </c>
      <c r="I3" s="1">
        <v>77.900000000000006</v>
      </c>
      <c r="J3" s="1">
        <v>81.400000000000006</v>
      </c>
      <c r="K3" s="1">
        <v>0.5</v>
      </c>
    </row>
    <row r="4" spans="1:11" x14ac:dyDescent="0.2">
      <c r="A4" s="1" t="s">
        <v>10</v>
      </c>
      <c r="B4" s="1">
        <v>150</v>
      </c>
      <c r="C4" s="1" t="s">
        <v>5</v>
      </c>
      <c r="D4" s="1" t="s">
        <v>6</v>
      </c>
      <c r="E4" s="1" t="s">
        <v>11</v>
      </c>
      <c r="F4" s="1">
        <v>120.6</v>
      </c>
      <c r="G4" s="1">
        <v>27</v>
      </c>
      <c r="H4" s="1">
        <v>92</v>
      </c>
      <c r="I4" s="1">
        <v>16.899999999999999</v>
      </c>
      <c r="J4" s="1">
        <v>72.400000000000006</v>
      </c>
      <c r="K4" s="1">
        <v>1.6</v>
      </c>
    </row>
    <row r="5" spans="1:11" x14ac:dyDescent="0.2">
      <c r="A5" s="1" t="s">
        <v>12</v>
      </c>
      <c r="B5" s="1">
        <v>400</v>
      </c>
      <c r="C5" s="1" t="s">
        <v>5</v>
      </c>
      <c r="D5" s="1" t="s">
        <v>6</v>
      </c>
      <c r="E5" s="1" t="s">
        <v>13</v>
      </c>
      <c r="F5" s="1">
        <v>81.3</v>
      </c>
      <c r="G5" s="1">
        <v>23</v>
      </c>
      <c r="H5" s="1">
        <v>88</v>
      </c>
      <c r="I5" s="1">
        <v>56.6</v>
      </c>
      <c r="J5" s="1">
        <v>77.900000000000006</v>
      </c>
      <c r="K5" s="1"/>
    </row>
    <row r="6" spans="1:11" x14ac:dyDescent="0.2">
      <c r="A6" s="1" t="s">
        <v>14</v>
      </c>
      <c r="B6" s="1">
        <v>1400</v>
      </c>
      <c r="C6" s="1" t="s">
        <v>15</v>
      </c>
      <c r="D6" s="1" t="s">
        <v>6</v>
      </c>
      <c r="E6" s="1" t="s">
        <v>16</v>
      </c>
      <c r="F6" s="1">
        <v>19.899999999999999</v>
      </c>
      <c r="G6" s="1">
        <v>10</v>
      </c>
      <c r="H6" s="1">
        <v>100</v>
      </c>
      <c r="I6" s="1">
        <v>14.4</v>
      </c>
      <c r="J6" s="1">
        <v>67.400000000000006</v>
      </c>
      <c r="K6" s="1">
        <v>1.7</v>
      </c>
    </row>
    <row r="7" spans="1:11" x14ac:dyDescent="0.2">
      <c r="A7" s="1" t="s">
        <v>17</v>
      </c>
      <c r="B7" s="1">
        <v>4100</v>
      </c>
      <c r="C7" s="1" t="s">
        <v>15</v>
      </c>
      <c r="D7" s="1" t="s">
        <v>6</v>
      </c>
      <c r="E7" s="1" t="s">
        <v>18</v>
      </c>
      <c r="F7" s="1">
        <v>12.1</v>
      </c>
      <c r="G7" s="1">
        <v>7</v>
      </c>
      <c r="H7" s="1">
        <v>75</v>
      </c>
      <c r="I7" s="1">
        <v>2.2999999999999998</v>
      </c>
      <c r="J7" s="1">
        <v>72.7</v>
      </c>
      <c r="K7" s="1">
        <v>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F921-1E80-8148-A298-FF1EC41D9AB3}">
  <dimension ref="A1:F30"/>
  <sheetViews>
    <sheetView zoomScale="101" workbookViewId="0">
      <selection activeCell="E1" sqref="E1"/>
    </sheetView>
  </sheetViews>
  <sheetFormatPr baseColWidth="10" defaultRowHeight="16" x14ac:dyDescent="0.2"/>
  <cols>
    <col min="1" max="1" width="8.83203125" bestFit="1" customWidth="1"/>
    <col min="2" max="2" width="10.5" bestFit="1" customWidth="1"/>
    <col min="3" max="3" width="8" bestFit="1" customWidth="1"/>
    <col min="4" max="4" width="8.83203125" bestFit="1" customWidth="1"/>
    <col min="5" max="5" width="17.83203125" bestFit="1" customWidth="1"/>
  </cols>
  <sheetData>
    <row r="1" spans="1:6" s="4" customFormat="1" ht="19" x14ac:dyDescent="0.2">
      <c r="A1" s="4" t="s">
        <v>19</v>
      </c>
      <c r="B1" s="4" t="s">
        <v>21</v>
      </c>
      <c r="C1" s="4" t="s">
        <v>22</v>
      </c>
      <c r="D1" s="4" t="s">
        <v>26</v>
      </c>
      <c r="E1" s="4" t="s">
        <v>110</v>
      </c>
      <c r="F1" s="4" t="s">
        <v>23</v>
      </c>
    </row>
    <row r="2" spans="1:6" x14ac:dyDescent="0.2">
      <c r="A2">
        <v>0.3</v>
      </c>
      <c r="B2">
        <v>8</v>
      </c>
      <c r="C2">
        <v>2.9</v>
      </c>
      <c r="D2">
        <v>5.3</v>
      </c>
      <c r="E2">
        <v>3.7</v>
      </c>
      <c r="F2" s="3">
        <v>30</v>
      </c>
    </row>
    <row r="3" spans="1:6" x14ac:dyDescent="0.2">
      <c r="A3">
        <v>0.3</v>
      </c>
      <c r="B3">
        <v>17</v>
      </c>
      <c r="C3">
        <v>4.0999999999999996</v>
      </c>
      <c r="D3">
        <v>6.6</v>
      </c>
      <c r="E3">
        <v>3.3</v>
      </c>
      <c r="F3" s="3">
        <v>7</v>
      </c>
    </row>
    <row r="4" spans="1:6" x14ac:dyDescent="0.2">
      <c r="A4">
        <v>0.3</v>
      </c>
      <c r="B4">
        <v>28</v>
      </c>
      <c r="C4">
        <v>4.8</v>
      </c>
      <c r="D4">
        <v>6.7</v>
      </c>
      <c r="E4">
        <v>3.1</v>
      </c>
      <c r="F4" s="3">
        <v>2</v>
      </c>
    </row>
    <row r="5" spans="1:6" x14ac:dyDescent="0.2">
      <c r="A5">
        <v>0.3</v>
      </c>
      <c r="B5">
        <v>36</v>
      </c>
      <c r="C5">
        <v>4.3</v>
      </c>
      <c r="D5">
        <v>7</v>
      </c>
      <c r="E5">
        <v>3.6</v>
      </c>
      <c r="F5" s="3">
        <v>3</v>
      </c>
    </row>
    <row r="6" spans="1:6" x14ac:dyDescent="0.2">
      <c r="A6">
        <v>0.3</v>
      </c>
      <c r="B6">
        <v>43</v>
      </c>
      <c r="C6">
        <v>4.3</v>
      </c>
      <c r="D6">
        <v>6.8</v>
      </c>
      <c r="E6">
        <v>3.4</v>
      </c>
      <c r="F6" s="3">
        <v>1</v>
      </c>
    </row>
    <row r="7" spans="1:6" x14ac:dyDescent="0.2">
      <c r="A7">
        <v>2.1</v>
      </c>
      <c r="B7">
        <v>3</v>
      </c>
      <c r="C7">
        <v>0.6</v>
      </c>
      <c r="D7">
        <v>1.5</v>
      </c>
      <c r="E7">
        <v>3.9</v>
      </c>
      <c r="F7" s="3">
        <v>56</v>
      </c>
    </row>
    <row r="8" spans="1:6" x14ac:dyDescent="0.2">
      <c r="A8">
        <v>2.1</v>
      </c>
      <c r="B8">
        <v>9</v>
      </c>
      <c r="C8">
        <v>3.7</v>
      </c>
      <c r="D8">
        <v>6</v>
      </c>
      <c r="E8">
        <v>3.8</v>
      </c>
      <c r="F8" s="3">
        <v>10</v>
      </c>
    </row>
    <row r="9" spans="1:6" x14ac:dyDescent="0.2">
      <c r="A9">
        <v>2.1</v>
      </c>
      <c r="B9">
        <v>24</v>
      </c>
      <c r="C9">
        <v>5.0999999999999996</v>
      </c>
      <c r="D9">
        <v>9.4</v>
      </c>
      <c r="E9">
        <v>3.4</v>
      </c>
      <c r="F9" s="3">
        <v>6</v>
      </c>
    </row>
    <row r="10" spans="1:6" x14ac:dyDescent="0.2">
      <c r="A10">
        <v>2.1</v>
      </c>
      <c r="B10">
        <v>37</v>
      </c>
      <c r="C10">
        <v>3.9</v>
      </c>
      <c r="D10">
        <v>7</v>
      </c>
      <c r="E10">
        <v>3.7</v>
      </c>
      <c r="F10" s="3">
        <v>3</v>
      </c>
    </row>
    <row r="11" spans="1:6" x14ac:dyDescent="0.2">
      <c r="A11">
        <v>2.1</v>
      </c>
      <c r="B11">
        <v>54</v>
      </c>
      <c r="C11">
        <v>4.4000000000000004</v>
      </c>
      <c r="D11">
        <v>7.1</v>
      </c>
      <c r="E11">
        <v>3.6</v>
      </c>
      <c r="F11" s="3">
        <v>1</v>
      </c>
    </row>
    <row r="12" spans="1:6" x14ac:dyDescent="0.2">
      <c r="A12">
        <v>20</v>
      </c>
      <c r="B12">
        <v>24</v>
      </c>
      <c r="C12">
        <v>4.7</v>
      </c>
      <c r="D12">
        <v>6.6</v>
      </c>
      <c r="E12">
        <v>0.9</v>
      </c>
      <c r="F12" s="3">
        <v>24</v>
      </c>
    </row>
    <row r="13" spans="1:6" x14ac:dyDescent="0.2">
      <c r="A13">
        <v>20</v>
      </c>
      <c r="B13">
        <v>73</v>
      </c>
      <c r="C13">
        <v>4.7</v>
      </c>
      <c r="D13">
        <v>13</v>
      </c>
      <c r="E13">
        <v>-1.6</v>
      </c>
      <c r="F13" s="3">
        <v>28</v>
      </c>
    </row>
    <row r="14" spans="1:6" x14ac:dyDescent="0.2">
      <c r="A14">
        <v>20</v>
      </c>
      <c r="B14">
        <v>102</v>
      </c>
      <c r="C14">
        <v>4.0999999999999996</v>
      </c>
      <c r="D14">
        <v>15</v>
      </c>
      <c r="E14">
        <v>2.6</v>
      </c>
      <c r="F14" s="3">
        <v>22</v>
      </c>
    </row>
    <row r="15" spans="1:6" x14ac:dyDescent="0.2">
      <c r="A15">
        <v>150</v>
      </c>
      <c r="B15">
        <v>3</v>
      </c>
      <c r="C15">
        <v>2</v>
      </c>
      <c r="D15">
        <v>1.1000000000000001</v>
      </c>
      <c r="E15">
        <v>4.7</v>
      </c>
      <c r="F15" s="3">
        <v>57</v>
      </c>
    </row>
    <row r="16" spans="1:6" x14ac:dyDescent="0.2">
      <c r="A16">
        <v>150</v>
      </c>
      <c r="B16">
        <v>7</v>
      </c>
      <c r="C16">
        <v>11</v>
      </c>
      <c r="D16">
        <v>4.0999999999999996</v>
      </c>
      <c r="E16">
        <v>4.2</v>
      </c>
      <c r="F16" s="3">
        <v>30</v>
      </c>
    </row>
    <row r="17" spans="1:6" x14ac:dyDescent="0.2">
      <c r="A17">
        <v>150</v>
      </c>
      <c r="B17">
        <v>21</v>
      </c>
      <c r="C17">
        <v>21.3</v>
      </c>
      <c r="D17">
        <v>6.7</v>
      </c>
      <c r="E17">
        <v>5.3</v>
      </c>
      <c r="F17" s="3">
        <v>31</v>
      </c>
    </row>
    <row r="18" spans="1:6" x14ac:dyDescent="0.2">
      <c r="A18">
        <v>150</v>
      </c>
      <c r="B18">
        <v>36</v>
      </c>
      <c r="C18">
        <v>15.4</v>
      </c>
      <c r="D18">
        <v>12</v>
      </c>
      <c r="E18">
        <v>-0.1</v>
      </c>
      <c r="F18" s="3">
        <v>12</v>
      </c>
    </row>
    <row r="19" spans="1:6" x14ac:dyDescent="0.2">
      <c r="A19">
        <v>150</v>
      </c>
      <c r="B19">
        <v>51</v>
      </c>
      <c r="C19">
        <v>13.4</v>
      </c>
      <c r="D19">
        <v>16</v>
      </c>
      <c r="E19">
        <v>-2.4</v>
      </c>
      <c r="F19" s="3">
        <v>10</v>
      </c>
    </row>
    <row r="20" spans="1:6" x14ac:dyDescent="0.2">
      <c r="A20">
        <v>1400</v>
      </c>
      <c r="B20">
        <v>3</v>
      </c>
      <c r="C20">
        <v>1.1000000000000001</v>
      </c>
      <c r="D20">
        <v>1.2</v>
      </c>
      <c r="E20">
        <v>7.6</v>
      </c>
      <c r="F20" s="3">
        <v>86</v>
      </c>
    </row>
    <row r="21" spans="1:6" x14ac:dyDescent="0.2">
      <c r="A21">
        <v>1400</v>
      </c>
      <c r="B21">
        <v>12</v>
      </c>
      <c r="C21">
        <v>12.9</v>
      </c>
      <c r="D21">
        <v>14</v>
      </c>
      <c r="E21">
        <v>4.7</v>
      </c>
      <c r="F21" s="3">
        <v>18</v>
      </c>
    </row>
    <row r="22" spans="1:6" x14ac:dyDescent="0.2">
      <c r="A22">
        <v>1400</v>
      </c>
      <c r="B22">
        <v>47</v>
      </c>
      <c r="C22">
        <v>9.5</v>
      </c>
      <c r="D22">
        <v>19</v>
      </c>
      <c r="E22">
        <v>2.5</v>
      </c>
      <c r="F22" s="3">
        <v>8</v>
      </c>
    </row>
    <row r="23" spans="1:6" x14ac:dyDescent="0.2">
      <c r="A23">
        <v>1400</v>
      </c>
      <c r="B23">
        <v>65</v>
      </c>
      <c r="C23">
        <v>8.6</v>
      </c>
      <c r="D23">
        <v>23</v>
      </c>
      <c r="E23">
        <v>0.6</v>
      </c>
      <c r="F23" s="3">
        <v>6</v>
      </c>
    </row>
    <row r="24" spans="1:6" x14ac:dyDescent="0.2">
      <c r="A24">
        <v>1400</v>
      </c>
      <c r="B24">
        <v>84</v>
      </c>
      <c r="C24">
        <v>8.4</v>
      </c>
      <c r="D24">
        <v>22</v>
      </c>
      <c r="E24">
        <v>1.8</v>
      </c>
      <c r="F24" s="3">
        <v>5</v>
      </c>
    </row>
    <row r="25" spans="1:6" x14ac:dyDescent="0.2">
      <c r="A25">
        <v>4100</v>
      </c>
      <c r="B25">
        <v>3</v>
      </c>
      <c r="C25">
        <v>3.8</v>
      </c>
      <c r="D25">
        <v>4</v>
      </c>
      <c r="E25">
        <v>13.8</v>
      </c>
      <c r="F25" s="3">
        <v>53</v>
      </c>
    </row>
    <row r="26" spans="1:6" x14ac:dyDescent="0.2">
      <c r="A26">
        <v>4100</v>
      </c>
      <c r="B26">
        <v>19</v>
      </c>
      <c r="C26">
        <v>4.5999999999999996</v>
      </c>
      <c r="D26">
        <v>9.1</v>
      </c>
      <c r="E26">
        <v>6</v>
      </c>
      <c r="F26" s="3">
        <v>5</v>
      </c>
    </row>
    <row r="27" spans="1:6" x14ac:dyDescent="0.2">
      <c r="A27">
        <v>4100</v>
      </c>
      <c r="B27">
        <v>28</v>
      </c>
      <c r="C27">
        <v>3.2</v>
      </c>
      <c r="D27">
        <v>8.6999999999999993</v>
      </c>
      <c r="E27">
        <v>6.5</v>
      </c>
      <c r="F27" s="3">
        <v>6</v>
      </c>
    </row>
    <row r="28" spans="1:6" x14ac:dyDescent="0.2">
      <c r="A28">
        <v>4100</v>
      </c>
      <c r="B28">
        <v>47</v>
      </c>
      <c r="C28">
        <v>4.2</v>
      </c>
      <c r="D28">
        <v>16</v>
      </c>
      <c r="E28">
        <v>3.2</v>
      </c>
      <c r="F28" s="3">
        <v>6</v>
      </c>
    </row>
    <row r="29" spans="1:6" x14ac:dyDescent="0.2">
      <c r="A29">
        <v>4100</v>
      </c>
      <c r="B29">
        <v>73</v>
      </c>
      <c r="C29">
        <v>7.7</v>
      </c>
      <c r="D29">
        <v>14</v>
      </c>
      <c r="E29">
        <v>2.4</v>
      </c>
      <c r="F29" s="3">
        <v>1</v>
      </c>
    </row>
    <row r="30" spans="1:6" x14ac:dyDescent="0.2">
      <c r="A30">
        <v>4100</v>
      </c>
      <c r="B30">
        <v>96</v>
      </c>
      <c r="C30">
        <v>10.8</v>
      </c>
      <c r="D30">
        <v>16</v>
      </c>
      <c r="E30">
        <v>3.8</v>
      </c>
      <c r="F3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2881-7C9B-3B41-B797-1725FF19485E}">
  <dimension ref="A1:G34"/>
  <sheetViews>
    <sheetView workbookViewId="0">
      <selection activeCell="F1" sqref="F1"/>
    </sheetView>
  </sheetViews>
  <sheetFormatPr baseColWidth="10" defaultRowHeight="16" x14ac:dyDescent="0.2"/>
  <cols>
    <col min="1" max="1" width="6.5" bestFit="1" customWidth="1"/>
    <col min="2" max="2" width="7.33203125" bestFit="1" customWidth="1"/>
    <col min="3" max="3" width="10.1640625" bestFit="1" customWidth="1"/>
    <col min="4" max="4" width="10.5" bestFit="1" customWidth="1"/>
    <col min="5" max="5" width="8" bestFit="1" customWidth="1"/>
    <col min="6" max="6" width="17.83203125" bestFit="1" customWidth="1"/>
    <col min="7" max="7" width="9.5" bestFit="1" customWidth="1"/>
  </cols>
  <sheetData>
    <row r="1" spans="1:7" ht="19" x14ac:dyDescent="0.2">
      <c r="A1" s="5" t="s">
        <v>0</v>
      </c>
      <c r="B1" s="5" t="s">
        <v>62</v>
      </c>
      <c r="C1" s="5" t="s">
        <v>60</v>
      </c>
      <c r="D1" s="5" t="s">
        <v>21</v>
      </c>
      <c r="E1" s="5" t="s">
        <v>22</v>
      </c>
      <c r="F1" s="5" t="s">
        <v>111</v>
      </c>
      <c r="G1" s="5" t="s">
        <v>23</v>
      </c>
    </row>
    <row r="2" spans="1:7" x14ac:dyDescent="0.2">
      <c r="A2" s="6" t="s">
        <v>61</v>
      </c>
      <c r="B2" s="1" t="s">
        <v>27</v>
      </c>
      <c r="C2" s="6">
        <v>180</v>
      </c>
      <c r="D2" s="6">
        <v>5</v>
      </c>
      <c r="E2" s="1">
        <v>27.4</v>
      </c>
      <c r="F2" s="1">
        <v>7.5</v>
      </c>
      <c r="G2" s="1">
        <v>7</v>
      </c>
    </row>
    <row r="3" spans="1:7" x14ac:dyDescent="0.2">
      <c r="A3" s="6"/>
      <c r="B3" s="1" t="s">
        <v>28</v>
      </c>
      <c r="C3" s="6">
        <v>180</v>
      </c>
      <c r="D3" s="6">
        <v>23.5</v>
      </c>
      <c r="E3" s="1">
        <v>21.7</v>
      </c>
      <c r="F3" s="1">
        <v>5.9</v>
      </c>
      <c r="G3" s="1">
        <v>5.2</v>
      </c>
    </row>
    <row r="4" spans="1:7" x14ac:dyDescent="0.2">
      <c r="A4" s="6"/>
      <c r="B4" s="1" t="s">
        <v>29</v>
      </c>
      <c r="C4" s="6">
        <v>180</v>
      </c>
      <c r="D4" s="6">
        <f>AVERAGE(37,65)</f>
        <v>51</v>
      </c>
      <c r="E4" s="1">
        <v>15.6</v>
      </c>
      <c r="F4" s="1">
        <v>5</v>
      </c>
      <c r="G4" s="1">
        <v>4.4000000000000004</v>
      </c>
    </row>
    <row r="5" spans="1:7" x14ac:dyDescent="0.2">
      <c r="A5" s="6"/>
      <c r="B5" s="1" t="s">
        <v>30</v>
      </c>
      <c r="C5" s="6">
        <v>180</v>
      </c>
      <c r="D5" s="6">
        <f>AVERAGE(65,100)</f>
        <v>82.5</v>
      </c>
      <c r="E5" s="1">
        <v>14.9</v>
      </c>
      <c r="F5" s="1">
        <v>3.7</v>
      </c>
      <c r="G5" s="1">
        <v>3.8</v>
      </c>
    </row>
    <row r="6" spans="1:7" x14ac:dyDescent="0.2">
      <c r="A6" s="6"/>
      <c r="B6" s="1" t="s">
        <v>31</v>
      </c>
      <c r="C6" s="6">
        <v>180</v>
      </c>
      <c r="D6" s="6">
        <v>110</v>
      </c>
      <c r="E6" s="1">
        <v>12.4</v>
      </c>
      <c r="F6" s="1">
        <v>4.7</v>
      </c>
      <c r="G6" s="1">
        <v>1.4</v>
      </c>
    </row>
    <row r="7" spans="1:7" x14ac:dyDescent="0.2">
      <c r="A7" s="1" t="s">
        <v>63</v>
      </c>
      <c r="B7" s="1" t="s">
        <v>32</v>
      </c>
      <c r="C7" s="6">
        <v>570</v>
      </c>
      <c r="D7" s="6">
        <v>6.5</v>
      </c>
      <c r="E7" s="1">
        <v>25.5</v>
      </c>
      <c r="F7" s="1">
        <v>7.5</v>
      </c>
      <c r="G7" s="1">
        <v>14</v>
      </c>
    </row>
    <row r="8" spans="1:7" x14ac:dyDescent="0.2">
      <c r="A8" s="6"/>
      <c r="B8" s="1" t="s">
        <v>33</v>
      </c>
      <c r="C8" s="6">
        <v>570</v>
      </c>
      <c r="D8" s="6">
        <v>22.5</v>
      </c>
      <c r="E8" s="1">
        <v>28.7</v>
      </c>
      <c r="F8" s="1">
        <v>10.199999999999999</v>
      </c>
      <c r="G8" s="1">
        <v>7.8</v>
      </c>
    </row>
    <row r="9" spans="1:7" x14ac:dyDescent="0.2">
      <c r="A9" s="6"/>
      <c r="B9" s="1" t="s">
        <v>34</v>
      </c>
      <c r="C9" s="6">
        <v>570</v>
      </c>
      <c r="D9" s="6">
        <v>37</v>
      </c>
      <c r="E9" s="1">
        <v>27.6</v>
      </c>
      <c r="F9" s="1">
        <v>6.6</v>
      </c>
      <c r="G9" s="1">
        <v>4.7</v>
      </c>
    </row>
    <row r="10" spans="1:7" x14ac:dyDescent="0.2">
      <c r="A10" s="6"/>
      <c r="B10" s="1" t="s">
        <v>35</v>
      </c>
      <c r="C10" s="6">
        <v>570</v>
      </c>
      <c r="D10" s="6">
        <v>53</v>
      </c>
      <c r="E10" s="1">
        <v>15.5</v>
      </c>
      <c r="F10" s="1">
        <v>2.6</v>
      </c>
      <c r="G10" s="1">
        <v>9.5</v>
      </c>
    </row>
    <row r="11" spans="1:7" x14ac:dyDescent="0.2">
      <c r="A11" s="6"/>
      <c r="B11" s="1" t="s">
        <v>36</v>
      </c>
      <c r="C11" s="6">
        <v>570</v>
      </c>
      <c r="D11" s="6">
        <f>147/2</f>
        <v>73.5</v>
      </c>
      <c r="E11" s="1">
        <v>12.8</v>
      </c>
      <c r="F11" s="1">
        <v>5.5</v>
      </c>
      <c r="G11" s="1">
        <v>8.1</v>
      </c>
    </row>
    <row r="12" spans="1:7" x14ac:dyDescent="0.2">
      <c r="A12" s="6"/>
      <c r="B12" s="1" t="s">
        <v>37</v>
      </c>
      <c r="C12" s="6">
        <v>570</v>
      </c>
      <c r="D12" s="6">
        <v>94</v>
      </c>
      <c r="E12" s="1">
        <v>12.9</v>
      </c>
      <c r="F12" s="1">
        <v>5</v>
      </c>
      <c r="G12" s="1">
        <v>7.2</v>
      </c>
    </row>
    <row r="13" spans="1:7" x14ac:dyDescent="0.2">
      <c r="A13" s="1" t="s">
        <v>64</v>
      </c>
      <c r="B13" s="1" t="s">
        <v>38</v>
      </c>
      <c r="C13" s="6">
        <v>1260</v>
      </c>
      <c r="D13" s="6">
        <v>1</v>
      </c>
      <c r="E13" s="1">
        <v>18.2</v>
      </c>
      <c r="F13" s="1">
        <v>8.8000000000000007</v>
      </c>
      <c r="G13" s="1">
        <v>25.5</v>
      </c>
    </row>
    <row r="14" spans="1:7" x14ac:dyDescent="0.2">
      <c r="A14" s="6"/>
      <c r="B14" s="1" t="s">
        <v>39</v>
      </c>
      <c r="C14" s="6">
        <v>1260</v>
      </c>
      <c r="D14" s="6">
        <v>30</v>
      </c>
      <c r="E14" s="1">
        <v>28</v>
      </c>
      <c r="F14" s="1">
        <v>7.7</v>
      </c>
      <c r="G14" s="1">
        <v>15.1</v>
      </c>
    </row>
    <row r="15" spans="1:7" x14ac:dyDescent="0.2">
      <c r="A15" s="6"/>
      <c r="B15" s="1" t="s">
        <v>40</v>
      </c>
      <c r="C15" s="6">
        <v>1260</v>
      </c>
      <c r="D15" s="6">
        <v>55</v>
      </c>
      <c r="E15" s="1">
        <v>20.2</v>
      </c>
      <c r="F15" s="1">
        <v>13.5</v>
      </c>
      <c r="G15" s="1">
        <v>7.6</v>
      </c>
    </row>
    <row r="16" spans="1:7" x14ac:dyDescent="0.2">
      <c r="A16" s="6"/>
      <c r="B16" s="1" t="s">
        <v>41</v>
      </c>
      <c r="C16" s="6">
        <v>1260</v>
      </c>
      <c r="D16" s="6">
        <f>157/2</f>
        <v>78.5</v>
      </c>
      <c r="E16" s="1">
        <v>17.600000000000001</v>
      </c>
      <c r="F16" s="1">
        <v>6.3</v>
      </c>
      <c r="G16" s="1">
        <v>7.1</v>
      </c>
    </row>
    <row r="17" spans="1:7" x14ac:dyDescent="0.2">
      <c r="A17" s="6"/>
      <c r="B17" s="1" t="s">
        <v>42</v>
      </c>
      <c r="C17" s="6">
        <v>1260</v>
      </c>
      <c r="D17" s="6">
        <f>AVERAGE(132,85)</f>
        <v>108.5</v>
      </c>
      <c r="E17" s="1">
        <v>17.7</v>
      </c>
      <c r="F17" s="1">
        <v>2.2000000000000002</v>
      </c>
      <c r="G17" s="1">
        <v>3.6</v>
      </c>
    </row>
    <row r="18" spans="1:7" x14ac:dyDescent="0.2">
      <c r="A18" s="1" t="s">
        <v>65</v>
      </c>
      <c r="B18" s="1" t="s">
        <v>43</v>
      </c>
      <c r="C18" s="6">
        <v>1380</v>
      </c>
      <c r="D18" s="6">
        <v>11</v>
      </c>
      <c r="E18" s="1">
        <v>18.399999999999999</v>
      </c>
      <c r="F18" s="1">
        <v>9.1999999999999993</v>
      </c>
      <c r="G18" s="1">
        <v>25.5</v>
      </c>
    </row>
    <row r="19" spans="1:7" x14ac:dyDescent="0.2">
      <c r="A19" s="6"/>
      <c r="B19" s="1" t="s">
        <v>44</v>
      </c>
      <c r="C19" s="6">
        <v>1380</v>
      </c>
      <c r="D19" s="6">
        <v>34.5</v>
      </c>
      <c r="E19" s="1">
        <v>18.3</v>
      </c>
      <c r="F19" s="1">
        <v>5.3</v>
      </c>
      <c r="G19" s="1">
        <v>15.1</v>
      </c>
    </row>
    <row r="20" spans="1:7" x14ac:dyDescent="0.2">
      <c r="A20" s="6"/>
      <c r="B20" s="1" t="s">
        <v>45</v>
      </c>
      <c r="C20" s="6">
        <v>1380</v>
      </c>
      <c r="D20" s="6">
        <v>57</v>
      </c>
      <c r="E20" s="1">
        <v>19.600000000000001</v>
      </c>
      <c r="F20" s="1">
        <v>5</v>
      </c>
      <c r="G20" s="1">
        <v>7.5</v>
      </c>
    </row>
    <row r="21" spans="1:7" x14ac:dyDescent="0.2">
      <c r="A21" s="6"/>
      <c r="B21" s="1" t="s">
        <v>46</v>
      </c>
      <c r="C21" s="6">
        <v>1380</v>
      </c>
      <c r="D21" s="6">
        <v>79.5</v>
      </c>
      <c r="E21" s="1">
        <v>16.399999999999999</v>
      </c>
      <c r="F21" s="1">
        <v>7.7</v>
      </c>
      <c r="G21" s="1">
        <v>9.1</v>
      </c>
    </row>
    <row r="22" spans="1:7" x14ac:dyDescent="0.2">
      <c r="A22" s="6"/>
      <c r="B22" s="1" t="s">
        <v>47</v>
      </c>
      <c r="C22" s="6">
        <v>1380</v>
      </c>
      <c r="D22" s="6">
        <f>AVERAGE(92,125)</f>
        <v>108.5</v>
      </c>
      <c r="E22" s="1">
        <v>12.6</v>
      </c>
      <c r="F22" s="1">
        <v>5.9</v>
      </c>
      <c r="G22" s="1">
        <v>3.6</v>
      </c>
    </row>
    <row r="23" spans="1:7" x14ac:dyDescent="0.2">
      <c r="A23" s="1" t="s">
        <v>66</v>
      </c>
      <c r="B23" s="1" t="s">
        <v>48</v>
      </c>
      <c r="C23" s="6">
        <v>2500</v>
      </c>
      <c r="D23" s="6">
        <v>5</v>
      </c>
      <c r="E23" s="1">
        <v>7.9</v>
      </c>
      <c r="F23" s="1">
        <v>2.7</v>
      </c>
      <c r="G23" s="1">
        <v>27.8</v>
      </c>
    </row>
    <row r="24" spans="1:7" x14ac:dyDescent="0.2">
      <c r="A24" s="6"/>
      <c r="B24" s="1" t="s">
        <v>49</v>
      </c>
      <c r="C24" s="6">
        <v>2500</v>
      </c>
      <c r="D24" s="6">
        <v>19</v>
      </c>
      <c r="E24" s="1">
        <v>8</v>
      </c>
      <c r="F24" s="1">
        <v>3.5</v>
      </c>
      <c r="G24" s="1">
        <v>24.8</v>
      </c>
    </row>
    <row r="25" spans="1:7" x14ac:dyDescent="0.2">
      <c r="A25" s="6"/>
      <c r="B25" s="1" t="s">
        <v>50</v>
      </c>
      <c r="C25" s="6">
        <v>2500</v>
      </c>
      <c r="D25" s="6">
        <v>30</v>
      </c>
      <c r="E25" s="1">
        <v>9</v>
      </c>
      <c r="F25" s="1">
        <v>2</v>
      </c>
      <c r="G25" s="1">
        <v>18.899999999999999</v>
      </c>
    </row>
    <row r="26" spans="1:7" x14ac:dyDescent="0.2">
      <c r="A26" s="6"/>
      <c r="B26" s="1" t="s">
        <v>51</v>
      </c>
      <c r="C26" s="6">
        <v>2500</v>
      </c>
      <c r="D26" s="6">
        <v>50</v>
      </c>
      <c r="E26" s="1">
        <v>11.1</v>
      </c>
      <c r="F26" s="1">
        <v>0.8</v>
      </c>
      <c r="G26" s="1">
        <v>14.9</v>
      </c>
    </row>
    <row r="27" spans="1:7" x14ac:dyDescent="0.2">
      <c r="A27" s="6"/>
      <c r="B27" s="1" t="s">
        <v>52</v>
      </c>
      <c r="C27" s="6">
        <v>2500</v>
      </c>
      <c r="D27" s="6">
        <v>69.5</v>
      </c>
      <c r="E27" s="1">
        <v>11.5</v>
      </c>
      <c r="F27" s="1">
        <v>-0.4</v>
      </c>
      <c r="G27" s="1">
        <v>16.7</v>
      </c>
    </row>
    <row r="28" spans="1:7" x14ac:dyDescent="0.2">
      <c r="A28" s="6"/>
      <c r="B28" s="1" t="s">
        <v>53</v>
      </c>
      <c r="C28" s="6">
        <v>2500</v>
      </c>
      <c r="D28" s="6">
        <v>90</v>
      </c>
      <c r="E28" s="1">
        <v>18.2</v>
      </c>
      <c r="F28" s="1">
        <v>0.1</v>
      </c>
      <c r="G28" s="1">
        <v>8.4</v>
      </c>
    </row>
    <row r="29" spans="1:7" x14ac:dyDescent="0.2">
      <c r="A29" s="6"/>
      <c r="B29" s="1" t="s">
        <v>54</v>
      </c>
      <c r="C29" s="6">
        <v>2500</v>
      </c>
      <c r="D29" s="6">
        <v>105.5</v>
      </c>
      <c r="E29" s="1">
        <v>22.5</v>
      </c>
      <c r="F29" s="1">
        <v>0.1</v>
      </c>
      <c r="G29" s="1">
        <v>6.5</v>
      </c>
    </row>
    <row r="30" spans="1:7" x14ac:dyDescent="0.2">
      <c r="A30" s="1" t="s">
        <v>67</v>
      </c>
      <c r="B30" s="1" t="s">
        <v>55</v>
      </c>
      <c r="C30" s="6">
        <v>3000</v>
      </c>
      <c r="D30" s="6">
        <v>7.5</v>
      </c>
      <c r="E30" s="1">
        <v>6.8</v>
      </c>
      <c r="F30" s="1">
        <v>2.9</v>
      </c>
      <c r="G30" s="1">
        <v>54.6</v>
      </c>
    </row>
    <row r="31" spans="1:7" x14ac:dyDescent="0.2">
      <c r="A31" s="6"/>
      <c r="B31" s="1" t="s">
        <v>56</v>
      </c>
      <c r="C31" s="6">
        <v>3000</v>
      </c>
      <c r="D31" s="6">
        <v>12.5</v>
      </c>
      <c r="E31" s="1">
        <v>10.6</v>
      </c>
      <c r="F31" s="1">
        <v>3</v>
      </c>
      <c r="G31" s="1">
        <v>40.5</v>
      </c>
    </row>
    <row r="32" spans="1:7" x14ac:dyDescent="0.2">
      <c r="A32" s="6"/>
      <c r="B32" s="1" t="s">
        <v>57</v>
      </c>
      <c r="C32" s="6">
        <v>3000</v>
      </c>
      <c r="D32" s="6">
        <v>17.5</v>
      </c>
      <c r="E32" s="1">
        <v>15.3</v>
      </c>
      <c r="F32" s="1">
        <v>3.1</v>
      </c>
      <c r="G32" s="1">
        <v>43.9</v>
      </c>
    </row>
    <row r="33" spans="1:7" x14ac:dyDescent="0.2">
      <c r="A33" s="6"/>
      <c r="B33" s="1" t="s">
        <v>58</v>
      </c>
      <c r="C33" s="6">
        <v>3000</v>
      </c>
      <c r="D33" s="6">
        <v>25</v>
      </c>
      <c r="E33" s="1">
        <v>12</v>
      </c>
      <c r="F33" s="1">
        <v>2.7</v>
      </c>
      <c r="G33" s="1">
        <v>23.8</v>
      </c>
    </row>
    <row r="34" spans="1:7" x14ac:dyDescent="0.2">
      <c r="A34" s="6"/>
      <c r="B34" s="1" t="s">
        <v>59</v>
      </c>
      <c r="C34" s="6">
        <v>3000</v>
      </c>
      <c r="D34" s="6">
        <v>35</v>
      </c>
      <c r="E34" s="1">
        <v>11.4</v>
      </c>
      <c r="F34" s="1">
        <v>4.7</v>
      </c>
      <c r="G34" s="1">
        <v>19.8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7196-AB78-094F-AB50-B2E4EA67C9EB}">
  <dimension ref="A1:N17"/>
  <sheetViews>
    <sheetView workbookViewId="0">
      <selection activeCell="I23" sqref="I23"/>
    </sheetView>
  </sheetViews>
  <sheetFormatPr baseColWidth="10" defaultRowHeight="16" x14ac:dyDescent="0.2"/>
  <cols>
    <col min="1" max="1" width="4.33203125" bestFit="1" customWidth="1"/>
    <col min="2" max="2" width="7.33203125" bestFit="1" customWidth="1"/>
    <col min="4" max="4" width="10.5" bestFit="1" customWidth="1"/>
    <col min="5" max="5" width="8" bestFit="1" customWidth="1"/>
    <col min="6" max="6" width="17.83203125" bestFit="1" customWidth="1"/>
    <col min="7" max="7" width="9.5" bestFit="1" customWidth="1"/>
  </cols>
  <sheetData>
    <row r="1" spans="1:14" ht="19" x14ac:dyDescent="0.2">
      <c r="A1" s="5" t="s">
        <v>0</v>
      </c>
      <c r="B1" s="5" t="s">
        <v>62</v>
      </c>
      <c r="C1" s="5" t="s">
        <v>60</v>
      </c>
      <c r="D1" s="5" t="s">
        <v>21</v>
      </c>
      <c r="E1" s="5" t="s">
        <v>22</v>
      </c>
      <c r="F1" s="5" t="s">
        <v>111</v>
      </c>
      <c r="G1" s="5" t="s">
        <v>23</v>
      </c>
      <c r="I1" s="7"/>
      <c r="J1" s="8"/>
      <c r="K1" s="7"/>
      <c r="L1" s="7"/>
      <c r="M1" s="8"/>
      <c r="N1" s="9"/>
    </row>
    <row r="2" spans="1:14" x14ac:dyDescent="0.2">
      <c r="A2" s="6" t="s">
        <v>82</v>
      </c>
      <c r="B2" s="20" t="s">
        <v>68</v>
      </c>
      <c r="C2" s="13">
        <v>1730</v>
      </c>
      <c r="D2" s="14">
        <v>5</v>
      </c>
      <c r="E2" s="15">
        <v>56.5</v>
      </c>
      <c r="F2" s="15">
        <v>7.1</v>
      </c>
      <c r="G2" s="16">
        <v>10.18</v>
      </c>
      <c r="I2" s="10"/>
      <c r="N2" s="11"/>
    </row>
    <row r="3" spans="1:14" x14ac:dyDescent="0.2">
      <c r="A3" s="6"/>
      <c r="B3" s="20" t="s">
        <v>69</v>
      </c>
      <c r="C3" s="13">
        <v>1730</v>
      </c>
      <c r="D3" s="14">
        <v>18.5</v>
      </c>
      <c r="E3" s="15">
        <v>62.2</v>
      </c>
      <c r="F3" s="15">
        <v>9.9</v>
      </c>
      <c r="G3" s="16">
        <v>2.77</v>
      </c>
      <c r="I3" s="10"/>
      <c r="N3" s="11"/>
    </row>
    <row r="4" spans="1:14" x14ac:dyDescent="0.2">
      <c r="A4" s="6"/>
      <c r="B4" s="20" t="s">
        <v>70</v>
      </c>
      <c r="C4" s="13">
        <v>1730</v>
      </c>
      <c r="D4" s="14">
        <v>33.5</v>
      </c>
      <c r="E4" s="15">
        <v>65.400000000000006</v>
      </c>
      <c r="F4" s="15">
        <v>3.8</v>
      </c>
      <c r="G4" s="16">
        <v>2.2200000000000002</v>
      </c>
      <c r="I4" s="10"/>
      <c r="N4" s="11"/>
    </row>
    <row r="5" spans="1:14" x14ac:dyDescent="0.2">
      <c r="A5" s="6"/>
      <c r="B5" s="20" t="s">
        <v>71</v>
      </c>
      <c r="C5" s="13">
        <v>1730</v>
      </c>
      <c r="D5" s="14">
        <v>46</v>
      </c>
      <c r="E5" s="15">
        <v>44.8</v>
      </c>
      <c r="F5" s="15">
        <v>5.5</v>
      </c>
      <c r="G5" s="16">
        <v>2.0699999999999998</v>
      </c>
      <c r="I5" s="10"/>
      <c r="N5" s="11"/>
    </row>
    <row r="6" spans="1:14" x14ac:dyDescent="0.2">
      <c r="A6" s="6"/>
      <c r="B6" s="20" t="s">
        <v>72</v>
      </c>
      <c r="C6" s="13">
        <v>1730</v>
      </c>
      <c r="D6" s="14">
        <v>61</v>
      </c>
      <c r="E6" s="15">
        <v>72.5</v>
      </c>
      <c r="F6" s="15">
        <v>4.7</v>
      </c>
      <c r="G6" s="16">
        <v>1.06</v>
      </c>
      <c r="I6" s="10"/>
      <c r="N6" s="11"/>
    </row>
    <row r="7" spans="1:14" x14ac:dyDescent="0.2">
      <c r="A7" s="6"/>
      <c r="B7" s="20" t="s">
        <v>73</v>
      </c>
      <c r="C7" s="13">
        <v>1730</v>
      </c>
      <c r="D7" s="14">
        <v>96.5</v>
      </c>
      <c r="E7" s="15">
        <v>29</v>
      </c>
      <c r="F7" s="15">
        <v>3.3</v>
      </c>
      <c r="G7" s="16">
        <v>1.06</v>
      </c>
      <c r="I7" s="10"/>
      <c r="N7" s="11"/>
    </row>
    <row r="8" spans="1:14" x14ac:dyDescent="0.2">
      <c r="A8" s="6" t="s">
        <v>83</v>
      </c>
      <c r="B8" s="20" t="s">
        <v>74</v>
      </c>
      <c r="C8" s="13">
        <v>350</v>
      </c>
      <c r="D8" s="14">
        <v>2.5</v>
      </c>
      <c r="E8" s="17">
        <v>14.743056739679227</v>
      </c>
      <c r="F8" s="17">
        <v>10.1</v>
      </c>
      <c r="G8" s="18">
        <v>2.52</v>
      </c>
    </row>
    <row r="9" spans="1:14" x14ac:dyDescent="0.2">
      <c r="A9" s="6"/>
      <c r="B9" s="20" t="s">
        <v>75</v>
      </c>
      <c r="C9" s="13">
        <v>350</v>
      </c>
      <c r="D9" s="14">
        <v>15.5</v>
      </c>
      <c r="E9" s="17">
        <v>32.439108889902244</v>
      </c>
      <c r="F9" s="17">
        <v>11.3</v>
      </c>
      <c r="G9" s="18">
        <v>1.28</v>
      </c>
    </row>
    <row r="10" spans="1:14" x14ac:dyDescent="0.2">
      <c r="A10" s="6"/>
      <c r="B10" s="20" t="s">
        <v>76</v>
      </c>
      <c r="C10" s="13">
        <v>350</v>
      </c>
      <c r="D10" s="14">
        <v>34.5</v>
      </c>
      <c r="E10" s="17">
        <v>22.210000000000004</v>
      </c>
      <c r="F10" s="17">
        <v>13.9</v>
      </c>
      <c r="G10" s="18">
        <v>1.78</v>
      </c>
      <c r="I10" s="10"/>
      <c r="N10" s="11"/>
    </row>
    <row r="11" spans="1:14" x14ac:dyDescent="0.2">
      <c r="A11" s="6"/>
      <c r="B11" s="20" t="s">
        <v>77</v>
      </c>
      <c r="C11" s="13">
        <v>350</v>
      </c>
      <c r="D11" s="14">
        <v>51.5</v>
      </c>
      <c r="E11" s="17">
        <v>10.640625</v>
      </c>
      <c r="F11" s="17">
        <v>11.5</v>
      </c>
      <c r="G11" s="18">
        <v>0.88</v>
      </c>
      <c r="I11" s="10"/>
      <c r="N11" s="11"/>
    </row>
    <row r="12" spans="1:14" ht="17" x14ac:dyDescent="0.2">
      <c r="A12" s="6"/>
      <c r="B12" s="21" t="s">
        <v>78</v>
      </c>
      <c r="C12" s="13">
        <v>350</v>
      </c>
      <c r="D12" s="19">
        <v>70</v>
      </c>
      <c r="E12" s="17">
        <v>5.3233532934131738</v>
      </c>
      <c r="F12" s="17">
        <v>4</v>
      </c>
      <c r="G12" s="18">
        <v>0.93</v>
      </c>
      <c r="I12" s="10"/>
      <c r="N12" s="11"/>
    </row>
    <row r="13" spans="1:14" x14ac:dyDescent="0.2">
      <c r="A13" s="6"/>
      <c r="B13" s="20" t="s">
        <v>79</v>
      </c>
      <c r="C13" s="13">
        <v>350</v>
      </c>
      <c r="D13" s="14">
        <v>75</v>
      </c>
      <c r="E13" s="17">
        <v>8.1449999999999996</v>
      </c>
      <c r="F13" s="17">
        <v>3.9</v>
      </c>
      <c r="G13" s="18">
        <v>0.8</v>
      </c>
      <c r="I13" s="10"/>
      <c r="N13" s="11"/>
    </row>
    <row r="14" spans="1:14" x14ac:dyDescent="0.2">
      <c r="A14" s="6"/>
      <c r="B14" s="20" t="s">
        <v>80</v>
      </c>
      <c r="C14" s="13">
        <v>350</v>
      </c>
      <c r="D14" s="14">
        <v>96</v>
      </c>
      <c r="E14" s="17">
        <v>6.8951219512195108</v>
      </c>
      <c r="F14" s="17">
        <v>2.2000000000000002</v>
      </c>
      <c r="G14" s="18">
        <v>0.66</v>
      </c>
      <c r="I14" s="12"/>
      <c r="N14" s="11"/>
    </row>
    <row r="15" spans="1:14" x14ac:dyDescent="0.2">
      <c r="A15" s="6"/>
      <c r="B15" s="20" t="s">
        <v>81</v>
      </c>
      <c r="C15" s="13">
        <v>350</v>
      </c>
      <c r="D15" s="14">
        <v>108.5</v>
      </c>
      <c r="E15" s="17">
        <v>7.9033816425120769</v>
      </c>
      <c r="F15" s="17">
        <v>2.2999999999999998</v>
      </c>
      <c r="G15" s="18">
        <v>0.5</v>
      </c>
      <c r="I15" s="10"/>
      <c r="N15" s="11"/>
    </row>
    <row r="16" spans="1:14" x14ac:dyDescent="0.2">
      <c r="I16" s="10"/>
      <c r="N16" s="11"/>
    </row>
    <row r="17" spans="9:14" x14ac:dyDescent="0.2">
      <c r="I17" s="10"/>
      <c r="N17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8F7AE-AB76-6342-B840-B3E13CF11A4D}">
  <dimension ref="A1:I16"/>
  <sheetViews>
    <sheetView tabSelected="1" workbookViewId="0">
      <selection activeCell="H31" sqref="H31"/>
    </sheetView>
  </sheetViews>
  <sheetFormatPr baseColWidth="10" defaultRowHeight="16" x14ac:dyDescent="0.2"/>
  <cols>
    <col min="1" max="1" width="12.5" bestFit="1" customWidth="1"/>
    <col min="2" max="2" width="28.6640625" bestFit="1" customWidth="1"/>
    <col min="3" max="3" width="14.5" bestFit="1" customWidth="1"/>
    <col min="4" max="4" width="15.1640625" bestFit="1" customWidth="1"/>
    <col min="5" max="5" width="10.1640625" bestFit="1" customWidth="1"/>
    <col min="6" max="6" width="8" bestFit="1" customWidth="1"/>
    <col min="7" max="7" width="13" bestFit="1" customWidth="1"/>
    <col min="8" max="8" width="8" bestFit="1" customWidth="1"/>
    <col min="9" max="9" width="13" bestFit="1" customWidth="1"/>
  </cols>
  <sheetData>
    <row r="1" spans="1:9" ht="19" x14ac:dyDescent="0.2">
      <c r="A1" s="4" t="s">
        <v>84</v>
      </c>
      <c r="B1" s="4" t="s">
        <v>85</v>
      </c>
      <c r="C1" s="4" t="s">
        <v>86</v>
      </c>
      <c r="D1" s="4" t="s">
        <v>87</v>
      </c>
      <c r="E1" s="4" t="s">
        <v>60</v>
      </c>
      <c r="F1" s="23" t="s">
        <v>116</v>
      </c>
      <c r="G1" s="23"/>
      <c r="H1" s="23" t="s">
        <v>117</v>
      </c>
      <c r="I1" s="23"/>
    </row>
    <row r="2" spans="1:9" x14ac:dyDescent="0.2">
      <c r="F2" s="4" t="s">
        <v>88</v>
      </c>
      <c r="G2" s="4" t="s">
        <v>89</v>
      </c>
      <c r="H2" s="4" t="s">
        <v>88</v>
      </c>
      <c r="I2" s="4" t="s">
        <v>89</v>
      </c>
    </row>
    <row r="3" spans="1:9" x14ac:dyDescent="0.2">
      <c r="A3" t="s">
        <v>90</v>
      </c>
      <c r="B3" t="s">
        <v>91</v>
      </c>
      <c r="C3" t="s">
        <v>92</v>
      </c>
      <c r="D3">
        <v>0.3</v>
      </c>
      <c r="E3">
        <v>2500</v>
      </c>
      <c r="F3" s="22">
        <v>3.3</v>
      </c>
      <c r="G3" s="22">
        <v>0.1</v>
      </c>
      <c r="H3" s="22">
        <v>6</v>
      </c>
      <c r="I3" s="22">
        <v>2.6</v>
      </c>
    </row>
    <row r="4" spans="1:9" x14ac:dyDescent="0.2">
      <c r="A4" t="s">
        <v>93</v>
      </c>
      <c r="B4" t="s">
        <v>91</v>
      </c>
      <c r="C4" t="s">
        <v>92</v>
      </c>
      <c r="D4">
        <v>2.1</v>
      </c>
      <c r="E4">
        <v>2500</v>
      </c>
      <c r="F4" s="22">
        <v>3.6</v>
      </c>
      <c r="G4" s="22">
        <v>0.1</v>
      </c>
      <c r="H4" s="22">
        <v>5.3</v>
      </c>
      <c r="I4" s="22">
        <v>2.6</v>
      </c>
    </row>
    <row r="5" spans="1:9" x14ac:dyDescent="0.2">
      <c r="A5" t="s">
        <v>94</v>
      </c>
      <c r="B5" t="s">
        <v>91</v>
      </c>
      <c r="C5" t="s">
        <v>92</v>
      </c>
      <c r="D5">
        <v>20</v>
      </c>
      <c r="E5">
        <v>2500</v>
      </c>
      <c r="F5" s="22">
        <v>-0.1</v>
      </c>
      <c r="G5" s="22">
        <v>1</v>
      </c>
      <c r="H5" s="22">
        <v>13.5</v>
      </c>
      <c r="I5" s="22">
        <v>2.1</v>
      </c>
    </row>
    <row r="6" spans="1:9" x14ac:dyDescent="0.2">
      <c r="A6" t="s">
        <v>95</v>
      </c>
      <c r="B6" t="s">
        <v>91</v>
      </c>
      <c r="C6" t="s">
        <v>92</v>
      </c>
      <c r="D6">
        <v>150</v>
      </c>
      <c r="E6">
        <v>2500</v>
      </c>
      <c r="F6" s="22">
        <v>2.4</v>
      </c>
      <c r="G6" s="22">
        <v>1.5</v>
      </c>
      <c r="H6" s="22">
        <v>9.5</v>
      </c>
      <c r="I6" s="22">
        <v>2.9</v>
      </c>
    </row>
    <row r="7" spans="1:9" x14ac:dyDescent="0.2">
      <c r="A7" t="s">
        <v>96</v>
      </c>
      <c r="B7" t="s">
        <v>91</v>
      </c>
      <c r="C7" t="s">
        <v>92</v>
      </c>
      <c r="D7">
        <v>1400</v>
      </c>
      <c r="E7">
        <v>2500</v>
      </c>
      <c r="F7" s="22">
        <v>2.9</v>
      </c>
      <c r="G7" s="22">
        <v>1.3</v>
      </c>
      <c r="H7" s="22">
        <v>5.5</v>
      </c>
      <c r="I7" s="22">
        <v>5.5</v>
      </c>
    </row>
    <row r="8" spans="1:9" x14ac:dyDescent="0.2">
      <c r="A8" t="s">
        <v>97</v>
      </c>
      <c r="B8" t="s">
        <v>91</v>
      </c>
      <c r="C8" t="s">
        <v>92</v>
      </c>
      <c r="D8">
        <v>4100</v>
      </c>
      <c r="E8">
        <v>2500</v>
      </c>
      <c r="F8" s="22">
        <v>4.2</v>
      </c>
      <c r="G8" s="22">
        <v>0.8</v>
      </c>
      <c r="H8" s="22">
        <v>3.9</v>
      </c>
      <c r="I8" s="22">
        <v>2.7</v>
      </c>
    </row>
    <row r="9" spans="1:9" x14ac:dyDescent="0.2">
      <c r="A9" t="s">
        <v>98</v>
      </c>
      <c r="B9" t="s">
        <v>99</v>
      </c>
      <c r="C9" t="s">
        <v>100</v>
      </c>
      <c r="D9">
        <v>150</v>
      </c>
      <c r="E9">
        <v>180</v>
      </c>
      <c r="F9" s="22">
        <v>5.3</v>
      </c>
      <c r="G9" s="22">
        <v>0.5</v>
      </c>
      <c r="H9" s="22">
        <v>4.0999999999999996</v>
      </c>
      <c r="I9" s="22">
        <v>0.7</v>
      </c>
    </row>
    <row r="10" spans="1:9" x14ac:dyDescent="0.2">
      <c r="A10" t="s">
        <v>101</v>
      </c>
      <c r="B10" t="s">
        <v>99</v>
      </c>
      <c r="C10" t="s">
        <v>100</v>
      </c>
      <c r="D10">
        <v>150</v>
      </c>
      <c r="E10">
        <v>570</v>
      </c>
      <c r="F10" s="22">
        <v>6.7</v>
      </c>
      <c r="G10" s="22">
        <v>1</v>
      </c>
      <c r="H10" s="22">
        <v>7.6</v>
      </c>
      <c r="I10" s="22">
        <v>0.9</v>
      </c>
    </row>
    <row r="11" spans="1:9" x14ac:dyDescent="0.2">
      <c r="A11" t="s">
        <v>102</v>
      </c>
      <c r="B11" t="s">
        <v>99</v>
      </c>
      <c r="C11" t="s">
        <v>100</v>
      </c>
      <c r="D11">
        <v>150</v>
      </c>
      <c r="E11">
        <v>1260</v>
      </c>
      <c r="F11" s="22">
        <v>8.1999999999999993</v>
      </c>
      <c r="G11" s="22">
        <v>1.8</v>
      </c>
      <c r="H11" s="22">
        <v>9.1999999999999993</v>
      </c>
      <c r="I11" s="22">
        <v>2.9</v>
      </c>
    </row>
    <row r="12" spans="1:9" x14ac:dyDescent="0.2">
      <c r="A12" t="s">
        <v>103</v>
      </c>
      <c r="B12" t="s">
        <v>99</v>
      </c>
      <c r="C12" t="s">
        <v>100</v>
      </c>
      <c r="D12">
        <v>150</v>
      </c>
      <c r="E12">
        <v>1380</v>
      </c>
      <c r="F12" s="22">
        <v>6.4</v>
      </c>
      <c r="G12" s="22">
        <v>0.6</v>
      </c>
      <c r="H12" s="22">
        <v>10.199999999999999</v>
      </c>
      <c r="I12" s="22">
        <v>2.9</v>
      </c>
    </row>
    <row r="13" spans="1:9" x14ac:dyDescent="0.2">
      <c r="A13" t="s">
        <v>104</v>
      </c>
      <c r="B13" t="s">
        <v>99</v>
      </c>
      <c r="C13" t="s">
        <v>100</v>
      </c>
      <c r="D13">
        <v>150</v>
      </c>
      <c r="E13">
        <v>2500</v>
      </c>
      <c r="F13" s="22">
        <v>0.7</v>
      </c>
      <c r="G13" s="22">
        <v>0.4</v>
      </c>
      <c r="H13" s="22">
        <v>15.4</v>
      </c>
      <c r="I13" s="22">
        <v>2.4</v>
      </c>
    </row>
    <row r="14" spans="1:9" x14ac:dyDescent="0.2">
      <c r="A14" t="s">
        <v>105</v>
      </c>
      <c r="B14" t="s">
        <v>99</v>
      </c>
      <c r="C14" t="s">
        <v>100</v>
      </c>
      <c r="D14">
        <v>150</v>
      </c>
      <c r="E14">
        <v>3000</v>
      </c>
      <c r="F14" s="22">
        <v>3.2</v>
      </c>
      <c r="G14" s="22">
        <v>0.4</v>
      </c>
      <c r="H14" s="22">
        <v>26.3</v>
      </c>
      <c r="I14" s="22">
        <v>6.2</v>
      </c>
    </row>
    <row r="15" spans="1:9" x14ac:dyDescent="0.2">
      <c r="A15" t="s">
        <v>108</v>
      </c>
      <c r="B15" t="s">
        <v>106</v>
      </c>
      <c r="C15" t="s">
        <v>100</v>
      </c>
      <c r="D15">
        <v>350</v>
      </c>
      <c r="E15">
        <v>1730</v>
      </c>
      <c r="F15" s="22">
        <v>5.6</v>
      </c>
      <c r="G15" s="22">
        <v>0.9</v>
      </c>
      <c r="H15" s="22">
        <v>2.2000000000000002</v>
      </c>
      <c r="I15" s="22">
        <v>0.8</v>
      </c>
    </row>
    <row r="16" spans="1:9" x14ac:dyDescent="0.2">
      <c r="A16" t="s">
        <v>107</v>
      </c>
      <c r="B16" t="s">
        <v>106</v>
      </c>
      <c r="C16" t="s">
        <v>100</v>
      </c>
      <c r="D16">
        <v>350</v>
      </c>
      <c r="E16">
        <v>350</v>
      </c>
      <c r="F16" s="22">
        <v>10.1</v>
      </c>
      <c r="G16" s="22">
        <v>1.6</v>
      </c>
      <c r="H16" s="22">
        <v>1.1000000000000001</v>
      </c>
      <c r="I16" s="22">
        <v>0.2</v>
      </c>
    </row>
  </sheetData>
  <mergeCells count="2"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Torn1997</vt:lpstr>
      <vt:lpstr>Mikutta2009</vt:lpstr>
      <vt:lpstr>Ryu2014</vt:lpstr>
      <vt:lpstr>Huh2004</vt:lpstr>
      <vt:lpstr>Li2020</vt:lpstr>
      <vt:lpstr>Soil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Ramos</dc:creator>
  <cp:lastModifiedBy>Ramos, Evan Joseph</cp:lastModifiedBy>
  <dcterms:created xsi:type="dcterms:W3CDTF">2023-07-14T20:48:19Z</dcterms:created>
  <dcterms:modified xsi:type="dcterms:W3CDTF">2023-10-09T21:13:42Z</dcterms:modified>
</cp:coreProperties>
</file>