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<sst xmlns="http://schemas.openxmlformats.org/spreadsheetml/2006/main" count="103" uniqueCount="57">
  <si>
    <t>Line Item</t>
  </si>
  <si>
    <t>Material</t>
  </si>
  <si>
    <t>Mass (lbmass)</t>
  </si>
  <si>
    <t>Method of Production</t>
  </si>
  <si>
    <t>Estimated Cost</t>
  </si>
  <si>
    <t>Notes</t>
  </si>
  <si>
    <t>Link</t>
  </si>
  <si>
    <t>Hexagonal Shell</t>
  </si>
  <si>
    <t>Aluminum</t>
  </si>
  <si>
    <t>Sheet Metal</t>
  </si>
  <si>
    <t>Assuming 5000 units</t>
  </si>
  <si>
    <t>https://www.xometry.com/quoting/quote/Q22-6451-3402</t>
  </si>
  <si>
    <t>Hexagonal Lid</t>
  </si>
  <si>
    <t>CNC Machining</t>
  </si>
  <si>
    <t>Inner Insulation</t>
  </si>
  <si>
    <t>Fiberglass Foam</t>
  </si>
  <si>
    <t>Cut and Rolled</t>
  </si>
  <si>
    <t>310.3 in^2 surface area</t>
  </si>
  <si>
    <t>https://www.rockwestcomposites.com/glass-skin-foam-core-sandwich-panels</t>
  </si>
  <si>
    <t>https://www.wolframalpha.com/input?i=%24419%2F%28%284ft+by+8ft+to+in%5E2%29%2F%28310.3+in%5E2%29%29</t>
  </si>
  <si>
    <t>Inner Hotpot</t>
  </si>
  <si>
    <t>Panel Shell</t>
  </si>
  <si>
    <t>Legs (x3)</t>
  </si>
  <si>
    <t>Heating Element</t>
  </si>
  <si>
    <t>Magnesium Oxide Sal</t>
  </si>
  <si>
    <t>Purchased</t>
  </si>
  <si>
    <t>https://jayeheater.en.made-in-china.com/product/IOiArxTDOSkY/China-Custom-Electric-Stove-Heating-Coil.html</t>
  </si>
  <si>
    <t>Rubber Stopper</t>
  </si>
  <si>
    <t>Silicone Rubber</t>
  </si>
  <si>
    <t>https://www.fixsupply.com/zusassr-b-35-black-silicone-foam-roll-1-2-thick-x-36-wide-x-6-ft-long?srsltid=AR57-fDB34GYME2bgdOkOGVJ6-ZBeYmWjz4CpQ1IUE3NxYcm7G1VrG9xALs</t>
  </si>
  <si>
    <t>DHT11 Temperature Control Chipset</t>
  </si>
  <si>
    <t>Various</t>
  </si>
  <si>
    <t>https://www.globalsources.com/Humidity-sensor/DHT11-Temperature-Sensor-Module-1178096818p.htm</t>
  </si>
  <si>
    <t>250 W AC-DC Powersupply</t>
  </si>
  <si>
    <t>https://www.alibaba.com/product-detail/High-Quality-Passive-PFC-Switching-Power_1600640703282.html?s=p</t>
  </si>
  <si>
    <t>Buttons</t>
  </si>
  <si>
    <t>Steel</t>
  </si>
  <si>
    <t>https://www.globalsources.com/Automotive-switch/Car-switch-1193115697p.htm</t>
  </si>
  <si>
    <t>https://www.twinschip.com/Momentary-Button-Panel-Mount</t>
  </si>
  <si>
    <t>Lights x2</t>
  </si>
  <si>
    <t>Gallium Phosphide (GaP).</t>
  </si>
  <si>
    <t>https://www.amazon.com/1000pcs-Super-Bright-light-wholesale/dp/B00V5LXVS6</t>
  </si>
  <si>
    <t>Faucet</t>
  </si>
  <si>
    <t>Acetal Plastic</t>
  </si>
  <si>
    <t>https://www.mcmaster.com/4950K71/</t>
  </si>
  <si>
    <t>Temperature Dial</t>
  </si>
  <si>
    <t>https://www.partstown.com/vollrath/vol23423-1?gclid=Cj0KCQjwsIejBhDOARIsANYqkD1PGowEytsYfF1Ix-rTzie35nNuniYEhHRC4zjW3Eud-93aOI3TAQUaApWREALw_wcB&amp;gclsrc=aw.ds</t>
  </si>
  <si>
    <t>Collet</t>
  </si>
  <si>
    <t>Collet Cone</t>
  </si>
  <si>
    <t>6-32 UNC Screws (x12)</t>
  </si>
  <si>
    <t>Lot 100</t>
  </si>
  <si>
    <t>https://www.amazon.com/6-32X1-Phillips-Machine-Screw-Threaded/dp/B08YJJ4NV7/</t>
  </si>
  <si>
    <t>7V 10W Electric Curtain Actuator</t>
  </si>
  <si>
    <t>https://www.globalsources.com/DC-motor/DC-motor-1168924408p.htm</t>
  </si>
  <si>
    <t>Material Costs Per Unit:</t>
  </si>
  <si>
    <t>Assuming 5000 units made</t>
  </si>
  <si>
    <t>Total Mass (lbmass)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</si>
</sst>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6-32X1-Phillips-Machine-Screw-Threaded/dp/B08YJJ4NV7/" TargetMode="External"/><Relationship Id="rId11" Type="http://schemas.openxmlformats.org/officeDocument/2006/relationships/hyperlink" Target="https://www.alibaba.com/product-detail/High-Quality-Passive-PFC-Switching-Power_1600640703282.html?s=p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globalsources.com/Humidity-sensor/DHT11-Temperature-Sensor-Module-1178096818p.htm" TargetMode="External"/><Relationship Id="rId21" Type="http://schemas.openxmlformats.org/officeDocument/2006/relationships/hyperlink" Target="https://www.globalsources.com/DC-motor/DC-motor-1168924408p.htm" TargetMode="External"/><Relationship Id="rId13" Type="http://schemas.openxmlformats.org/officeDocument/2006/relationships/hyperlink" Target="https://www.twinschip.com/Momentary-Button-Panel-Mount" TargetMode="External"/><Relationship Id="rId12" Type="http://schemas.openxmlformats.org/officeDocument/2006/relationships/hyperlink" Target="https://www.globalsources.com/Automotive-switch/Car-switch-1193115697p.htm" TargetMode="External"/><Relationship Id="rId1" Type="http://schemas.openxmlformats.org/officeDocument/2006/relationships/hyperlink" Target="https://www.xometry.com/quoting/quote/Q22-6451-3402" TargetMode="External"/><Relationship Id="rId2" Type="http://schemas.openxmlformats.org/officeDocument/2006/relationships/hyperlink" Target="https://www.xometry.com/quoting/quote/Q22-6451-3402" TargetMode="External"/><Relationship Id="rId3" Type="http://schemas.openxmlformats.org/officeDocument/2006/relationships/hyperlink" Target="https://www.rockwestcomposites.com/glass-skin-foam-core-sandwich-panels" TargetMode="External"/><Relationship Id="rId4" Type="http://schemas.openxmlformats.org/officeDocument/2006/relationships/hyperlink" Target="https://www.wolframalpha.com/input?i=%24419%2F%28%284ft+by+8ft+to+in%5E2%29%2F%28310.3+in%5E2%29%29" TargetMode="External"/><Relationship Id="rId9" Type="http://schemas.openxmlformats.org/officeDocument/2006/relationships/hyperlink" Target="https://www.fixsupply.com/zusassr-b-35-black-silicone-foam-roll-1-2-thick-x-36-wide-x-6-ft-long?srsltid=AR57-fDB34GYME2bgdOkOGVJ6-ZBeYmWjz4CpQ1IUE3NxYcm7G1VrG9xALs" TargetMode="External"/><Relationship Id="rId15" Type="http://schemas.openxmlformats.org/officeDocument/2006/relationships/hyperlink" Target="https://www.mcmaster.com/4950K71/" TargetMode="External"/><Relationship Id="rId14" Type="http://schemas.openxmlformats.org/officeDocument/2006/relationships/hyperlink" Target="https://www.amazon.com/1000pcs-Super-Bright-light-wholesale/dp/B00V5LXVS6" TargetMode="External"/><Relationship Id="rId17" Type="http://schemas.openxmlformats.org/officeDocument/2006/relationships/hyperlink" Target="https://www.partstown.com/vollrath/vol23423-1?gclid=Cj0KCQjwsIejBhDOARIsANYqkD1PGowEytsYfF1Ix-rTzie35nNuniYEhHRC4zjW3Eud-93aOI3TAQUaApWREALw_wcB&amp;gclsrc=aw.ds" TargetMode="External"/><Relationship Id="rId16" Type="http://schemas.openxmlformats.org/officeDocument/2006/relationships/hyperlink" Target="https://www.xometry.com/quoting/quote/Q22-6451-3402" TargetMode="External"/><Relationship Id="rId5" Type="http://schemas.openxmlformats.org/officeDocument/2006/relationships/hyperlink" Target="https://www.xometry.com/quoting/quote/Q22-6451-3402" TargetMode="External"/><Relationship Id="rId19" Type="http://schemas.openxmlformats.org/officeDocument/2006/relationships/hyperlink" Target="https://www.xometry.com/quoting/quote/Q22-6451-3402" TargetMode="External"/><Relationship Id="rId6" Type="http://schemas.openxmlformats.org/officeDocument/2006/relationships/hyperlink" Target="https://www.xometry.com/quoting/quote/Q22-6451-3402" TargetMode="External"/><Relationship Id="rId18" Type="http://schemas.openxmlformats.org/officeDocument/2006/relationships/hyperlink" Target="https://www.xometry.com/quoting/quote/Q22-6451-3402" TargetMode="External"/><Relationship Id="rId7" Type="http://schemas.openxmlformats.org/officeDocument/2006/relationships/hyperlink" Target="https://www.xometry.com/quoting/quote/Q22-6451-3402" TargetMode="External"/><Relationship Id="rId8" Type="http://schemas.openxmlformats.org/officeDocument/2006/relationships/hyperlink" Target="https://jayeheater.en.made-in-china.com/product/IOiArxTDOSkY/China-Custom-Electric-Stove-Heating-Coi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22.38"/>
    <col customWidth="1" min="3" max="3" width="24.75"/>
    <col customWidth="1" min="4" max="4" width="16.5"/>
    <col customWidth="1" min="5" max="5" width="14.25"/>
    <col customWidth="1" min="6" max="6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3" t="s">
        <v>7</v>
      </c>
      <c r="B2" s="3" t="s">
        <v>8</v>
      </c>
      <c r="C2" s="3">
        <v>4.281</v>
      </c>
      <c r="D2" s="3" t="s">
        <v>9</v>
      </c>
      <c r="E2" s="4">
        <v>61.93</v>
      </c>
      <c r="F2" s="3" t="s">
        <v>10</v>
      </c>
      <c r="G2" s="5" t="s">
        <v>11</v>
      </c>
    </row>
    <row r="3">
      <c r="A3" s="3" t="s">
        <v>12</v>
      </c>
      <c r="B3" s="3" t="s">
        <v>8</v>
      </c>
      <c r="C3" s="3">
        <v>2.203</v>
      </c>
      <c r="D3" s="3" t="s">
        <v>13</v>
      </c>
      <c r="E3" s="4">
        <v>20.0</v>
      </c>
      <c r="F3" s="3" t="s">
        <v>10</v>
      </c>
      <c r="G3" s="5" t="s">
        <v>11</v>
      </c>
      <c r="N3" s="3"/>
    </row>
    <row r="4">
      <c r="A4" s="3" t="s">
        <v>14</v>
      </c>
      <c r="B4" s="3" t="s">
        <v>15</v>
      </c>
      <c r="C4" s="3">
        <v>0.654</v>
      </c>
      <c r="D4" s="3" t="s">
        <v>16</v>
      </c>
      <c r="E4" s="4">
        <v>28.21</v>
      </c>
      <c r="F4" s="3" t="s">
        <v>17</v>
      </c>
      <c r="G4" s="5" t="s">
        <v>18</v>
      </c>
      <c r="N4" s="5" t="s">
        <v>19</v>
      </c>
    </row>
    <row r="5">
      <c r="A5" s="3" t="s">
        <v>20</v>
      </c>
      <c r="B5" s="3" t="s">
        <v>8</v>
      </c>
      <c r="C5" s="3">
        <v>2.56</v>
      </c>
      <c r="D5" s="3" t="s">
        <v>13</v>
      </c>
      <c r="E5" s="4">
        <v>65.99</v>
      </c>
      <c r="F5" s="3" t="s">
        <v>10</v>
      </c>
      <c r="G5" s="5" t="s">
        <v>11</v>
      </c>
    </row>
    <row r="6">
      <c r="A6" s="3" t="s">
        <v>21</v>
      </c>
      <c r="B6" s="3" t="s">
        <v>8</v>
      </c>
      <c r="C6" s="3">
        <v>0.898</v>
      </c>
      <c r="D6" s="3" t="s">
        <v>9</v>
      </c>
      <c r="E6" s="4">
        <f>E2/4</f>
        <v>15.4825</v>
      </c>
      <c r="F6" s="3" t="s">
        <v>10</v>
      </c>
      <c r="G6" s="5" t="s">
        <v>11</v>
      </c>
    </row>
    <row r="7">
      <c r="A7" s="3" t="s">
        <v>22</v>
      </c>
      <c r="B7" s="3" t="s">
        <v>8</v>
      </c>
      <c r="C7" s="3">
        <f>0.776*3</f>
        <v>2.328</v>
      </c>
      <c r="D7" s="3" t="s">
        <v>9</v>
      </c>
      <c r="E7" s="4">
        <f>E2*C7/C2</f>
        <v>33.67742116</v>
      </c>
      <c r="F7" s="3" t="s">
        <v>10</v>
      </c>
      <c r="G7" s="5" t="s">
        <v>11</v>
      </c>
    </row>
    <row r="8">
      <c r="A8" s="3" t="s">
        <v>23</v>
      </c>
      <c r="B8" s="3" t="s">
        <v>24</v>
      </c>
      <c r="C8" s="3">
        <v>0.02</v>
      </c>
      <c r="D8" s="3" t="s">
        <v>25</v>
      </c>
      <c r="E8" s="4">
        <v>3.0</v>
      </c>
      <c r="F8" s="3" t="s">
        <v>10</v>
      </c>
      <c r="G8" s="5" t="s">
        <v>26</v>
      </c>
    </row>
    <row r="9">
      <c r="A9" s="3" t="s">
        <v>27</v>
      </c>
      <c r="B9" s="3" t="s">
        <v>28</v>
      </c>
      <c r="C9" s="3">
        <v>1.757</v>
      </c>
      <c r="D9" s="3" t="s">
        <v>16</v>
      </c>
      <c r="E9" s="4">
        <f>1351/60</f>
        <v>22.51666667</v>
      </c>
      <c r="F9" s="3" t="s">
        <v>10</v>
      </c>
      <c r="G9" s="5" t="s">
        <v>29</v>
      </c>
    </row>
    <row r="10">
      <c r="A10" s="3" t="s">
        <v>30</v>
      </c>
      <c r="B10" s="3" t="s">
        <v>31</v>
      </c>
      <c r="C10" s="3">
        <v>0.001</v>
      </c>
      <c r="D10" s="3" t="s">
        <v>25</v>
      </c>
      <c r="E10" s="4">
        <v>0.7</v>
      </c>
      <c r="F10" s="3" t="s">
        <v>10</v>
      </c>
      <c r="G10" s="6" t="s">
        <v>32</v>
      </c>
    </row>
    <row r="11">
      <c r="A11" s="3" t="s">
        <v>33</v>
      </c>
      <c r="B11" s="3" t="s">
        <v>31</v>
      </c>
      <c r="C11" s="7">
        <f>16.246-15.08</f>
        <v>1.166</v>
      </c>
      <c r="D11" s="3" t="s">
        <v>25</v>
      </c>
      <c r="E11" s="4">
        <v>9.6</v>
      </c>
      <c r="F11" s="3" t="s">
        <v>10</v>
      </c>
      <c r="G11" s="6" t="s">
        <v>34</v>
      </c>
      <c r="M11" s="3"/>
    </row>
    <row r="12">
      <c r="A12" s="3" t="s">
        <v>35</v>
      </c>
      <c r="B12" s="3" t="s">
        <v>36</v>
      </c>
      <c r="C12" s="3">
        <v>0.06</v>
      </c>
      <c r="D12" s="3" t="s">
        <v>25</v>
      </c>
      <c r="E12" s="4">
        <f>0.35</f>
        <v>0.35</v>
      </c>
      <c r="F12" s="3" t="s">
        <v>10</v>
      </c>
      <c r="G12" s="6" t="s">
        <v>37</v>
      </c>
      <c r="M12" s="5" t="s">
        <v>38</v>
      </c>
    </row>
    <row r="13">
      <c r="A13" s="3" t="s">
        <v>39</v>
      </c>
      <c r="B13" s="3" t="s">
        <v>40</v>
      </c>
      <c r="C13" s="3">
        <v>0.0</v>
      </c>
      <c r="D13" s="3" t="s">
        <v>25</v>
      </c>
      <c r="E13" s="4">
        <v>0.03</v>
      </c>
      <c r="F13" s="3" t="s">
        <v>10</v>
      </c>
      <c r="G13" s="6" t="s">
        <v>41</v>
      </c>
    </row>
    <row r="14">
      <c r="A14" s="3" t="s">
        <v>42</v>
      </c>
      <c r="B14" s="3" t="s">
        <v>43</v>
      </c>
      <c r="C14" s="3">
        <v>0.079</v>
      </c>
      <c r="D14" s="3" t="s">
        <v>25</v>
      </c>
      <c r="E14" s="4">
        <v>6.93</v>
      </c>
      <c r="F14" s="3" t="s">
        <v>10</v>
      </c>
      <c r="G14" s="5" t="s">
        <v>44</v>
      </c>
      <c r="L14" s="3"/>
    </row>
    <row r="15">
      <c r="A15" s="3" t="s">
        <v>45</v>
      </c>
      <c r="B15" s="3" t="s">
        <v>8</v>
      </c>
      <c r="C15" s="3">
        <v>0.006</v>
      </c>
      <c r="D15" s="3" t="s">
        <v>13</v>
      </c>
      <c r="E15" s="4">
        <v>4.97</v>
      </c>
      <c r="F15" s="3" t="s">
        <v>10</v>
      </c>
      <c r="G15" s="5" t="s">
        <v>11</v>
      </c>
      <c r="L15" s="5" t="s">
        <v>46</v>
      </c>
    </row>
    <row r="16">
      <c r="A16" s="3" t="s">
        <v>47</v>
      </c>
      <c r="B16" s="3" t="s">
        <v>8</v>
      </c>
      <c r="C16" s="8">
        <v>0.059</v>
      </c>
      <c r="D16" s="3" t="s">
        <v>13</v>
      </c>
      <c r="E16" s="4">
        <v>6.97</v>
      </c>
      <c r="F16" s="3" t="s">
        <v>10</v>
      </c>
      <c r="G16" s="5" t="s">
        <v>11</v>
      </c>
    </row>
    <row r="17">
      <c r="A17" s="3" t="s">
        <v>48</v>
      </c>
      <c r="B17" s="3" t="s">
        <v>36</v>
      </c>
      <c r="C17" s="8">
        <v>0.026</v>
      </c>
      <c r="D17" s="3" t="s">
        <v>13</v>
      </c>
      <c r="E17" s="4">
        <v>1.48</v>
      </c>
      <c r="F17" s="3" t="s">
        <v>10</v>
      </c>
      <c r="G17" s="5" t="s">
        <v>11</v>
      </c>
    </row>
    <row r="18">
      <c r="A18" s="3" t="s">
        <v>49</v>
      </c>
      <c r="B18" s="3" t="s">
        <v>36</v>
      </c>
      <c r="C18" s="9">
        <f>1.2897042/1000*12</f>
        <v>0.0154764504</v>
      </c>
      <c r="D18" s="3" t="s">
        <v>25</v>
      </c>
      <c r="E18" s="4">
        <f>0.04*12</f>
        <v>0.48</v>
      </c>
      <c r="F18" s="3" t="s">
        <v>50</v>
      </c>
      <c r="G18" s="5" t="s">
        <v>51</v>
      </c>
    </row>
    <row r="19">
      <c r="A19" s="3" t="s">
        <v>52</v>
      </c>
      <c r="B19" s="3" t="s">
        <v>31</v>
      </c>
      <c r="C19" s="3">
        <v>0.132</v>
      </c>
      <c r="D19" s="3" t="s">
        <v>25</v>
      </c>
      <c r="E19" s="4">
        <v>4.0</v>
      </c>
      <c r="F19" s="3" t="s">
        <v>10</v>
      </c>
      <c r="G19" s="6" t="s">
        <v>53</v>
      </c>
    </row>
    <row r="20">
      <c r="A20" s="1" t="s">
        <v>54</v>
      </c>
      <c r="B20" s="1" t="s">
        <v>55</v>
      </c>
      <c r="C20" s="1" t="s">
        <v>56</v>
      </c>
    </row>
    <row r="21">
      <c r="A21" s="10">
        <f>sum(E:E)</f>
        <v>286.3165878</v>
      </c>
      <c r="C21" s="11">
        <f>sum(C2:C19)</f>
        <v>16.24547645</v>
      </c>
    </row>
  </sheetData>
  <hyperlinks>
    <hyperlink r:id="rId1" ref="G2"/>
    <hyperlink r:id="rId2" ref="G3"/>
    <hyperlink r:id="rId3" ref="G4"/>
    <hyperlink r:id="rId4" ref="N4"/>
    <hyperlink r:id="rId5" ref="G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M12"/>
    <hyperlink r:id="rId14" ref="G13"/>
    <hyperlink r:id="rId15" ref="G14"/>
    <hyperlink r:id="rId16" ref="G15"/>
    <hyperlink r:id="rId17" ref="L15"/>
    <hyperlink r:id="rId18" ref="G16"/>
    <hyperlink r:id="rId19" ref="G17"/>
    <hyperlink r:id="rId20" ref="G18"/>
    <hyperlink r:id="rId21" ref="G1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2"/>
</worksheet>
</file>