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kans\Desktop\DSA\"/>
    </mc:Choice>
  </mc:AlternateContent>
  <xr:revisionPtr revIDLastSave="0" documentId="13_ncr:1_{85491610-03B4-4E55-9B7F-3DE29EC3BA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186" i="1" l="1"/>
  <c r="B185" i="1"/>
  <c r="B184" i="1"/>
  <c r="B178" i="1"/>
  <c r="B175" i="1"/>
  <c r="B174" i="1"/>
  <c r="B172" i="1"/>
  <c r="B171" i="1"/>
  <c r="B170" i="1"/>
  <c r="B169" i="1"/>
  <c r="B151" i="1"/>
  <c r="B150" i="1"/>
  <c r="B149" i="1"/>
  <c r="B145" i="1"/>
  <c r="B144" i="1"/>
  <c r="B143" i="1"/>
  <c r="B142" i="1"/>
  <c r="B140" i="1"/>
  <c r="B139" i="1"/>
  <c r="B129" i="1"/>
  <c r="B117" i="1"/>
  <c r="B116" i="1"/>
  <c r="B115" i="1"/>
  <c r="B114" i="1"/>
  <c r="B112" i="1"/>
  <c r="B109" i="1"/>
  <c r="B108" i="1"/>
  <c r="B107" i="1"/>
  <c r="B106" i="1"/>
  <c r="B105" i="1"/>
  <c r="B103" i="1"/>
  <c r="B102" i="1"/>
  <c r="B101" i="1"/>
  <c r="B100" i="1"/>
  <c r="B99" i="1"/>
  <c r="B94" i="1"/>
  <c r="B92" i="1"/>
  <c r="B91" i="1"/>
  <c r="B90" i="1"/>
  <c r="B89" i="1"/>
  <c r="B88" i="1"/>
  <c r="B84" i="1"/>
  <c r="B82" i="1"/>
  <c r="B81" i="1"/>
  <c r="B80" i="1"/>
  <c r="B79" i="1"/>
  <c r="B76" i="1"/>
  <c r="B73" i="1"/>
  <c r="B71" i="1"/>
  <c r="B67" i="1"/>
  <c r="B65" i="1"/>
  <c r="B61" i="1"/>
  <c r="B60" i="1"/>
  <c r="B58" i="1"/>
  <c r="B57" i="1"/>
  <c r="B56" i="1"/>
  <c r="B55" i="1"/>
  <c r="B54" i="1"/>
  <c r="B51" i="1"/>
  <c r="B50" i="1"/>
  <c r="B49" i="1"/>
  <c r="B30" i="1"/>
  <c r="B29" i="1"/>
  <c r="B24" i="1"/>
  <c r="B22" i="1"/>
  <c r="B21" i="1"/>
  <c r="B19" i="1"/>
  <c r="B17" i="1"/>
  <c r="B16" i="1"/>
  <c r="B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Ekansh Pathak</author>
  </authors>
  <commentList>
    <comment ref="A1" authorId="0" shapeId="0" xr:uid="{11383757-FD35-4466-9A4D-7AF2098C6E16}">
      <text>
        <r>
          <rPr>
            <b/>
            <sz val="9"/>
            <color indexed="81"/>
            <rFont val="Tahoma"/>
            <family val="2"/>
          </rPr>
          <t>Ekansh Pathak: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<sst xmlns="http://schemas.openxmlformats.org/spreadsheetml/2006/main" count="107" uniqueCount="104">
  <si>
    <t>REMEMBER</t>
  </si>
  <si>
    <t>🔴 Checkout AlgoPrep: https://bit.ly/AlgoPrep</t>
  </si>
  <si>
    <t>Nothing worth having comes easy!</t>
  </si>
  <si>
    <t>🔴 Join the AlgoPrep Community: https://bit.ly/AlgoPrepCommunity</t>
  </si>
  <si>
    <t>🟩How to make most of this sheet?: https://bit.ly/WhatsAlgoPrep151</t>
  </si>
  <si>
    <t>Serial</t>
  </si>
  <si>
    <t>Problem Name</t>
  </si>
  <si>
    <t>Done?</t>
  </si>
  <si>
    <t>Comments / Hints for the Problem</t>
  </si>
  <si>
    <t>Arrays</t>
  </si>
  <si>
    <t>Rotate Array</t>
  </si>
  <si>
    <t>Squares of a sorted array</t>
  </si>
  <si>
    <t>Kadane's Algo</t>
  </si>
  <si>
    <t>Next Greater Element III</t>
  </si>
  <si>
    <t>Max Chunks To Make Sorted II</t>
  </si>
  <si>
    <t>Range Addition</t>
  </si>
  <si>
    <t>Trapping rain water</t>
  </si>
  <si>
    <t>Two Pointers</t>
  </si>
  <si>
    <t>Container With Most Water</t>
  </si>
  <si>
    <t>Recursion and BackTracking</t>
  </si>
  <si>
    <t>Permutations</t>
  </si>
  <si>
    <t>Permutation Sequence</t>
  </si>
  <si>
    <t>Combination Sum</t>
  </si>
  <si>
    <t>Cmbination Sum 2</t>
  </si>
  <si>
    <t>Letter combination of Phone number</t>
  </si>
  <si>
    <t>N Queens</t>
  </si>
  <si>
    <t>Rat in a Maze Path</t>
  </si>
  <si>
    <t>Bit Manipulation</t>
  </si>
  <si>
    <t>Single Element</t>
  </si>
  <si>
    <t>Single Element 2</t>
  </si>
  <si>
    <t>Single Number 3</t>
  </si>
  <si>
    <t>Divide 2 Integers</t>
  </si>
  <si>
    <t xml:space="preserve"> Max AND Pair.</t>
  </si>
  <si>
    <t>HashMap</t>
  </si>
  <si>
    <t>Count of subarray with sum = k</t>
  </si>
  <si>
    <t>Subarray sum divisible by K</t>
  </si>
  <si>
    <t>Write hashmap</t>
  </si>
  <si>
    <t>Heap</t>
  </si>
  <si>
    <t>Kth Largest Element</t>
  </si>
  <si>
    <t>minimum cost to connect sticks</t>
  </si>
  <si>
    <t>Find Median from Data Stream</t>
  </si>
  <si>
    <t>Binary Search</t>
  </si>
  <si>
    <t>Painter's partition problem</t>
  </si>
  <si>
    <t>Search in rotated sorted array 2</t>
  </si>
  <si>
    <t>Allocate books</t>
  </si>
  <si>
    <t>LinkedList</t>
  </si>
  <si>
    <t>Intersection point of 2 linked list</t>
  </si>
  <si>
    <t>Stacks and Queues</t>
  </si>
  <si>
    <t>Next Greater Element</t>
  </si>
  <si>
    <t>Infix evaluation</t>
  </si>
  <si>
    <t>K queue</t>
  </si>
  <si>
    <t>TREES</t>
  </si>
  <si>
    <t>Top View</t>
  </si>
  <si>
    <t>Max path sum</t>
  </si>
  <si>
    <t>Delete node in bst</t>
  </si>
  <si>
    <t>Next right pointer in each node</t>
  </si>
  <si>
    <t>Trie</t>
  </si>
  <si>
    <t>Implement Trie</t>
  </si>
  <si>
    <t>Max XOR of two numbers in an array</t>
  </si>
  <si>
    <t>Maximum XOR with an element from Array</t>
  </si>
  <si>
    <t>DP</t>
  </si>
  <si>
    <t>longest increasing subsequence</t>
  </si>
  <si>
    <t>building bridges</t>
  </si>
  <si>
    <t>Box stacking</t>
  </si>
  <si>
    <t>Paint house</t>
  </si>
  <si>
    <t>No. of binary string without consecutive 1</t>
  </si>
  <si>
    <t>Possible ways to construct the building</t>
  </si>
  <si>
    <t>Total no. of bst</t>
  </si>
  <si>
    <t>No. of balanced parentheses sequence</t>
  </si>
  <si>
    <t>Min cost path</t>
  </si>
  <si>
    <t>Cherry pickup</t>
  </si>
  <si>
    <t>Cherry pickup 2</t>
  </si>
  <si>
    <t>buy and sell with transaction fee</t>
  </si>
  <si>
    <t>Optimal BST</t>
  </si>
  <si>
    <t>Matrix chain multiplication</t>
  </si>
  <si>
    <t>Longest common subsequence</t>
  </si>
  <si>
    <t>2 egg 100 floor</t>
  </si>
  <si>
    <t>egg drop</t>
  </si>
  <si>
    <t>Regular Expression Matching</t>
  </si>
  <si>
    <t>Palindrome partitioning</t>
  </si>
  <si>
    <t>Frog jump</t>
  </si>
  <si>
    <t>Edit Distance</t>
  </si>
  <si>
    <t>0-1 Knapsack</t>
  </si>
  <si>
    <t>unbounded knapsack</t>
  </si>
  <si>
    <t>Fractional knapsack</t>
  </si>
  <si>
    <t>Coin change combination</t>
  </si>
  <si>
    <t>Coin change permutation</t>
  </si>
  <si>
    <t>GRAPHS</t>
  </si>
  <si>
    <t>Number of Islands</t>
  </si>
  <si>
    <t>Number of Distinct Islands</t>
  </si>
  <si>
    <t>Rotting Oranges</t>
  </si>
  <si>
    <t>swim in rising water</t>
  </si>
  <si>
    <t>Strongly Connected Components (Kosaraju's Algo)</t>
  </si>
  <si>
    <t>Mother Vertex</t>
  </si>
  <si>
    <t>Alien Dictionary</t>
  </si>
  <si>
    <t>Number of Islands II</t>
  </si>
  <si>
    <t>Regions Cut By Slashes</t>
  </si>
  <si>
    <t>Sentence Similarity II</t>
  </si>
  <si>
    <t>Redundant Connection</t>
  </si>
  <si>
    <t>Sliding Puzzle</t>
  </si>
  <si>
    <t>Floyd Warshall</t>
  </si>
  <si>
    <t>remove max number of edges to keep graph traversal</t>
  </si>
  <si>
    <t>ü</t>
  </si>
  <si>
    <t>Leet Code Top 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</si>
</sst>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m\ yyyy"/>
    <numFmt numFmtId="165" formatCode="d\ mmm\ yyyy"/>
    <numFmt numFmtId="166" formatCode="d\ mmm"/>
  </numFmts>
  <fonts count="45">
    <font>
      <sz val="10"/>
      <color rgb="FF000000"/>
      <name val="Arial"/>
      <scheme val="minor"/>
    </font>
    <font>
      <b/>
      <sz val="14"/>
      <color theme="1"/>
      <name val="Lexend"/>
    </font>
    <font>
      <u/>
      <sz val="10"/>
      <color theme="1"/>
      <name val="Arial"/>
      <scheme val="minor"/>
    </font>
    <font>
      <sz val="10"/>
      <color theme="1"/>
      <name val="Lexend"/>
    </font>
    <font>
      <b/>
      <sz val="14"/>
      <color rgb="FF434343"/>
      <name val="Comfortaa"/>
    </font>
    <font>
      <u/>
      <sz val="10"/>
      <color theme="1"/>
      <name val="Lexend"/>
    </font>
    <font>
      <sz val="14"/>
      <color rgb="FFFFFFFF"/>
      <name val="Comfortaa"/>
    </font>
    <font>
      <b/>
      <sz val="10"/>
      <color theme="1"/>
      <name val="Arial"/>
      <scheme val="minor"/>
    </font>
    <font>
      <b/>
      <sz val="10"/>
      <color theme="1"/>
      <name val="Lexend"/>
    </font>
    <font>
      <u/>
      <sz val="10"/>
      <color rgb="FF0000FF"/>
      <name val="Lexend"/>
    </font>
    <font>
      <u/>
      <sz val="11"/>
      <color rgb="FF1155CC"/>
      <name val="Lexend"/>
    </font>
    <font>
      <u/>
      <sz val="11"/>
      <color rgb="FF0000FF"/>
      <name val="Lexend"/>
    </font>
    <font>
      <u/>
      <sz val="11"/>
      <color rgb="FF0563C1"/>
      <name val="Lexend"/>
    </font>
    <font>
      <u/>
      <sz val="11"/>
      <color rgb="FF0563C1"/>
      <name val="Lexend"/>
    </font>
    <font>
      <u/>
      <sz val="11"/>
      <color rgb="FF1155CC"/>
      <name val="Lexend"/>
    </font>
    <font>
      <sz val="11"/>
      <color rgb="FF1155CC"/>
      <name val="Lexend"/>
    </font>
    <font>
      <sz val="11"/>
      <color rgb="FF0563C1"/>
      <name val="Lexend"/>
    </font>
    <font>
      <b/>
      <u/>
      <sz val="10"/>
      <color theme="1"/>
      <name val="Lexend"/>
    </font>
    <font>
      <u/>
      <sz val="10"/>
      <color rgb="FF0000FF"/>
      <name val="Lexend"/>
    </font>
    <font>
      <u/>
      <sz val="9"/>
      <color rgb="FF0000FF"/>
      <name val="Lexend"/>
    </font>
    <font>
      <u/>
      <sz val="9"/>
      <color rgb="FF1155CC"/>
      <name val="Lexend"/>
    </font>
    <font>
      <u/>
      <sz val="11"/>
      <color rgb="FF1155CC"/>
      <name val="Lexend"/>
    </font>
    <font>
      <u/>
      <sz val="10"/>
      <color rgb="FF1155CC"/>
      <name val="Lexend"/>
    </font>
    <font>
      <u/>
      <sz val="10"/>
      <color rgb="FF0000FF"/>
      <name val="Lexend"/>
    </font>
    <font>
      <u/>
      <sz val="11"/>
      <color rgb="FF1155CC"/>
      <name val="Lexend"/>
    </font>
    <font>
      <u/>
      <sz val="11"/>
      <color rgb="FF1155CC"/>
      <name val="Lexend"/>
    </font>
    <font>
      <u/>
      <sz val="11"/>
      <color rgb="FF1155CC"/>
      <name val="Lexend"/>
    </font>
    <font>
      <u/>
      <sz val="10"/>
      <color rgb="FF1155CC"/>
      <name val="Lexend"/>
    </font>
    <font>
      <u/>
      <sz val="10"/>
      <color rgb="FF1155CC"/>
      <name val="Lexend"/>
    </font>
    <font>
      <u/>
      <sz val="10"/>
      <color rgb="FF1155CC"/>
      <name val="Lexend"/>
    </font>
    <font>
      <u/>
      <sz val="11"/>
      <color rgb="FF0000FF"/>
      <name val="Lexend"/>
    </font>
    <font>
      <u/>
      <sz val="11"/>
      <color rgb="FF1155CC"/>
      <name val="Lexend"/>
    </font>
    <font>
      <u/>
      <sz val="11"/>
      <color rgb="FF1155CC"/>
      <name val="Lexend"/>
    </font>
    <font>
      <b/>
      <u/>
      <sz val="11"/>
      <color rgb="FF000000"/>
      <name val="Lexend"/>
    </font>
    <font>
      <u/>
      <sz val="10"/>
      <color theme="1"/>
      <name val="Lexend"/>
    </font>
    <font>
      <u/>
      <sz val="11"/>
      <color rgb="FF3C78D8"/>
      <name val="Lexend"/>
    </font>
    <font>
      <u/>
      <sz val="11"/>
      <color rgb="FF3C78D8"/>
      <name val="Lexend"/>
    </font>
    <font>
      <u/>
      <sz val="11"/>
      <color rgb="FF3C78D8"/>
      <name val="Lexend"/>
    </font>
    <font>
      <u/>
      <sz val="10"/>
      <color rgb="FF3C78D8"/>
      <name val="Lexend"/>
    </font>
    <font>
      <u/>
      <sz val="10"/>
      <color rgb="FF0000FF"/>
      <name val="Lexend"/>
    </font>
    <font>
      <u/>
      <sz val="10"/>
      <color rgb="FF0000FF"/>
      <name val="Lexend"/>
    </font>
    <font>
      <u/>
      <sz val="10"/>
      <color rgb="FF0000FF"/>
      <name val="Lexend"/>
    </font>
    <font>
      <u/>
      <sz val="10"/>
      <color rgb="FF0000FF"/>
      <name val="Wingdings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5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3" borderId="0" xfId="0" applyFont="1" applyFill="1" applyAlignment="1">
      <alignment horizontal="center" wrapText="1"/>
    </xf>
    <xf numFmtId="0" fontId="20" fillId="3" borderId="0" xfId="0" applyFont="1" applyFill="1" applyAlignment="1">
      <alignment horizontal="center" wrapText="1"/>
    </xf>
    <xf numFmtId="0" fontId="21" fillId="0" borderId="0" xfId="0" applyFont="1" applyAlignment="1">
      <alignment horizontal="center"/>
    </xf>
    <xf numFmtId="0" fontId="22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4" fillId="3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164" fontId="26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165" fontId="31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33" fillId="5" borderId="0" xfId="0" applyFont="1" applyFill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164" fontId="36" fillId="0" borderId="0" xfId="0" applyNumberFormat="1" applyFont="1" applyAlignment="1">
      <alignment horizontal="center"/>
    </xf>
    <xf numFmtId="166" fontId="37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65" fontId="40" fillId="0" borderId="0" xfId="0" applyNumberFormat="1" applyFont="1" applyAlignment="1">
      <alignment horizontal="center"/>
    </xf>
    <xf numFmtId="164" fontId="4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4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epcoding.com/resources/online-java-foundation/hashmap-and-heap/hashmap-official/ojquestion" TargetMode="External"/><Relationship Id="rId21" Type="http://schemas.openxmlformats.org/officeDocument/2006/relationships/hyperlink" Target="https://leetcode.com/problems/single-number-iii/" TargetMode="External"/><Relationship Id="rId42" Type="http://schemas.openxmlformats.org/officeDocument/2006/relationships/hyperlink" Target="https://leetcode.com/problems/maximum-xor-of-two-numbers-in-an-array/" TargetMode="External"/><Relationship Id="rId47" Type="http://schemas.openxmlformats.org/officeDocument/2006/relationships/hyperlink" Target="https://practice.geeksforgeeks.org/problems/box-stacking/1" TargetMode="External"/><Relationship Id="rId63" Type="http://schemas.openxmlformats.org/officeDocument/2006/relationships/hyperlink" Target="https://leetcode.com/problems/frog-jump/" TargetMode="External"/><Relationship Id="rId68" Type="http://schemas.openxmlformats.org/officeDocument/2006/relationships/hyperlink" Target="https://www.pepcoding.com/resources/online-java-foundation/dynamic-programming-and-greedy/coin-change-combination-official/ojquestion" TargetMode="External"/><Relationship Id="rId84" Type="http://schemas.openxmlformats.org/officeDocument/2006/relationships/vmlDrawing" Target="../drawings/vmlDrawing1.vml"/><Relationship Id="rId16" Type="http://schemas.openxmlformats.org/officeDocument/2006/relationships/hyperlink" Target="https://leetcode.com/problems/letter-combinations-of-a-phone-number/" TargetMode="External"/><Relationship Id="rId11" Type="http://schemas.openxmlformats.org/officeDocument/2006/relationships/hyperlink" Target="https://leetcode.com/problems/container-with-most-water" TargetMode="External"/><Relationship Id="rId32" Type="http://schemas.openxmlformats.org/officeDocument/2006/relationships/hyperlink" Target="https://www.interviewbit.com/problems/allocate-books/" TargetMode="External"/><Relationship Id="rId37" Type="http://schemas.openxmlformats.org/officeDocument/2006/relationships/hyperlink" Target="https://practice.geeksforgeeks.org/problems/top-view-of-binary-tree/1" TargetMode="External"/><Relationship Id="rId53" Type="http://schemas.openxmlformats.org/officeDocument/2006/relationships/hyperlink" Target="https://leetcode.com/problems/cherry-pickup/" TargetMode="External"/><Relationship Id="rId58" Type="http://schemas.openxmlformats.org/officeDocument/2006/relationships/hyperlink" Target="https://leetcode.com/problems/longest-common-subsequence/" TargetMode="External"/><Relationship Id="rId74" Type="http://schemas.openxmlformats.org/officeDocument/2006/relationships/hyperlink" Target="https://practice.geeksforgeeks.org/problems/strongly-connected-components-kosarajus-algo/1" TargetMode="External"/><Relationship Id="rId79" Type="http://schemas.openxmlformats.org/officeDocument/2006/relationships/hyperlink" Target="https://medium.com/@rebeccahezhang/leetcode-737-sentence-similarity-ii-2ca213f10115" TargetMode="External"/><Relationship Id="rId5" Type="http://schemas.openxmlformats.org/officeDocument/2006/relationships/hyperlink" Target="https://leetcode.com/problems/squares-of-a-sorted-array/" TargetMode="External"/><Relationship Id="rId19" Type="http://schemas.openxmlformats.org/officeDocument/2006/relationships/hyperlink" Target="https://leetcode.com/problems/single-number/" TargetMode="External"/><Relationship Id="rId14" Type="http://schemas.openxmlformats.org/officeDocument/2006/relationships/hyperlink" Target="https://leetcode.com/problems/combination-sum/" TargetMode="External"/><Relationship Id="rId22" Type="http://schemas.openxmlformats.org/officeDocument/2006/relationships/hyperlink" Target="https://leetcode.com/problems/divide-two-integers/" TargetMode="External"/><Relationship Id="rId27" Type="http://schemas.openxmlformats.org/officeDocument/2006/relationships/hyperlink" Target="https://leetcode.com/problems/kth-largest-element-in-an-array/" TargetMode="External"/><Relationship Id="rId30" Type="http://schemas.openxmlformats.org/officeDocument/2006/relationships/hyperlink" Target="https://www.interviewbit.com/problems/painters-partition-problem/" TargetMode="External"/><Relationship Id="rId35" Type="http://schemas.openxmlformats.org/officeDocument/2006/relationships/hyperlink" Target="https://leetcode.com/problems/basic-calculator/" TargetMode="External"/><Relationship Id="rId43" Type="http://schemas.openxmlformats.org/officeDocument/2006/relationships/hyperlink" Target="https://leetcode.com/problems/maximum-xor-with-an-element-from-array/" TargetMode="External"/><Relationship Id="rId48" Type="http://schemas.openxmlformats.org/officeDocument/2006/relationships/hyperlink" Target="https://www.lintcode.com/problem/paint-house/description" TargetMode="External"/><Relationship Id="rId56" Type="http://schemas.openxmlformats.org/officeDocument/2006/relationships/hyperlink" Target="https://www.geeksforgeeks.org/optimal-binary-search-tree-dp-24/" TargetMode="External"/><Relationship Id="rId64" Type="http://schemas.openxmlformats.org/officeDocument/2006/relationships/hyperlink" Target="https://leetcode.com/problems/edit-distance/" TargetMode="External"/><Relationship Id="rId69" Type="http://schemas.openxmlformats.org/officeDocument/2006/relationships/hyperlink" Target="https://www.pepcoding.com/resources/online-java-foundation/dynamic-programming-and-greedy/coin-change-permutations-official/ojquestion" TargetMode="External"/><Relationship Id="rId77" Type="http://schemas.openxmlformats.org/officeDocument/2006/relationships/hyperlink" Target="https://www.lintcode.com/en/old/problem/number-of-islands-ii/" TargetMode="External"/><Relationship Id="rId8" Type="http://schemas.openxmlformats.org/officeDocument/2006/relationships/hyperlink" Target="https://leetcode.com/problems/max-chunks-to-make-sorted-ii" TargetMode="External"/><Relationship Id="rId51" Type="http://schemas.openxmlformats.org/officeDocument/2006/relationships/hyperlink" Target="https://www.geeksforgeeks.org/total-number-of-possible-binary-search-trees-with-n-keys/" TargetMode="External"/><Relationship Id="rId72" Type="http://schemas.openxmlformats.org/officeDocument/2006/relationships/hyperlink" Target="https://leetcode.com/problems/rotting-oranges" TargetMode="External"/><Relationship Id="rId80" Type="http://schemas.openxmlformats.org/officeDocument/2006/relationships/hyperlink" Target="https://leetcode.com/problems/redundant-connection" TargetMode="External"/><Relationship Id="rId85" Type="http://schemas.openxmlformats.org/officeDocument/2006/relationships/comments" Target="../comments1.xml"/><Relationship Id="rId3" Type="http://schemas.openxmlformats.org/officeDocument/2006/relationships/hyperlink" Target="https://bit.ly/WhatsAlgoPrep151" TargetMode="External"/><Relationship Id="rId12" Type="http://schemas.openxmlformats.org/officeDocument/2006/relationships/hyperlink" Target="https://leetcode.com/problems/permutations/" TargetMode="External"/><Relationship Id="rId17" Type="http://schemas.openxmlformats.org/officeDocument/2006/relationships/hyperlink" Target="https://leetcode.com/problems/n-queens/" TargetMode="External"/><Relationship Id="rId25" Type="http://schemas.openxmlformats.org/officeDocument/2006/relationships/hyperlink" Target="https://leetcode.com/problems/subarray-sums-divisible-by-k/" TargetMode="External"/><Relationship Id="rId33" Type="http://schemas.openxmlformats.org/officeDocument/2006/relationships/hyperlink" Target="https://www.geeksforgeeks.org/write-a-function-to-get-the-intersection-point-of-two-linked-lists/" TargetMode="External"/><Relationship Id="rId38" Type="http://schemas.openxmlformats.org/officeDocument/2006/relationships/hyperlink" Target="https://leetcode.com/problems/binary-tree-maximum-path-sum/" TargetMode="External"/><Relationship Id="rId46" Type="http://schemas.openxmlformats.org/officeDocument/2006/relationships/hyperlink" Target="https://www.geeksforgeeks.org/dynamic-programming-building-bridges/" TargetMode="External"/><Relationship Id="rId59" Type="http://schemas.openxmlformats.org/officeDocument/2006/relationships/hyperlink" Target="https://www.geeksforgeeks.org/puzzle-set-35-2-eggs-and-100-floors/" TargetMode="External"/><Relationship Id="rId67" Type="http://schemas.openxmlformats.org/officeDocument/2006/relationships/hyperlink" Target="https://www.geeksforgeeks.org/fractional-knapsack-problem/" TargetMode="External"/><Relationship Id="rId20" Type="http://schemas.openxmlformats.org/officeDocument/2006/relationships/hyperlink" Target="https://leetcode.com/problems/single-number-ii/" TargetMode="External"/><Relationship Id="rId41" Type="http://schemas.openxmlformats.org/officeDocument/2006/relationships/hyperlink" Target="https://leetcode.com/problems/implement-trie-prefix-tree/" TargetMode="External"/><Relationship Id="rId54" Type="http://schemas.openxmlformats.org/officeDocument/2006/relationships/hyperlink" Target="https://leetcode.com/problems/cherry-pickup-ii/" TargetMode="External"/><Relationship Id="rId62" Type="http://schemas.openxmlformats.org/officeDocument/2006/relationships/hyperlink" Target="https://leetcode.com/problems/palindrome-partitioning-ii/" TargetMode="External"/><Relationship Id="rId70" Type="http://schemas.openxmlformats.org/officeDocument/2006/relationships/hyperlink" Target="https://leetcode.com/problems/number-of-islands" TargetMode="External"/><Relationship Id="rId75" Type="http://schemas.openxmlformats.org/officeDocument/2006/relationships/hyperlink" Target="https://practice.geeksforgeeks.org/problems/mother-vertex/1" TargetMode="External"/><Relationship Id="rId83" Type="http://schemas.openxmlformats.org/officeDocument/2006/relationships/hyperlink" Target="https://leetcode.com/problems/remove-max-number-of-edges-to-keep-graph-fully-traversable/" TargetMode="External"/><Relationship Id="rId1" Type="http://schemas.openxmlformats.org/officeDocument/2006/relationships/hyperlink" Target="https://www.youtube.com/redirect?event=video_description&amp;redir_token=QUFFLUhqblpXaDJPbUlZUDQ3cUZmaFY3b093Rm80QmNsQXxBQ3Jtc0trNFBRV0FvYmhUb1lpRHNSNml5SDRpWnBUZjlMMEUydXVSLUJweWpGU0I4ZWQ3X3VwR0tyWHJpcDhfaFJZM29HODlJaDQwaFQwbF9zbXZrOG1XR0R6MU5lWHZHTi1uUmt3YXFHWnlsZWlzQmRtem1JYw&amp;q=https%3A%2F%2Fbit.ly%2FAlgoPrep&amp;v=hc_f9y8xi7g" TargetMode="External"/><Relationship Id="rId6" Type="http://schemas.openxmlformats.org/officeDocument/2006/relationships/hyperlink" Target="https://leetcode.com/problems/maximum-subarray/" TargetMode="External"/><Relationship Id="rId15" Type="http://schemas.openxmlformats.org/officeDocument/2006/relationships/hyperlink" Target="https://leetcode.com/problems/combination-sum-ii/" TargetMode="External"/><Relationship Id="rId23" Type="http://schemas.openxmlformats.org/officeDocument/2006/relationships/hyperlink" Target="https://practice.geeksforgeeks.org/problems/maximum-and-value-1587115620/1" TargetMode="External"/><Relationship Id="rId28" Type="http://schemas.openxmlformats.org/officeDocument/2006/relationships/hyperlink" Target="https://leetcode.com/problems/minimum-cost-to-connect-sticks/" TargetMode="External"/><Relationship Id="rId36" Type="http://schemas.openxmlformats.org/officeDocument/2006/relationships/hyperlink" Target="https://www.geeksforgeeks.org/efficiently-implement-k-queues-single-array/" TargetMode="External"/><Relationship Id="rId49" Type="http://schemas.openxmlformats.org/officeDocument/2006/relationships/hyperlink" Target="https://www.geeksforgeeks.org/count-number-binary-strings-without-consecutive-1s/" TargetMode="External"/><Relationship Id="rId57" Type="http://schemas.openxmlformats.org/officeDocument/2006/relationships/hyperlink" Target="https://www.geeksforgeeks.org/matrix-chain-multiplication-dp-8/" TargetMode="External"/><Relationship Id="rId10" Type="http://schemas.openxmlformats.org/officeDocument/2006/relationships/hyperlink" Target="https://leetcode.com/problems/trapping-rain-water/" TargetMode="External"/><Relationship Id="rId31" Type="http://schemas.openxmlformats.org/officeDocument/2006/relationships/hyperlink" Target="https://leetcode.com/problems/search-in-rotated-sorted-array-ii/" TargetMode="External"/><Relationship Id="rId44" Type="http://schemas.openxmlformats.org/officeDocument/2006/relationships/hyperlink" Target="https://leetcode.com/problems/longest-increasing-subsequence/" TargetMode="External"/><Relationship Id="rId52" Type="http://schemas.openxmlformats.org/officeDocument/2006/relationships/hyperlink" Target="https://leetcode.com/problems/minimum-path-sum/" TargetMode="External"/><Relationship Id="rId60" Type="http://schemas.openxmlformats.org/officeDocument/2006/relationships/hyperlink" Target="https://www.geeksforgeeks.org/egg-dropping-puzzle-dp-11/" TargetMode="External"/><Relationship Id="rId65" Type="http://schemas.openxmlformats.org/officeDocument/2006/relationships/hyperlink" Target="https://www.geeksforgeeks.org/0-1-knapsack-problem-dp-10/" TargetMode="External"/><Relationship Id="rId73" Type="http://schemas.openxmlformats.org/officeDocument/2006/relationships/hyperlink" Target="https://leetcode.com/problems/swim-in-rising-water/" TargetMode="External"/><Relationship Id="rId78" Type="http://schemas.openxmlformats.org/officeDocument/2006/relationships/hyperlink" Target="https://leetcode.com/problems/regions-cut-by-slashes" TargetMode="External"/><Relationship Id="rId81" Type="http://schemas.openxmlformats.org/officeDocument/2006/relationships/hyperlink" Target="https://leetcode.com/problems/sliding-puzzle" TargetMode="External"/><Relationship Id="rId4" Type="http://schemas.openxmlformats.org/officeDocument/2006/relationships/hyperlink" Target="https://leetcode.com/problems/rotate-array/" TargetMode="External"/><Relationship Id="rId9" Type="http://schemas.openxmlformats.org/officeDocument/2006/relationships/hyperlink" Target="https://www.lintcode.com/problem/range-addition/description" TargetMode="External"/><Relationship Id="rId13" Type="http://schemas.openxmlformats.org/officeDocument/2006/relationships/hyperlink" Target="https://leetcode.com/problems/permutation-sequence/" TargetMode="External"/><Relationship Id="rId18" Type="http://schemas.openxmlformats.org/officeDocument/2006/relationships/hyperlink" Target="https://practice.geeksforgeeks.org/problems/rat-in-a-maze-problem/1" TargetMode="External"/><Relationship Id="rId39" Type="http://schemas.openxmlformats.org/officeDocument/2006/relationships/hyperlink" Target="https://leetcode.com/problems/delete-node-in-a-bst/" TargetMode="External"/><Relationship Id="rId34" Type="http://schemas.openxmlformats.org/officeDocument/2006/relationships/hyperlink" Target="https://leetcode.com/problems/next-greater-element-i/" TargetMode="External"/><Relationship Id="rId50" Type="http://schemas.openxmlformats.org/officeDocument/2006/relationships/hyperlink" Target="https://www.geeksforgeeks.org/count-possible-ways-to-construct-buildings/" TargetMode="External"/><Relationship Id="rId55" Type="http://schemas.openxmlformats.org/officeDocument/2006/relationships/hyperlink" Target="https://leetcode.com/problems/best-time-to-buy-and-sell-stock-with-transaction-fee/" TargetMode="External"/><Relationship Id="rId76" Type="http://schemas.openxmlformats.org/officeDocument/2006/relationships/hyperlink" Target="https://www.geeksforgeeks.org/given-sorted-dictionary-find-precedence-characters/" TargetMode="External"/><Relationship Id="rId7" Type="http://schemas.openxmlformats.org/officeDocument/2006/relationships/hyperlink" Target="https://leetcode.com/problems/next-greater-element-iii" TargetMode="External"/><Relationship Id="rId71" Type="http://schemas.openxmlformats.org/officeDocument/2006/relationships/hyperlink" Target="https://leetcode.com/problems/number-of-distinct-islands" TargetMode="External"/><Relationship Id="rId2" Type="http://schemas.openxmlformats.org/officeDocument/2006/relationships/hyperlink" Target="https://www.youtube.com/redirect?event=video_description&amp;redir_token=QUFFLUhqa2ExZ2ZUbHZmbURxemZSajhGN3NieHNXOXFKQXxBQ3Jtc0tuNmE5MElhMDM1aGJVdlVFSUJqYkpFUW1HcE9VeUN5MnNNeUNhTWpxV0F2ZmE1LTl5ekQ3bUdHLXFTcC1jbEtWeEY0andmRVVBM0xFRk8xU2Ytdi1EUW4tR1FPUGJzNTg1b3h5V1ZaYmVSNmZoY1Jzcw&amp;q=https%3A%2F%2Fbit.ly%2FAlgoPrepCommunity&amp;v=hc_f9y8xi7g" TargetMode="External"/><Relationship Id="rId29" Type="http://schemas.openxmlformats.org/officeDocument/2006/relationships/hyperlink" Target="https://leetcode.com/problems/find-median-from-data-stream/" TargetMode="External"/><Relationship Id="rId24" Type="http://schemas.openxmlformats.org/officeDocument/2006/relationships/hyperlink" Target="https://leetcode.com/problems/subarray-sum-equals-k/" TargetMode="External"/><Relationship Id="rId40" Type="http://schemas.openxmlformats.org/officeDocument/2006/relationships/hyperlink" Target="https://leetcode.com/problems/populating-next-right-pointers-in-each-node/" TargetMode="External"/><Relationship Id="rId45" Type="http://schemas.openxmlformats.org/officeDocument/2006/relationships/hyperlink" Target="https://leetcode.com/problems/longest-increasing-subsequence/" TargetMode="External"/><Relationship Id="rId66" Type="http://schemas.openxmlformats.org/officeDocument/2006/relationships/hyperlink" Target="https://www.geeksforgeeks.org/unbounded-knapsack-repetition-items-allowed/" TargetMode="External"/><Relationship Id="rId61" Type="http://schemas.openxmlformats.org/officeDocument/2006/relationships/hyperlink" Target="https://leetcode.com/problems/regular-expression-matching/" TargetMode="External"/><Relationship Id="rId82" Type="http://schemas.openxmlformats.org/officeDocument/2006/relationships/hyperlink" Target="https://practice.geeksforgeeks.org/problems/implementing-floyd-warshall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9"/>
  <sheetViews>
    <sheetView tabSelected="1" workbookViewId="0">
      <selection activeCell="D6" sqref="D6:H6"/>
    </sheetView>
  </sheetViews>
  <sheetFormatPr defaultColWidth="12.5703125" defaultRowHeight="15.75" customHeight="1"/>
  <cols>
    <col min="1" max="1" width="20" customWidth="1"/>
    <col min="2" max="2" width="54.140625" customWidth="1"/>
    <col min="3" max="3" width="10.28515625" customWidth="1"/>
    <col min="8" max="8" width="17.140625" customWidth="1"/>
  </cols>
  <sheetData>
    <row r="1" spans="1:27" ht="15.75" customHeight="1">
      <c r="A1" s="45" t="s">
        <v>103</v>
      </c>
      <c r="B1" s="44"/>
      <c r="C1" s="44"/>
      <c r="D1" s="44"/>
      <c r="E1" s="44"/>
      <c r="F1" s="44"/>
      <c r="G1" s="44"/>
      <c r="H1" s="4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2"/>
      <c r="B2" s="3"/>
      <c r="C2" s="3"/>
      <c r="D2" s="43"/>
      <c r="E2" s="44"/>
      <c r="F2" s="44"/>
      <c r="G2" s="44"/>
      <c r="H2" s="4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2"/>
      <c r="B3" s="6" t="s">
        <v>0</v>
      </c>
      <c r="C3" s="4"/>
      <c r="D3" s="43" t="s">
        <v>1</v>
      </c>
      <c r="E3" s="44"/>
      <c r="F3" s="44"/>
      <c r="G3" s="44"/>
      <c r="H3" s="4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2"/>
      <c r="B4" s="7" t="s">
        <v>2</v>
      </c>
      <c r="C4" s="4"/>
      <c r="D4" s="43" t="s">
        <v>3</v>
      </c>
      <c r="E4" s="44"/>
      <c r="F4" s="44"/>
      <c r="G4" s="44"/>
      <c r="H4" s="4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2"/>
      <c r="B5" s="4"/>
      <c r="C5" s="4"/>
      <c r="D5" s="43"/>
      <c r="E5" s="44"/>
      <c r="F5" s="44"/>
      <c r="G5" s="44"/>
      <c r="H5" s="4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2"/>
      <c r="B6" s="4"/>
      <c r="C6" s="4"/>
      <c r="D6" s="43" t="s">
        <v>4</v>
      </c>
      <c r="E6" s="44"/>
      <c r="F6" s="44"/>
      <c r="G6" s="44"/>
      <c r="H6" s="4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2"/>
      <c r="B7" s="4"/>
      <c r="C7" s="4"/>
      <c r="D7" s="43"/>
      <c r="E7" s="44"/>
      <c r="F7" s="44"/>
      <c r="G7" s="44"/>
      <c r="H7" s="4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>
      <c r="A8" s="2"/>
      <c r="B8" s="4"/>
      <c r="C8" s="4"/>
      <c r="D8" s="43"/>
      <c r="E8" s="44"/>
      <c r="F8" s="44"/>
      <c r="G8" s="44"/>
      <c r="H8" s="4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4" t="s">
        <v>5</v>
      </c>
      <c r="B9" s="4" t="s">
        <v>6</v>
      </c>
      <c r="C9" s="4" t="s">
        <v>7</v>
      </c>
      <c r="D9" s="43" t="s">
        <v>8</v>
      </c>
      <c r="E9" s="44"/>
      <c r="F9" s="44"/>
      <c r="G9" s="44"/>
      <c r="H9" s="4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>
      <c r="A10" s="2"/>
      <c r="B10" s="8"/>
      <c r="C10" s="8"/>
      <c r="D10" s="43"/>
      <c r="E10" s="44"/>
      <c r="F10" s="44"/>
      <c r="G10" s="44"/>
      <c r="H10" s="4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customHeight="1">
      <c r="A11" s="2"/>
      <c r="B11" s="9" t="s">
        <v>9</v>
      </c>
      <c r="C11" s="4"/>
      <c r="D11" s="43"/>
      <c r="E11" s="44"/>
      <c r="F11" s="44"/>
      <c r="G11" s="44"/>
      <c r="H11" s="4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>
      <c r="A12" s="2">
        <v>1</v>
      </c>
      <c r="B12" s="10" t="s">
        <v>10</v>
      </c>
      <c r="C12" s="46" t="s">
        <v>102</v>
      </c>
      <c r="D12" s="43"/>
      <c r="E12" s="44"/>
      <c r="F12" s="44"/>
      <c r="G12" s="44"/>
      <c r="H12" s="4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>
      <c r="A13" s="2">
        <v>2</v>
      </c>
      <c r="B13" s="11" t="s">
        <v>11</v>
      </c>
      <c r="C13" s="46"/>
      <c r="D13" s="43"/>
      <c r="E13" s="44"/>
      <c r="F13" s="44"/>
      <c r="G13" s="44"/>
      <c r="H13" s="4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>
      <c r="A14" s="2">
        <v>3</v>
      </c>
      <c r="B14" s="12" t="s">
        <v>12</v>
      </c>
      <c r="C14" s="12"/>
      <c r="D14" s="43"/>
      <c r="E14" s="44"/>
      <c r="F14" s="44"/>
      <c r="G14" s="44"/>
      <c r="H14" s="4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>
      <c r="A15" s="2">
        <v>4</v>
      </c>
      <c r="B15" s="13" t="str">
        <f>HYPERLINK("https://leetcode.com/problems/maximum-product-subarray/","maximum product subarray")</f>
        <v>maximum product subarray</v>
      </c>
      <c r="C15" s="13"/>
      <c r="D15" s="43"/>
      <c r="E15" s="44"/>
      <c r="F15" s="44"/>
      <c r="G15" s="44"/>
      <c r="H15" s="4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>
      <c r="A16" s="2">
        <v>5</v>
      </c>
      <c r="B16" s="11" t="str">
        <f>HYPERLINK("https://leetcode.com/problems/majority-element/","majority element")</f>
        <v>majority element</v>
      </c>
      <c r="C16" s="46" t="s">
        <v>102</v>
      </c>
      <c r="D16" s="43"/>
      <c r="E16" s="44"/>
      <c r="F16" s="44"/>
      <c r="G16" s="44"/>
      <c r="H16" s="4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>
      <c r="A17" s="1">
        <v>6</v>
      </c>
      <c r="B17" s="13" t="str">
        <f>HYPERLINK("https://leetcode.com/problems/majority-element-ii/","majority element 2")</f>
        <v>majority element 2</v>
      </c>
      <c r="C17" s="46" t="s">
        <v>102</v>
      </c>
      <c r="D17" s="43"/>
      <c r="E17" s="44"/>
      <c r="F17" s="44"/>
      <c r="G17" s="44"/>
      <c r="H17" s="4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>
      <c r="A18" s="1">
        <v>7</v>
      </c>
      <c r="B18" s="13" t="s">
        <v>13</v>
      </c>
      <c r="C18" s="1"/>
      <c r="D18" s="43"/>
      <c r="E18" s="44"/>
      <c r="F18" s="44"/>
      <c r="G18" s="44"/>
      <c r="H18" s="4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>
      <c r="A19" s="1">
        <v>8</v>
      </c>
      <c r="B19" s="13" t="str">
        <f>HYPERLINK("https://leetcode.com/problems/max-chunks-to-make-sorted/","Max chunks to make sorted")</f>
        <v>Max chunks to make sorted</v>
      </c>
      <c r="C19" s="1"/>
      <c r="D19" s="43"/>
      <c r="E19" s="44"/>
      <c r="F19" s="44"/>
      <c r="G19" s="44"/>
      <c r="H19" s="4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>
      <c r="A20" s="1">
        <v>9</v>
      </c>
      <c r="B20" s="13" t="s">
        <v>14</v>
      </c>
      <c r="C20" s="1"/>
      <c r="D20" s="43"/>
      <c r="E20" s="44"/>
      <c r="F20" s="44"/>
      <c r="G20" s="44"/>
      <c r="H20" s="4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>
      <c r="A21" s="1">
        <v>10</v>
      </c>
      <c r="B21" s="13" t="str">
        <f>HYPERLINK("https://leetcode.com/problems/number-of-subarrays-with-bounded-maximum/","number of subarrays with bounded maximum")</f>
        <v>number of subarrays with bounded maximum</v>
      </c>
      <c r="C21" s="1"/>
      <c r="D21" s="43"/>
      <c r="E21" s="44"/>
      <c r="F21" s="44"/>
      <c r="G21" s="44"/>
      <c r="H21" s="4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>
      <c r="A22" s="2">
        <v>11</v>
      </c>
      <c r="B22" s="15" t="str">
        <f>HYPERLINK("https://leetcode.com/problems/first-missing-positive/","First missing positive")</f>
        <v>First missing positive</v>
      </c>
      <c r="C22" s="15"/>
      <c r="D22" s="43"/>
      <c r="E22" s="44"/>
      <c r="F22" s="44"/>
      <c r="G22" s="44"/>
      <c r="H22" s="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>
      <c r="A23" s="2">
        <v>12</v>
      </c>
      <c r="B23" s="11" t="s">
        <v>15</v>
      </c>
      <c r="C23" s="11"/>
      <c r="D23" s="43"/>
      <c r="E23" s="44"/>
      <c r="F23" s="44"/>
      <c r="G23" s="44"/>
      <c r="H23" s="4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>
      <c r="A24" s="2">
        <v>13</v>
      </c>
      <c r="B24" s="13" t="str">
        <f>HYPERLINK("https://www.geeksforgeeks.org/minimum-number-platforms-required-railwaybus-station/","Min No. of Platform")</f>
        <v>Min No. of Platform</v>
      </c>
      <c r="C24" s="13"/>
      <c r="D24" s="43"/>
      <c r="E24" s="44"/>
      <c r="F24" s="44"/>
      <c r="G24" s="44"/>
      <c r="H24" s="4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>
      <c r="A25" s="2">
        <v>14</v>
      </c>
      <c r="B25" s="16" t="s">
        <v>16</v>
      </c>
      <c r="C25" s="16"/>
      <c r="D25" s="43"/>
      <c r="E25" s="44"/>
      <c r="F25" s="44"/>
      <c r="G25" s="44"/>
      <c r="H25" s="4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>
      <c r="A26" s="2"/>
      <c r="B26" s="11"/>
      <c r="C26" s="11"/>
      <c r="D26" s="43"/>
      <c r="E26" s="44"/>
      <c r="F26" s="44"/>
      <c r="G26" s="44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>
      <c r="A27" s="2"/>
      <c r="B27" s="9" t="s">
        <v>17</v>
      </c>
      <c r="C27" s="14"/>
      <c r="D27" s="43"/>
      <c r="E27" s="44"/>
      <c r="F27" s="44"/>
      <c r="G27" s="44"/>
      <c r="H27" s="44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>
      <c r="A28" s="2">
        <v>15</v>
      </c>
      <c r="B28" s="17" t="s">
        <v>18</v>
      </c>
      <c r="C28" s="14"/>
      <c r="D28" s="43"/>
      <c r="E28" s="44"/>
      <c r="F28" s="44"/>
      <c r="G28" s="44"/>
      <c r="H28" s="4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>
      <c r="A29" s="2">
        <v>16</v>
      </c>
      <c r="B29" s="17" t="str">
        <f>HYPERLINK("https://www.geeksforgeeks.org/given-an-array-a-and-a-number-x-check-for-pair-in-a-with-sum-as-x/","Two Sum")</f>
        <v>Two Sum</v>
      </c>
      <c r="C29" s="14"/>
      <c r="D29" s="43"/>
      <c r="E29" s="44"/>
      <c r="F29" s="44"/>
      <c r="G29" s="44"/>
      <c r="H29" s="4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>
      <c r="A30" s="2">
        <v>17</v>
      </c>
      <c r="B30" s="17" t="str">
        <f>HYPERLINK("https://www.geeksforgeeks.org/find-a-pair-with-the-given-difference/","Two Difference")</f>
        <v>Two Difference</v>
      </c>
      <c r="C30" s="14"/>
      <c r="D30" s="43"/>
      <c r="E30" s="44"/>
      <c r="F30" s="44"/>
      <c r="G30" s="44"/>
      <c r="H30" s="4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>
      <c r="A31" s="2"/>
      <c r="B31" s="5"/>
      <c r="C31" s="14"/>
      <c r="D31" s="43"/>
      <c r="E31" s="44"/>
      <c r="F31" s="44"/>
      <c r="G31" s="44"/>
      <c r="H31" s="4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>
      <c r="A32" s="2"/>
      <c r="B32" s="9" t="s">
        <v>19</v>
      </c>
      <c r="C32" s="14"/>
      <c r="D32" s="43"/>
      <c r="E32" s="44"/>
      <c r="F32" s="44"/>
      <c r="G32" s="44"/>
      <c r="H32" s="4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>
      <c r="A33" s="2">
        <v>18</v>
      </c>
      <c r="B33" s="10" t="s">
        <v>20</v>
      </c>
      <c r="C33" s="14"/>
      <c r="D33" s="43"/>
      <c r="E33" s="44"/>
      <c r="F33" s="44"/>
      <c r="G33" s="44"/>
      <c r="H33" s="4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>
      <c r="A34" s="2">
        <v>19</v>
      </c>
      <c r="B34" s="10" t="s">
        <v>21</v>
      </c>
      <c r="C34" s="14"/>
      <c r="D34" s="43"/>
      <c r="E34" s="44"/>
      <c r="F34" s="44"/>
      <c r="G34" s="44"/>
      <c r="H34" s="4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>
      <c r="A35" s="2">
        <v>20</v>
      </c>
      <c r="B35" s="10" t="s">
        <v>22</v>
      </c>
      <c r="C35" s="14"/>
      <c r="D35" s="43"/>
      <c r="E35" s="44"/>
      <c r="F35" s="44"/>
      <c r="G35" s="44"/>
      <c r="H35" s="4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>
      <c r="A36" s="2">
        <v>21</v>
      </c>
      <c r="B36" s="10" t="s">
        <v>23</v>
      </c>
      <c r="C36" s="14"/>
      <c r="D36" s="43"/>
      <c r="E36" s="44"/>
      <c r="F36" s="44"/>
      <c r="G36" s="44"/>
      <c r="H36" s="4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>
      <c r="A37" s="2">
        <v>22</v>
      </c>
      <c r="B37" s="10" t="s">
        <v>24</v>
      </c>
      <c r="C37" s="14"/>
      <c r="D37" s="43"/>
      <c r="E37" s="44"/>
      <c r="F37" s="44"/>
      <c r="G37" s="44"/>
      <c r="H37" s="4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>
      <c r="A38" s="2">
        <v>23</v>
      </c>
      <c r="B38" s="10" t="s">
        <v>25</v>
      </c>
      <c r="C38" s="14"/>
      <c r="D38" s="43"/>
      <c r="E38" s="44"/>
      <c r="F38" s="44"/>
      <c r="G38" s="44"/>
      <c r="H38" s="4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>
      <c r="A39" s="2">
        <v>24</v>
      </c>
      <c r="B39" s="10" t="s">
        <v>26</v>
      </c>
      <c r="C39" s="14"/>
      <c r="D39" s="43"/>
      <c r="E39" s="44"/>
      <c r="F39" s="44"/>
      <c r="G39" s="44"/>
      <c r="H39" s="4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25">
      <c r="A40" s="2"/>
      <c r="B40" s="5"/>
      <c r="C40" s="14"/>
      <c r="D40" s="43"/>
      <c r="E40" s="44"/>
      <c r="F40" s="44"/>
      <c r="G40" s="44"/>
      <c r="H40" s="4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>
      <c r="A41" s="2"/>
      <c r="B41" s="18" t="s">
        <v>27</v>
      </c>
      <c r="C41" s="14"/>
      <c r="D41" s="43"/>
      <c r="E41" s="44"/>
      <c r="F41" s="44"/>
      <c r="G41" s="44"/>
      <c r="H41" s="4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25">
      <c r="A42" s="2">
        <v>25</v>
      </c>
      <c r="B42" s="19" t="s">
        <v>28</v>
      </c>
      <c r="C42" s="14"/>
      <c r="D42" s="43"/>
      <c r="E42" s="44"/>
      <c r="F42" s="44"/>
      <c r="G42" s="44"/>
      <c r="H42" s="4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>
      <c r="A43" s="2">
        <v>26</v>
      </c>
      <c r="B43" s="20" t="s">
        <v>29</v>
      </c>
      <c r="C43" s="14"/>
      <c r="D43" s="43"/>
      <c r="E43" s="44"/>
      <c r="F43" s="44"/>
      <c r="G43" s="44"/>
      <c r="H43" s="4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25">
      <c r="A44" s="2">
        <v>27</v>
      </c>
      <c r="B44" s="20" t="s">
        <v>30</v>
      </c>
      <c r="C44" s="14"/>
      <c r="D44" s="43"/>
      <c r="E44" s="44"/>
      <c r="F44" s="44"/>
      <c r="G44" s="44"/>
      <c r="H44" s="4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25">
      <c r="A45" s="2">
        <v>28</v>
      </c>
      <c r="B45" s="21" t="s">
        <v>31</v>
      </c>
      <c r="C45" s="14"/>
      <c r="D45" s="43"/>
      <c r="E45" s="44"/>
      <c r="F45" s="44"/>
      <c r="G45" s="44"/>
      <c r="H45" s="4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25">
      <c r="A46" s="2">
        <v>29</v>
      </c>
      <c r="B46" s="21" t="s">
        <v>32</v>
      </c>
      <c r="C46" s="14"/>
      <c r="D46" s="43"/>
      <c r="E46" s="44"/>
      <c r="F46" s="44"/>
      <c r="G46" s="44"/>
      <c r="H46" s="4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25">
      <c r="A47" s="2"/>
      <c r="B47" s="5"/>
      <c r="C47" s="14"/>
      <c r="D47" s="43"/>
      <c r="E47" s="44"/>
      <c r="F47" s="44"/>
      <c r="G47" s="44"/>
      <c r="H47" s="4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25">
      <c r="A48" s="2"/>
      <c r="B48" s="18" t="s">
        <v>33</v>
      </c>
      <c r="C48" s="14"/>
      <c r="D48" s="43"/>
      <c r="E48" s="44"/>
      <c r="F48" s="44"/>
      <c r="G48" s="44"/>
      <c r="H48" s="4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25">
      <c r="A49" s="2">
        <v>30</v>
      </c>
      <c r="B49" s="22" t="str">
        <f>HYPERLINK("https://www.geeksforgeeks.org/check-whether-arithmetic-progression-can-formed-given-array/","Check AP sequence")</f>
        <v>Check AP sequence</v>
      </c>
      <c r="C49" s="14"/>
      <c r="D49" s="43"/>
      <c r="E49" s="44"/>
      <c r="F49" s="44"/>
      <c r="G49" s="44"/>
      <c r="H49" s="4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25">
      <c r="A50" s="2">
        <v>31</v>
      </c>
      <c r="B50" s="22" t="str">
        <f>HYPERLINK("https://leetcode.com/problems/grid-illumination/","Grid illumination")</f>
        <v>Grid illumination</v>
      </c>
      <c r="C50" s="14"/>
      <c r="D50" s="43"/>
      <c r="E50" s="44"/>
      <c r="F50" s="44"/>
      <c r="G50" s="44"/>
      <c r="H50" s="4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25">
      <c r="A51" s="2">
        <v>32</v>
      </c>
      <c r="B51" s="22" t="str">
        <f>HYPERLINK("https://leetcode.com/problems/brick-wall/","Brick wall")</f>
        <v>Brick wall</v>
      </c>
      <c r="C51" s="14"/>
      <c r="D51" s="43"/>
      <c r="E51" s="44"/>
      <c r="F51" s="44"/>
      <c r="G51" s="44"/>
      <c r="H51" s="4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>
      <c r="A52" s="2">
        <v>33</v>
      </c>
      <c r="B52" s="23" t="s">
        <v>34</v>
      </c>
      <c r="C52" s="14"/>
      <c r="D52" s="43"/>
      <c r="E52" s="44"/>
      <c r="F52" s="44"/>
      <c r="G52" s="44"/>
      <c r="H52" s="4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25">
      <c r="A53" s="2">
        <v>34</v>
      </c>
      <c r="B53" s="24" t="s">
        <v>35</v>
      </c>
      <c r="C53" s="14"/>
      <c r="D53" s="43"/>
      <c r="E53" s="44"/>
      <c r="F53" s="44"/>
      <c r="G53" s="44"/>
      <c r="H53" s="4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25">
      <c r="A54" s="2">
        <v>35</v>
      </c>
      <c r="B54" s="25" t="str">
        <f>HYPERLINK("https://leetcode.com/problems/insert-delete-getrandom-o1/","Insert Delete GetRandom O(1)")</f>
        <v>Insert Delete GetRandom O(1)</v>
      </c>
      <c r="C54" s="14"/>
      <c r="D54" s="43"/>
      <c r="E54" s="44"/>
      <c r="F54" s="44"/>
      <c r="G54" s="44"/>
      <c r="H54" s="4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25">
      <c r="A55" s="2">
        <v>36</v>
      </c>
      <c r="B55" s="25" t="str">
        <f>HYPERLINK("https://leetcode.com/problems/insert-delete-getrandom-o1-duplicates-allowed/","Insert delete get random duplicates allowed")</f>
        <v>Insert delete get random duplicates allowed</v>
      </c>
      <c r="C55" s="14"/>
      <c r="D55" s="43"/>
      <c r="E55" s="44"/>
      <c r="F55" s="44"/>
      <c r="G55" s="44"/>
      <c r="H55" s="4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25">
      <c r="A56" s="2">
        <v>37</v>
      </c>
      <c r="B56" s="26" t="str">
        <f>HYPERLINK("https://leetcode.com/problems/longest-consecutive-sequence/","Longest consecutive sequence")</f>
        <v>Longest consecutive sequence</v>
      </c>
      <c r="C56" s="14"/>
      <c r="D56" s="43"/>
      <c r="E56" s="44"/>
      <c r="F56" s="44"/>
      <c r="G56" s="44"/>
      <c r="H56" s="4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25">
      <c r="A57" s="2">
        <v>38</v>
      </c>
      <c r="B57" s="22" t="str">
        <f>HYPERLINK("https://leetcode.com/problems/find-all-anagrams-in-a-string/","Find all anagrams in a string")</f>
        <v>Find all anagrams in a string</v>
      </c>
      <c r="C57" s="14"/>
      <c r="D57" s="43"/>
      <c r="E57" s="44"/>
      <c r="F57" s="44"/>
      <c r="G57" s="44"/>
      <c r="H57" s="4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25">
      <c r="A58" s="2">
        <v>39</v>
      </c>
      <c r="B58" s="27" t="str">
        <f>HYPERLINK("https://leetcode.com/problems/minimum-window-substring/","Find smallest size of string containing all char of other")</f>
        <v>Find smallest size of string containing all char of other</v>
      </c>
      <c r="C58" s="14"/>
      <c r="D58" s="43"/>
      <c r="E58" s="44"/>
      <c r="F58" s="44"/>
      <c r="G58" s="44"/>
      <c r="H58" s="4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25">
      <c r="A59" s="2">
        <v>40</v>
      </c>
      <c r="B59" s="28" t="s">
        <v>36</v>
      </c>
      <c r="C59" s="14"/>
      <c r="D59" s="43"/>
      <c r="E59" s="44"/>
      <c r="F59" s="44"/>
      <c r="G59" s="44"/>
      <c r="H59" s="4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25">
      <c r="A60" s="2">
        <v>41</v>
      </c>
      <c r="B60" s="26" t="str">
        <f>HYPERLINK("https://www.geeksforgeeks.org/count-subarrays-equal-number-1s-0s/","subarray with equal number of 0 and 1")</f>
        <v>subarray with equal number of 0 and 1</v>
      </c>
      <c r="C60" s="14"/>
      <c r="D60" s="43"/>
      <c r="E60" s="44"/>
      <c r="F60" s="44"/>
      <c r="G60" s="44"/>
      <c r="H60" s="4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25">
      <c r="A61" s="2">
        <v>42</v>
      </c>
      <c r="B61" s="26" t="str">
        <f>HYPERLINK("https://www.geeksforgeeks.org/substring-equal-number-0-1-2/","Substring with equal 0 1 and 2")</f>
        <v>Substring with equal 0 1 and 2</v>
      </c>
      <c r="C61" s="14"/>
      <c r="D61" s="43"/>
      <c r="E61" s="44"/>
      <c r="F61" s="44"/>
      <c r="G61" s="44"/>
      <c r="H61" s="4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25">
      <c r="A62" s="2"/>
      <c r="B62" s="5"/>
      <c r="C62" s="14"/>
      <c r="D62" s="43"/>
      <c r="E62" s="44"/>
      <c r="F62" s="44"/>
      <c r="G62" s="44"/>
      <c r="H62" s="4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25">
      <c r="A63" s="2"/>
      <c r="B63" s="18" t="s">
        <v>37</v>
      </c>
      <c r="C63" s="14"/>
      <c r="D63" s="43"/>
      <c r="E63" s="44"/>
      <c r="F63" s="44"/>
      <c r="G63" s="44"/>
      <c r="H63" s="4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25">
      <c r="A64" s="2">
        <v>43</v>
      </c>
      <c r="B64" s="10" t="s">
        <v>38</v>
      </c>
      <c r="C64" s="14"/>
      <c r="D64" s="43"/>
      <c r="E64" s="44"/>
      <c r="F64" s="44"/>
      <c r="G64" s="44"/>
      <c r="H64" s="4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25">
      <c r="A65" s="2">
        <v>44</v>
      </c>
      <c r="B65" s="22" t="str">
        <f>HYPERLINK("https://leetcode.com/problems/minimum-number-of-refueling-stops/","Minimum number of refueling spots")</f>
        <v>Minimum number of refueling spots</v>
      </c>
      <c r="C65" s="14"/>
      <c r="D65" s="43"/>
      <c r="E65" s="44"/>
      <c r="F65" s="44"/>
      <c r="G65" s="44"/>
      <c r="H65" s="4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25">
      <c r="A66" s="2">
        <v>45</v>
      </c>
      <c r="B66" s="29" t="s">
        <v>39</v>
      </c>
      <c r="C66" s="14"/>
      <c r="D66" s="43"/>
      <c r="E66" s="44"/>
      <c r="F66" s="44"/>
      <c r="G66" s="44"/>
      <c r="H66" s="4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25">
      <c r="A67" s="2">
        <v>46</v>
      </c>
      <c r="B67" s="22" t="str">
        <f>HYPERLINK("https://leetcode.com/problems/employee-free-time/","Employee Free time")</f>
        <v>Employee Free time</v>
      </c>
      <c r="C67" s="14"/>
      <c r="D67" s="43"/>
      <c r="E67" s="44"/>
      <c r="F67" s="44"/>
      <c r="G67" s="44"/>
      <c r="H67" s="4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25">
      <c r="A68" s="2">
        <v>47</v>
      </c>
      <c r="B68" s="10" t="s">
        <v>40</v>
      </c>
      <c r="C68" s="14"/>
      <c r="D68" s="43"/>
      <c r="E68" s="44"/>
      <c r="F68" s="44"/>
      <c r="G68" s="44"/>
      <c r="H68" s="4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25">
      <c r="A69" s="2"/>
      <c r="B69" s="5"/>
      <c r="C69" s="14"/>
      <c r="D69" s="43"/>
      <c r="E69" s="44"/>
      <c r="F69" s="44"/>
      <c r="G69" s="44"/>
      <c r="H69" s="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25">
      <c r="A70" s="2"/>
      <c r="B70" s="18" t="s">
        <v>41</v>
      </c>
      <c r="C70" s="14"/>
      <c r="D70" s="43"/>
      <c r="E70" s="44"/>
      <c r="F70" s="44"/>
      <c r="G70" s="44"/>
      <c r="H70" s="4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25">
      <c r="A71" s="2">
        <v>48</v>
      </c>
      <c r="B71" s="27" t="str">
        <f>HYPERLINK("https://leetcode.com/problems/capacity-to-ship-packages-within-d-days/","capacity to ship within D days")</f>
        <v>capacity to ship within D days</v>
      </c>
      <c r="C71" s="14"/>
      <c r="D71" s="43"/>
      <c r="E71" s="44"/>
      <c r="F71" s="44"/>
      <c r="G71" s="44"/>
      <c r="H71" s="4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25">
      <c r="A72" s="2">
        <v>49</v>
      </c>
      <c r="B72" s="22" t="s">
        <v>42</v>
      </c>
      <c r="C72" s="14"/>
      <c r="D72" s="43"/>
      <c r="E72" s="44"/>
      <c r="F72" s="44"/>
      <c r="G72" s="44"/>
      <c r="H72" s="4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25">
      <c r="A73" s="2">
        <v>50</v>
      </c>
      <c r="B73" s="22" t="str">
        <f>HYPERLINK("https://leetcode.com/problems/search-in-rotated-sorted-array/","search in rotated sorted array")</f>
        <v>search in rotated sorted array</v>
      </c>
      <c r="C73" s="14"/>
      <c r="D73" s="43"/>
      <c r="E73" s="44"/>
      <c r="F73" s="44"/>
      <c r="G73" s="44"/>
      <c r="H73" s="4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25">
      <c r="A74" s="2">
        <v>51</v>
      </c>
      <c r="B74" s="22" t="s">
        <v>43</v>
      </c>
      <c r="C74" s="14"/>
      <c r="D74" s="43"/>
      <c r="E74" s="44"/>
      <c r="F74" s="44"/>
      <c r="G74" s="44"/>
      <c r="H74" s="4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25">
      <c r="A75" s="2">
        <v>52</v>
      </c>
      <c r="B75" s="30" t="s">
        <v>44</v>
      </c>
      <c r="C75" s="14"/>
      <c r="D75" s="43"/>
      <c r="E75" s="44"/>
      <c r="F75" s="44"/>
      <c r="G75" s="44"/>
      <c r="H75" s="4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25">
      <c r="A76" s="2">
        <v>53</v>
      </c>
      <c r="B76" s="22" t="str">
        <f>HYPERLINK("https://leetcode.com/problems/median-of-two-sorted-arrays/","median of two sorted array")</f>
        <v>median of two sorted array</v>
      </c>
      <c r="C76" s="14"/>
      <c r="D76" s="43"/>
      <c r="E76" s="44"/>
      <c r="F76" s="44"/>
      <c r="G76" s="44"/>
      <c r="H76" s="4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25">
      <c r="A77" s="2"/>
      <c r="B77" s="5"/>
      <c r="C77" s="14"/>
      <c r="D77" s="43"/>
      <c r="E77" s="44"/>
      <c r="F77" s="44"/>
      <c r="G77" s="44"/>
      <c r="H77" s="4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25">
      <c r="A78" s="2"/>
      <c r="B78" s="18" t="s">
        <v>45</v>
      </c>
      <c r="C78" s="14"/>
      <c r="D78" s="43"/>
      <c r="E78" s="44"/>
      <c r="F78" s="44"/>
      <c r="G78" s="44"/>
      <c r="H78" s="4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25">
      <c r="A79" s="2">
        <v>54</v>
      </c>
      <c r="B79" s="22" t="str">
        <f>HYPERLINK("https://leetcode.com/problems/reverse-linked-list/","reverse LinkedList")</f>
        <v>reverse LinkedList</v>
      </c>
      <c r="C79" s="14"/>
      <c r="D79" s="43"/>
      <c r="E79" s="44"/>
      <c r="F79" s="44"/>
      <c r="G79" s="44"/>
      <c r="H79" s="4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25">
      <c r="A80" s="2">
        <v>55</v>
      </c>
      <c r="B80" s="22" t="str">
        <f>HYPERLINK("https://www.geeksforgeeks.org/write-a-c-function-to-print-the-middle-of-the-linked-list/","Find the middle element")</f>
        <v>Find the middle element</v>
      </c>
      <c r="C80" s="14"/>
      <c r="D80" s="43"/>
      <c r="E80" s="44"/>
      <c r="F80" s="44"/>
      <c r="G80" s="44"/>
      <c r="H80" s="4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25">
      <c r="A81" s="2">
        <v>56</v>
      </c>
      <c r="B81" s="22" t="str">
        <f>HYPERLINK("https://www.geeksforgeeks.org/detect-loop-in-a-linked-list/","Floyd cycle")</f>
        <v>Floyd cycle</v>
      </c>
      <c r="C81" s="14"/>
      <c r="D81" s="43"/>
      <c r="E81" s="44"/>
      <c r="F81" s="44"/>
      <c r="G81" s="44"/>
      <c r="H81" s="4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25">
      <c r="A82" s="2">
        <v>57</v>
      </c>
      <c r="B82" s="22" t="str">
        <f>HYPERLINK("https://www.geeksforgeeks.org/a-linked-list-with-next-and-arbit-pointer/","Clone a linkedlist")</f>
        <v>Clone a linkedlist</v>
      </c>
      <c r="C82" s="14"/>
      <c r="D82" s="43"/>
      <c r="E82" s="44"/>
      <c r="F82" s="44"/>
      <c r="G82" s="44"/>
      <c r="H82" s="4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25">
      <c r="A83" s="2">
        <v>58</v>
      </c>
      <c r="B83" s="22" t="s">
        <v>46</v>
      </c>
      <c r="C83" s="14"/>
      <c r="D83" s="43"/>
      <c r="E83" s="44"/>
      <c r="F83" s="44"/>
      <c r="G83" s="44"/>
      <c r="H83" s="4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25">
      <c r="A84" s="2">
        <v>59</v>
      </c>
      <c r="B84" s="22" t="str">
        <f>HYPERLINK("https://leetcode.com/problems/lru-cache/","LRU Cache")</f>
        <v>LRU Cache</v>
      </c>
      <c r="C84" s="14"/>
      <c r="D84" s="43"/>
      <c r="E84" s="44"/>
      <c r="F84" s="44"/>
      <c r="G84" s="44"/>
      <c r="H84" s="4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25">
      <c r="A85" s="2"/>
      <c r="B85" s="5"/>
      <c r="C85" s="14"/>
      <c r="D85" s="43"/>
      <c r="E85" s="44"/>
      <c r="F85" s="44"/>
      <c r="G85" s="44"/>
      <c r="H85" s="4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25">
      <c r="A86" s="2"/>
      <c r="B86" s="18" t="s">
        <v>47</v>
      </c>
      <c r="C86" s="14"/>
      <c r="D86" s="43"/>
      <c r="E86" s="44"/>
      <c r="F86" s="44"/>
      <c r="G86" s="44"/>
      <c r="H86" s="4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25">
      <c r="A87" s="2">
        <v>60</v>
      </c>
      <c r="B87" s="31" t="s">
        <v>48</v>
      </c>
      <c r="C87" s="14"/>
      <c r="D87" s="43"/>
      <c r="E87" s="44"/>
      <c r="F87" s="44"/>
      <c r="G87" s="44"/>
      <c r="H87" s="4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25">
      <c r="A88" s="2">
        <v>61</v>
      </c>
      <c r="B88" s="22" t="str">
        <f>HYPERLINK("https://leetcode.com/problems/largest-rectangle-in-histogram/","Largest Rectangular Area Histogram")</f>
        <v>Largest Rectangular Area Histogram</v>
      </c>
      <c r="C88" s="14"/>
      <c r="D88" s="43"/>
      <c r="E88" s="44"/>
      <c r="F88" s="44"/>
      <c r="G88" s="44"/>
      <c r="H88" s="4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25">
      <c r="A89" s="2">
        <v>62</v>
      </c>
      <c r="B89" s="22" t="str">
        <f>HYPERLINK("https://leetcode.com/problems/maximal-rectangle/","maximu size binary matrix containing 1")</f>
        <v>maximu size binary matrix containing 1</v>
      </c>
      <c r="C89" s="14"/>
      <c r="D89" s="43"/>
      <c r="E89" s="44"/>
      <c r="F89" s="44"/>
      <c r="G89" s="44"/>
      <c r="H89" s="4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25">
      <c r="A90" s="2">
        <v>63</v>
      </c>
      <c r="B90" s="22" t="str">
        <f>HYPERLINK("https://leetcode.com/problems/valid-parentheses/","Valid Parentheses")</f>
        <v>Valid Parentheses</v>
      </c>
      <c r="C90" s="14"/>
      <c r="D90" s="43"/>
      <c r="E90" s="44"/>
      <c r="F90" s="44"/>
      <c r="G90" s="44"/>
      <c r="H90" s="4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25">
      <c r="A91" s="2">
        <v>64</v>
      </c>
      <c r="B91" s="22" t="str">
        <f>HYPERLINK("https://leetcode.com/problems/min-stack/","Min Stack")</f>
        <v>Min Stack</v>
      </c>
      <c r="C91" s="14"/>
      <c r="D91" s="43"/>
      <c r="E91" s="44"/>
      <c r="F91" s="44"/>
      <c r="G91" s="44"/>
      <c r="H91" s="4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25">
      <c r="A92" s="2">
        <v>65</v>
      </c>
      <c r="B92" s="32" t="str">
        <f>HYPERLINK("https://www.geeksforgeeks.org/efficiently-implement-k-stacks-single-array/","K stacks in a single array")</f>
        <v>K stacks in a single array</v>
      </c>
      <c r="C92" s="14"/>
      <c r="D92" s="43"/>
      <c r="E92" s="44"/>
      <c r="F92" s="44"/>
      <c r="G92" s="44"/>
      <c r="H92" s="4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25">
      <c r="A93" s="2">
        <v>66</v>
      </c>
      <c r="B93" s="22" t="s">
        <v>49</v>
      </c>
      <c r="C93" s="14"/>
      <c r="D93" s="43"/>
      <c r="E93" s="44"/>
      <c r="F93" s="44"/>
      <c r="G93" s="44"/>
      <c r="H93" s="4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25">
      <c r="A94" s="2">
        <v>67</v>
      </c>
      <c r="B94" s="22" t="str">
        <f>HYPERLINK("https://www.geeksforgeeks.org/reversing-first-k-elements-queue/","K reverse in a queue")</f>
        <v>K reverse in a queue</v>
      </c>
      <c r="C94" s="14"/>
      <c r="D94" s="43"/>
      <c r="E94" s="44"/>
      <c r="F94" s="44"/>
      <c r="G94" s="44"/>
      <c r="H94" s="4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25">
      <c r="A95" s="2">
        <v>68</v>
      </c>
      <c r="B95" s="22" t="s">
        <v>50</v>
      </c>
      <c r="C95" s="14"/>
      <c r="D95" s="43"/>
      <c r="E95" s="44"/>
      <c r="F95" s="44"/>
      <c r="G95" s="44"/>
      <c r="H95" s="4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25">
      <c r="A96" s="2"/>
      <c r="B96" s="5"/>
      <c r="C96" s="14"/>
      <c r="D96" s="43"/>
      <c r="E96" s="44"/>
      <c r="F96" s="44"/>
      <c r="G96" s="44"/>
      <c r="H96" s="4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25">
      <c r="A97" s="2"/>
      <c r="B97" s="5"/>
      <c r="C97" s="14"/>
      <c r="D97" s="43"/>
      <c r="E97" s="44"/>
      <c r="F97" s="44"/>
      <c r="G97" s="44"/>
      <c r="H97" s="4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25">
      <c r="A98" s="2"/>
      <c r="B98" s="18" t="s">
        <v>51</v>
      </c>
      <c r="C98" s="14"/>
      <c r="D98" s="43"/>
      <c r="E98" s="44"/>
      <c r="F98" s="44"/>
      <c r="G98" s="44"/>
      <c r="H98" s="4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25">
      <c r="A99" s="2">
        <v>69</v>
      </c>
      <c r="B99" s="22" t="str">
        <f>HYPERLINK("https://leetcode.com/problems/binary-tree-preorder-traversal/","Preorder Traversal")</f>
        <v>Preorder Traversal</v>
      </c>
      <c r="C99" s="14"/>
      <c r="D99" s="43"/>
      <c r="E99" s="44"/>
      <c r="F99" s="44"/>
      <c r="G99" s="44"/>
      <c r="H99" s="4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25">
      <c r="A100" s="2">
        <v>70</v>
      </c>
      <c r="B100" s="22" t="str">
        <f>HYPERLINK("https://leetcode.com/problems/binary-tree-inorder-traversal/","Inorder Traversal")</f>
        <v>Inorder Traversal</v>
      </c>
      <c r="C100" s="14"/>
      <c r="D100" s="43"/>
      <c r="E100" s="44"/>
      <c r="F100" s="44"/>
      <c r="G100" s="44"/>
      <c r="H100" s="4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25">
      <c r="A101" s="2">
        <v>71</v>
      </c>
      <c r="B101" s="22" t="str">
        <f>HYPERLINK("https://leetcode.com/problems/binary-tree-postorder-traversal/","Postorder Traversal")</f>
        <v>Postorder Traversal</v>
      </c>
      <c r="C101" s="14"/>
      <c r="D101" s="43"/>
      <c r="E101" s="44"/>
      <c r="F101" s="44"/>
      <c r="G101" s="44"/>
      <c r="H101" s="4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25">
      <c r="A102" s="2">
        <v>72</v>
      </c>
      <c r="B102" s="22" t="str">
        <f>HYPERLINK("https://leetcode.com/problems/binary-tree-right-side-view/","right side view")</f>
        <v>right side view</v>
      </c>
      <c r="C102" s="14"/>
      <c r="D102" s="43"/>
      <c r="E102" s="44"/>
      <c r="F102" s="44"/>
      <c r="G102" s="44"/>
      <c r="H102" s="4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25">
      <c r="A103" s="2">
        <v>73</v>
      </c>
      <c r="B103" s="22" t="str">
        <f>HYPERLINK("https://practice.geeksforgeeks.org/problems/left-view-of-binary-tree/1","Left View")</f>
        <v>Left View</v>
      </c>
      <c r="C103" s="14"/>
      <c r="D103" s="43"/>
      <c r="E103" s="44"/>
      <c r="F103" s="44"/>
      <c r="G103" s="44"/>
      <c r="H103" s="4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25">
      <c r="A104" s="2">
        <v>74</v>
      </c>
      <c r="B104" s="22" t="s">
        <v>52</v>
      </c>
      <c r="C104" s="14"/>
      <c r="D104" s="43"/>
      <c r="E104" s="44"/>
      <c r="F104" s="44"/>
      <c r="G104" s="44"/>
      <c r="H104" s="4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25">
      <c r="A105" s="2">
        <v>75</v>
      </c>
      <c r="B105" s="22" t="str">
        <f>HYPERLINK("https://practice.geeksforgeeks.org/problems/bottom-view-of-binary-tree/1","Bottom View")</f>
        <v>Bottom View</v>
      </c>
      <c r="C105" s="14"/>
      <c r="D105" s="43"/>
      <c r="E105" s="44"/>
      <c r="F105" s="44"/>
      <c r="G105" s="44"/>
      <c r="H105" s="4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25">
      <c r="A106" s="2">
        <v>76</v>
      </c>
      <c r="B106" s="22" t="str">
        <f>HYPERLINK("https://leetcode.com/problems/vertical-order-traversal-of-a-binary-tree/","Vertical order")</f>
        <v>Vertical order</v>
      </c>
      <c r="C106" s="14"/>
      <c r="D106" s="43"/>
      <c r="E106" s="44"/>
      <c r="F106" s="44"/>
      <c r="G106" s="44"/>
      <c r="H106" s="4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25">
      <c r="A107" s="2">
        <v>77</v>
      </c>
      <c r="B107" s="22" t="str">
        <f>HYPERLINK("https://www.geeksforgeeks.org/diagonal-traversal-of-binary-tree/","Diagonal Traversal")</f>
        <v>Diagonal Traversal</v>
      </c>
      <c r="C107" s="14"/>
      <c r="D107" s="43"/>
      <c r="E107" s="44"/>
      <c r="F107" s="44"/>
      <c r="G107" s="44"/>
      <c r="H107" s="4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25">
      <c r="A108" s="2">
        <v>78</v>
      </c>
      <c r="B108" s="22" t="str">
        <f>HYPERLINK("https://leetcode.com/problems/boundary-of-binary-tree/","Boundary Traversal")</f>
        <v>Boundary Traversal</v>
      </c>
      <c r="C108" s="14"/>
      <c r="D108" s="43"/>
      <c r="E108" s="44"/>
      <c r="F108" s="44"/>
      <c r="G108" s="44"/>
      <c r="H108" s="4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25">
      <c r="A109" s="2">
        <v>79</v>
      </c>
      <c r="B109" s="22" t="str">
        <f>HYPERLINK("https://leetcode.com/problems/binary-tree-cameras/","Binary Tree Cameras")</f>
        <v>Binary Tree Cameras</v>
      </c>
      <c r="C109" s="14"/>
      <c r="D109" s="43"/>
      <c r="E109" s="44"/>
      <c r="F109" s="44"/>
      <c r="G109" s="44"/>
      <c r="H109" s="4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25">
      <c r="A110" s="2">
        <v>80</v>
      </c>
      <c r="B110" s="22" t="s">
        <v>53</v>
      </c>
      <c r="C110" s="14"/>
      <c r="D110" s="43"/>
      <c r="E110" s="44"/>
      <c r="F110" s="44"/>
      <c r="G110" s="44"/>
      <c r="H110" s="4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25">
      <c r="A111" s="2">
        <v>81</v>
      </c>
      <c r="B111" s="22" t="s">
        <v>54</v>
      </c>
      <c r="C111" s="14"/>
      <c r="D111" s="43"/>
      <c r="E111" s="44"/>
      <c r="F111" s="44"/>
      <c r="G111" s="44"/>
      <c r="H111" s="4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25">
      <c r="A112" s="2">
        <v>82</v>
      </c>
      <c r="B112" s="22" t="str">
        <f>HYPERLINK("https://leetcode.com/problems/construct-binary-tree-from-preorder-and-inorder-traversal/","Construct from inorder and preorder")</f>
        <v>Construct from inorder and preorder</v>
      </c>
      <c r="C112" s="14"/>
      <c r="D112" s="43"/>
      <c r="E112" s="44"/>
      <c r="F112" s="44"/>
      <c r="G112" s="44"/>
      <c r="H112" s="4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25">
      <c r="A113" s="2">
        <v>83</v>
      </c>
      <c r="B113" s="22" t="s">
        <v>55</v>
      </c>
      <c r="C113" s="14"/>
      <c r="D113" s="43"/>
      <c r="E113" s="44"/>
      <c r="F113" s="44"/>
      <c r="G113" s="44"/>
      <c r="H113" s="4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25">
      <c r="A114" s="2">
        <v>84</v>
      </c>
      <c r="B114" s="32" t="str">
        <f>HYPERLINK("https://www.geeksforgeeks.org/convert-a-binary-tree-to-a-circular-doubly-link-list/","Convert a binary tree to circular doubly linked list")</f>
        <v>Convert a binary tree to circular doubly linked list</v>
      </c>
      <c r="C114" s="14"/>
      <c r="D114" s="43"/>
      <c r="E114" s="44"/>
      <c r="F114" s="44"/>
      <c r="G114" s="44"/>
      <c r="H114" s="4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25">
      <c r="A115" s="2">
        <v>85</v>
      </c>
      <c r="B115" s="22" t="str">
        <f>HYPERLINK("https://www.geeksforgeeks.org/in-place-conversion-of-sorted-dll-to-balanced-bst/","Conversion of sorted DLL to BST")</f>
        <v>Conversion of sorted DLL to BST</v>
      </c>
      <c r="C115" s="14"/>
      <c r="D115" s="43"/>
      <c r="E115" s="44"/>
      <c r="F115" s="44"/>
      <c r="G115" s="44"/>
      <c r="H115" s="4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25">
      <c r="A116" s="2">
        <v>86</v>
      </c>
      <c r="B116" s="22" t="str">
        <f>HYPERLINK("https://practice.geeksforgeeks.org/problems/lowest-common-ancestor-in-a-binary-tree/1","Lowest common ancestor")</f>
        <v>Lowest common ancestor</v>
      </c>
      <c r="C116" s="14"/>
      <c r="D116" s="43"/>
      <c r="E116" s="44"/>
      <c r="F116" s="44"/>
      <c r="G116" s="44"/>
      <c r="H116" s="4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25">
      <c r="A117" s="2">
        <v>87</v>
      </c>
      <c r="B117" s="22" t="str">
        <f>HYPERLINK("https://leetcode.com/problems/serialize-and-deserialize-binary-tree/","serialize and deserialise")</f>
        <v>serialize and deserialise</v>
      </c>
      <c r="C117" s="14"/>
      <c r="D117" s="43"/>
      <c r="E117" s="44"/>
      <c r="F117" s="44"/>
      <c r="G117" s="44"/>
      <c r="H117" s="4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25">
      <c r="A118" s="2"/>
      <c r="B118" s="22"/>
      <c r="C118" s="14"/>
      <c r="D118" s="43"/>
      <c r="E118" s="44"/>
      <c r="F118" s="44"/>
      <c r="G118" s="44"/>
      <c r="H118" s="4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25">
      <c r="A119" s="2"/>
      <c r="B119" s="33"/>
      <c r="C119" s="14"/>
      <c r="D119" s="43"/>
      <c r="E119" s="44"/>
      <c r="F119" s="44"/>
      <c r="G119" s="44"/>
      <c r="H119" s="4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>
      <c r="A120" s="2"/>
      <c r="B120" s="34" t="s">
        <v>56</v>
      </c>
      <c r="C120" s="14"/>
      <c r="D120" s="43"/>
      <c r="E120" s="44"/>
      <c r="F120" s="44"/>
      <c r="G120" s="44"/>
      <c r="H120" s="4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25">
      <c r="A121" s="2">
        <v>88</v>
      </c>
      <c r="B121" s="31" t="s">
        <v>57</v>
      </c>
      <c r="C121" s="14"/>
      <c r="D121" s="43"/>
      <c r="E121" s="44"/>
      <c r="F121" s="44"/>
      <c r="G121" s="44"/>
      <c r="H121" s="4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25">
      <c r="A122" s="2">
        <v>89</v>
      </c>
      <c r="B122" s="31" t="s">
        <v>58</v>
      </c>
      <c r="C122" s="14"/>
      <c r="D122" s="43"/>
      <c r="E122" s="44"/>
      <c r="F122" s="44"/>
      <c r="G122" s="44"/>
      <c r="H122" s="4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25">
      <c r="A123" s="2">
        <v>90</v>
      </c>
      <c r="B123" s="31" t="s">
        <v>59</v>
      </c>
      <c r="C123" s="14"/>
      <c r="D123" s="43"/>
      <c r="E123" s="44"/>
      <c r="F123" s="44"/>
      <c r="G123" s="44"/>
      <c r="H123" s="4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25">
      <c r="A124" s="2"/>
      <c r="B124" s="35"/>
      <c r="C124" s="14"/>
      <c r="D124" s="43"/>
      <c r="E124" s="44"/>
      <c r="F124" s="44"/>
      <c r="G124" s="44"/>
      <c r="H124" s="4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25">
      <c r="A125" s="2"/>
      <c r="B125" s="18" t="s">
        <v>60</v>
      </c>
      <c r="C125" s="14"/>
      <c r="D125" s="43"/>
      <c r="E125" s="44"/>
      <c r="F125" s="44"/>
      <c r="G125" s="44"/>
      <c r="H125" s="4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25">
      <c r="A126" s="2">
        <v>91</v>
      </c>
      <c r="B126" s="36" t="s">
        <v>61</v>
      </c>
      <c r="C126" s="14"/>
      <c r="D126" s="43"/>
      <c r="E126" s="44"/>
      <c r="F126" s="44"/>
      <c r="G126" s="44"/>
      <c r="H126" s="4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25">
      <c r="A127" s="2">
        <v>92</v>
      </c>
      <c r="B127" s="36" t="s">
        <v>61</v>
      </c>
      <c r="C127" s="14"/>
      <c r="D127" s="43"/>
      <c r="E127" s="44"/>
      <c r="F127" s="44"/>
      <c r="G127" s="44"/>
      <c r="H127" s="4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25">
      <c r="A128" s="2">
        <v>93</v>
      </c>
      <c r="B128" s="36" t="s">
        <v>62</v>
      </c>
      <c r="C128" s="14"/>
      <c r="D128" s="43"/>
      <c r="E128" s="44"/>
      <c r="F128" s="44"/>
      <c r="G128" s="44"/>
      <c r="H128" s="4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25">
      <c r="A129" s="2">
        <v>94</v>
      </c>
      <c r="B129" s="37" t="str">
        <f>HYPERLINK("https://leetcode.com/problems/russian-doll-envelopes/","Russian doll envelopes")</f>
        <v>Russian doll envelopes</v>
      </c>
      <c r="C129" s="14"/>
      <c r="D129" s="43"/>
      <c r="E129" s="44"/>
      <c r="F129" s="44"/>
      <c r="G129" s="44"/>
      <c r="H129" s="4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25">
      <c r="A130" s="2">
        <v>95</v>
      </c>
      <c r="B130" s="36" t="s">
        <v>63</v>
      </c>
      <c r="C130" s="14"/>
      <c r="D130" s="43"/>
      <c r="E130" s="44"/>
      <c r="F130" s="44"/>
      <c r="G130" s="44"/>
      <c r="H130" s="4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25">
      <c r="A131" s="2">
        <v>96</v>
      </c>
      <c r="B131" s="37" t="s">
        <v>64</v>
      </c>
      <c r="C131" s="14"/>
      <c r="D131" s="43"/>
      <c r="E131" s="44"/>
      <c r="F131" s="44"/>
      <c r="G131" s="44"/>
      <c r="H131" s="4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25">
      <c r="A132" s="2">
        <v>97</v>
      </c>
      <c r="B132" s="36" t="s">
        <v>65</v>
      </c>
      <c r="C132" s="14"/>
      <c r="D132" s="43"/>
      <c r="E132" s="44"/>
      <c r="F132" s="44"/>
      <c r="G132" s="44"/>
      <c r="H132" s="4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25">
      <c r="A133" s="2">
        <v>98</v>
      </c>
      <c r="B133" s="36" t="s">
        <v>66</v>
      </c>
      <c r="C133" s="14"/>
      <c r="D133" s="43"/>
      <c r="E133" s="44"/>
      <c r="F133" s="44"/>
      <c r="G133" s="44"/>
      <c r="H133" s="4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25">
      <c r="A134" s="2">
        <v>99</v>
      </c>
      <c r="B134" s="37" t="s">
        <v>67</v>
      </c>
      <c r="C134" s="14"/>
      <c r="D134" s="43"/>
      <c r="E134" s="44"/>
      <c r="F134" s="44"/>
      <c r="G134" s="44"/>
      <c r="H134" s="4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25">
      <c r="A135" s="2">
        <v>100</v>
      </c>
      <c r="B135" s="36" t="s">
        <v>68</v>
      </c>
      <c r="C135" s="14"/>
      <c r="D135" s="43"/>
      <c r="E135" s="44"/>
      <c r="F135" s="44"/>
      <c r="G135" s="44"/>
      <c r="H135" s="4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25">
      <c r="A136" s="2">
        <v>101</v>
      </c>
      <c r="B136" s="37" t="s">
        <v>69</v>
      </c>
      <c r="C136" s="14"/>
      <c r="D136" s="43"/>
      <c r="E136" s="44"/>
      <c r="F136" s="44"/>
      <c r="G136" s="44"/>
      <c r="H136" s="4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25">
      <c r="A137" s="2">
        <v>102</v>
      </c>
      <c r="B137" s="36" t="s">
        <v>70</v>
      </c>
      <c r="C137" s="14"/>
      <c r="D137" s="43"/>
      <c r="E137" s="44"/>
      <c r="F137" s="44"/>
      <c r="G137" s="44"/>
      <c r="H137" s="4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25">
      <c r="A138" s="2">
        <v>103</v>
      </c>
      <c r="B138" s="36" t="s">
        <v>71</v>
      </c>
      <c r="C138" s="14"/>
      <c r="D138" s="43"/>
      <c r="E138" s="44"/>
      <c r="F138" s="44"/>
      <c r="G138" s="44"/>
      <c r="H138" s="4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25">
      <c r="A139" s="2">
        <v>104</v>
      </c>
      <c r="B139" s="37" t="str">
        <f>HYPERLINK("https://leetcode.com/problems/best-time-to-buy-and-sell-stock/","best time to buy and sell stock")</f>
        <v>best time to buy and sell stock</v>
      </c>
      <c r="C139" s="14"/>
      <c r="D139" s="43"/>
      <c r="E139" s="44"/>
      <c r="F139" s="44"/>
      <c r="G139" s="44"/>
      <c r="H139" s="4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25">
      <c r="A140" s="2">
        <v>105</v>
      </c>
      <c r="B140" s="37" t="str">
        <f>HYPERLINK("https://leetcode.com/problems/best-time-to-buy-and-sell-stock-ii/","best time to buy and sell 2")</f>
        <v>best time to buy and sell 2</v>
      </c>
      <c r="C140" s="14"/>
      <c r="D140" s="43"/>
      <c r="E140" s="44"/>
      <c r="F140" s="44"/>
      <c r="G140" s="44"/>
      <c r="H140" s="4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25">
      <c r="A141" s="2">
        <v>106</v>
      </c>
      <c r="B141" s="36" t="s">
        <v>72</v>
      </c>
      <c r="C141" s="14"/>
      <c r="D141" s="43"/>
      <c r="E141" s="44"/>
      <c r="F141" s="44"/>
      <c r="G141" s="44"/>
      <c r="H141" s="4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25">
      <c r="A142" s="2">
        <v>107</v>
      </c>
      <c r="B142" s="37" t="str">
        <f>HYPERLINK("https://leetcode.com/problems/best-time-to-buy-and-sell-stock-with-cooldown/","best time to buy and sell with cool down")</f>
        <v>best time to buy and sell with cool down</v>
      </c>
      <c r="C142" s="14"/>
      <c r="D142" s="43"/>
      <c r="E142" s="44"/>
      <c r="F142" s="44"/>
      <c r="G142" s="44"/>
      <c r="H142" s="4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25">
      <c r="A143" s="2">
        <v>108</v>
      </c>
      <c r="B143" s="37" t="str">
        <f>HYPERLINK("https://leetcode.com/problems/best-time-to-buy-and-sell-stock-iii/","best time to buy and sell 3")</f>
        <v>best time to buy and sell 3</v>
      </c>
      <c r="C143" s="14"/>
      <c r="D143" s="43"/>
      <c r="E143" s="44"/>
      <c r="F143" s="44"/>
      <c r="G143" s="44"/>
      <c r="H143" s="4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25">
      <c r="A144" s="2">
        <v>109</v>
      </c>
      <c r="B144" s="37" t="str">
        <f>HYPERLINK("https://leetcode.com/problems/best-time-to-buy-and-sell-stock-iv/","best time to but and sell 4")</f>
        <v>best time to but and sell 4</v>
      </c>
      <c r="C144" s="14"/>
      <c r="D144" s="43"/>
      <c r="E144" s="44"/>
      <c r="F144" s="44"/>
      <c r="G144" s="44"/>
      <c r="H144" s="4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25">
      <c r="A145" s="2">
        <v>110</v>
      </c>
      <c r="B145" s="38" t="str">
        <f>HYPERLINK("https://leetcode.com/problems/burst-balloons/","burst balloons")</f>
        <v>burst balloons</v>
      </c>
      <c r="C145" s="14"/>
      <c r="D145" s="43"/>
      <c r="E145" s="44"/>
      <c r="F145" s="44"/>
      <c r="G145" s="44"/>
      <c r="H145" s="4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25">
      <c r="A146" s="2">
        <v>111</v>
      </c>
      <c r="B146" s="36" t="s">
        <v>73</v>
      </c>
      <c r="C146" s="14"/>
      <c r="D146" s="43"/>
      <c r="E146" s="44"/>
      <c r="F146" s="44"/>
      <c r="G146" s="44"/>
      <c r="H146" s="4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25">
      <c r="A147" s="2">
        <v>112</v>
      </c>
      <c r="B147" s="38" t="s">
        <v>74</v>
      </c>
      <c r="C147" s="14"/>
      <c r="D147" s="43"/>
      <c r="E147" s="44"/>
      <c r="F147" s="44"/>
      <c r="G147" s="44"/>
      <c r="H147" s="4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25">
      <c r="A148" s="2">
        <v>113</v>
      </c>
      <c r="B148" s="36" t="s">
        <v>75</v>
      </c>
      <c r="C148" s="14"/>
      <c r="D148" s="43"/>
      <c r="E148" s="44"/>
      <c r="F148" s="44"/>
      <c r="G148" s="44"/>
      <c r="H148" s="4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25">
      <c r="A149" s="2">
        <v>114</v>
      </c>
      <c r="B149" s="37" t="str">
        <f>HYPERLINK("https://www.geeksforgeeks.org/count-palindromic-subsequence-given-string/","Count all pallindromic subsequence")</f>
        <v>Count all pallindromic subsequence</v>
      </c>
      <c r="C149" s="14"/>
      <c r="D149" s="43"/>
      <c r="E149" s="44"/>
      <c r="F149" s="44"/>
      <c r="G149" s="44"/>
      <c r="H149" s="4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25">
      <c r="A150" s="2">
        <v>115</v>
      </c>
      <c r="B150" s="37" t="str">
        <f>HYPERLINK("https://leetcode.com/problems/count-different-palindromic-subsequences/","Count distinct pallindromic subsequence")</f>
        <v>Count distinct pallindromic subsequence</v>
      </c>
      <c r="C150" s="14"/>
      <c r="D150" s="43"/>
      <c r="E150" s="44"/>
      <c r="F150" s="44"/>
      <c r="G150" s="44"/>
      <c r="H150" s="4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25">
      <c r="A151" s="2">
        <v>116</v>
      </c>
      <c r="B151" s="36" t="str">
        <f>HYPERLINK("https://www.geeksforgeeks.org/number-subsequences-form-ai-bj-ck/","No. of sequence of type a^i+b^j+c^k")</f>
        <v>No. of sequence of type a^i+b^j+c^k</v>
      </c>
      <c r="C151" s="14"/>
      <c r="D151" s="43"/>
      <c r="E151" s="44"/>
      <c r="F151" s="44"/>
      <c r="G151" s="44"/>
      <c r="H151" s="4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>
      <c r="A152" s="2">
        <v>117</v>
      </c>
      <c r="B152" s="37" t="s">
        <v>76</v>
      </c>
      <c r="C152" s="14"/>
      <c r="D152" s="43"/>
      <c r="E152" s="44"/>
      <c r="F152" s="44"/>
      <c r="G152" s="44"/>
      <c r="H152" s="4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>
      <c r="A153" s="2">
        <v>118</v>
      </c>
      <c r="B153" s="37" t="s">
        <v>77</v>
      </c>
      <c r="C153" s="14"/>
      <c r="D153" s="43"/>
      <c r="E153" s="44"/>
      <c r="F153" s="44"/>
      <c r="G153" s="44"/>
      <c r="H153" s="4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>
      <c r="A154" s="2">
        <v>119</v>
      </c>
      <c r="B154" s="36" t="s">
        <v>78</v>
      </c>
      <c r="C154" s="14"/>
      <c r="D154" s="43"/>
      <c r="E154" s="44"/>
      <c r="F154" s="44"/>
      <c r="G154" s="44"/>
      <c r="H154" s="4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>
      <c r="A155" s="2">
        <v>120</v>
      </c>
      <c r="B155" s="36" t="s">
        <v>79</v>
      </c>
      <c r="C155" s="14"/>
      <c r="D155" s="43"/>
      <c r="E155" s="44"/>
      <c r="F155" s="44"/>
      <c r="G155" s="44"/>
      <c r="H155" s="4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>
      <c r="A156" s="2">
        <v>121</v>
      </c>
      <c r="B156" s="36" t="s">
        <v>80</v>
      </c>
      <c r="C156" s="14"/>
      <c r="D156" s="43"/>
      <c r="E156" s="44"/>
      <c r="F156" s="44"/>
      <c r="G156" s="44"/>
      <c r="H156" s="4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>
      <c r="A157" s="2">
        <v>122</v>
      </c>
      <c r="B157" s="36" t="s">
        <v>81</v>
      </c>
      <c r="C157" s="14"/>
      <c r="D157" s="43"/>
      <c r="E157" s="44"/>
      <c r="F157" s="44"/>
      <c r="G157" s="44"/>
      <c r="H157" s="4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>
      <c r="A158" s="2">
        <v>123</v>
      </c>
      <c r="B158" s="39" t="s">
        <v>82</v>
      </c>
      <c r="C158" s="14"/>
      <c r="D158" s="43"/>
      <c r="E158" s="44"/>
      <c r="F158" s="44"/>
      <c r="G158" s="44"/>
      <c r="H158" s="4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25">
      <c r="A159" s="2">
        <v>124</v>
      </c>
      <c r="B159" s="39" t="s">
        <v>83</v>
      </c>
      <c r="C159" s="14"/>
      <c r="D159" s="43"/>
      <c r="E159" s="44"/>
      <c r="F159" s="44"/>
      <c r="G159" s="44"/>
      <c r="H159" s="4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25">
      <c r="A160" s="2">
        <v>125</v>
      </c>
      <c r="B160" s="39" t="s">
        <v>84</v>
      </c>
      <c r="C160" s="14"/>
      <c r="D160" s="43"/>
      <c r="E160" s="44"/>
      <c r="F160" s="44"/>
      <c r="G160" s="44"/>
      <c r="H160" s="4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25">
      <c r="A161" s="2">
        <v>126</v>
      </c>
      <c r="B161" s="39" t="s">
        <v>85</v>
      </c>
      <c r="C161" s="14"/>
      <c r="D161" s="43"/>
      <c r="E161" s="44"/>
      <c r="F161" s="44"/>
      <c r="G161" s="44"/>
      <c r="H161" s="4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25">
      <c r="A162" s="2">
        <v>127</v>
      </c>
      <c r="B162" s="39" t="s">
        <v>86</v>
      </c>
      <c r="C162" s="14"/>
      <c r="D162" s="43"/>
      <c r="E162" s="44"/>
      <c r="F162" s="44"/>
      <c r="G162" s="44"/>
      <c r="H162" s="4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25">
      <c r="A163" s="2"/>
      <c r="B163" s="35"/>
      <c r="C163" s="14"/>
      <c r="D163" s="43"/>
      <c r="E163" s="44"/>
      <c r="F163" s="44"/>
      <c r="G163" s="44"/>
      <c r="H163" s="4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25">
      <c r="A164" s="2"/>
      <c r="B164" s="5"/>
      <c r="C164" s="14"/>
      <c r="D164" s="43"/>
      <c r="E164" s="44"/>
      <c r="F164" s="44"/>
      <c r="G164" s="44"/>
      <c r="H164" s="4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25">
      <c r="A165" s="2"/>
      <c r="B165" s="18" t="s">
        <v>87</v>
      </c>
      <c r="C165" s="14"/>
      <c r="D165" s="43"/>
      <c r="E165" s="44"/>
      <c r="F165" s="44"/>
      <c r="G165" s="44"/>
      <c r="H165" s="4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25">
      <c r="A166" s="2">
        <v>128</v>
      </c>
      <c r="B166" s="40" t="s">
        <v>88</v>
      </c>
      <c r="C166" s="14"/>
      <c r="D166" s="43"/>
      <c r="E166" s="44"/>
      <c r="F166" s="44"/>
      <c r="G166" s="44"/>
      <c r="H166" s="4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25">
      <c r="A167" s="2">
        <v>129</v>
      </c>
      <c r="B167" s="40" t="s">
        <v>89</v>
      </c>
      <c r="C167" s="14"/>
      <c r="D167" s="43"/>
      <c r="E167" s="44"/>
      <c r="F167" s="44"/>
      <c r="G167" s="44"/>
      <c r="H167" s="4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25">
      <c r="A168" s="2">
        <v>130</v>
      </c>
      <c r="B168" s="40" t="s">
        <v>90</v>
      </c>
      <c r="C168" s="14"/>
      <c r="D168" s="43"/>
      <c r="E168" s="44"/>
      <c r="F168" s="44"/>
      <c r="G168" s="44"/>
      <c r="H168" s="4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25">
      <c r="A169" s="2">
        <v>131</v>
      </c>
      <c r="B169" s="40" t="str">
        <f>HYPERLINK("https://leetcode.com/problems/is-graph-bipartite/","Bipartite graph")</f>
        <v>Bipartite graph</v>
      </c>
      <c r="C169" s="14"/>
      <c r="D169" s="43"/>
      <c r="E169" s="44"/>
      <c r="F169" s="44"/>
      <c r="G169" s="44"/>
      <c r="H169" s="4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25">
      <c r="A170" s="2">
        <v>132</v>
      </c>
      <c r="B170" s="40" t="str">
        <f>HYPERLINK("https://leetcode.com/problems/bus-routes/","Bus routes")</f>
        <v>Bus routes</v>
      </c>
      <c r="C170" s="14"/>
      <c r="D170" s="43"/>
      <c r="E170" s="44"/>
      <c r="F170" s="44"/>
      <c r="G170" s="44"/>
      <c r="H170" s="4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25">
      <c r="A171" s="2">
        <v>133</v>
      </c>
      <c r="B171" s="41" t="str">
        <f>HYPERLINK("https://www.spoj.com/problems/MST/","Prim's Algo")</f>
        <v>Prim's Algo</v>
      </c>
      <c r="C171" s="14"/>
      <c r="D171" s="43"/>
      <c r="E171" s="44"/>
      <c r="F171" s="44"/>
      <c r="G171" s="44"/>
      <c r="H171" s="4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25">
      <c r="A172" s="2">
        <v>134</v>
      </c>
      <c r="B172" s="40" t="str">
        <f>HYPERLINK("https://www.geeksforgeeks.org/dijkstras-shortest-path-algorithm-greedy-algo-7/","Dijkstra algo")</f>
        <v>Dijkstra algo</v>
      </c>
      <c r="C172" s="14"/>
      <c r="D172" s="43"/>
      <c r="E172" s="44"/>
      <c r="F172" s="44"/>
      <c r="G172" s="44"/>
      <c r="H172" s="4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25">
      <c r="A173" s="2">
        <v>135</v>
      </c>
      <c r="B173" s="40" t="s">
        <v>91</v>
      </c>
      <c r="C173" s="14"/>
      <c r="D173" s="43"/>
      <c r="E173" s="44"/>
      <c r="F173" s="44"/>
      <c r="G173" s="44"/>
      <c r="H173" s="4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25">
      <c r="A174" s="2">
        <v>136</v>
      </c>
      <c r="B174" s="40" t="str">
        <f>HYPERLINK("https://leetcode.com/problems/01-matrix/","0-1 matrix")</f>
        <v>0-1 matrix</v>
      </c>
      <c r="C174" s="14"/>
      <c r="D174" s="43"/>
      <c r="E174" s="44"/>
      <c r="F174" s="44"/>
      <c r="G174" s="44"/>
      <c r="H174" s="4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25">
      <c r="A175" s="2">
        <v>137</v>
      </c>
      <c r="B175" s="40" t="str">
        <f>HYPERLINK("https://www.geeksforgeeks.org/bellman-ford-algorithm-dp-23/","bellman ford")</f>
        <v>bellman ford</v>
      </c>
      <c r="C175" s="14"/>
      <c r="D175" s="43"/>
      <c r="E175" s="44"/>
      <c r="F175" s="44"/>
      <c r="G175" s="44"/>
      <c r="H175" s="4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25">
      <c r="A176" s="2">
        <v>138</v>
      </c>
      <c r="B176" s="40" t="s">
        <v>92</v>
      </c>
      <c r="C176" s="14"/>
      <c r="D176" s="43"/>
      <c r="E176" s="44"/>
      <c r="F176" s="44"/>
      <c r="G176" s="44"/>
      <c r="H176" s="4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25">
      <c r="A177" s="2">
        <v>139</v>
      </c>
      <c r="B177" s="40" t="s">
        <v>93</v>
      </c>
      <c r="C177" s="14"/>
      <c r="D177" s="43"/>
      <c r="E177" s="44"/>
      <c r="F177" s="44"/>
      <c r="G177" s="44"/>
      <c r="H177" s="4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25">
      <c r="A178" s="2">
        <v>140</v>
      </c>
      <c r="B178" s="40" t="str">
        <f>HYPERLINK("https://www.geeksforgeeks.org/topological-sorting-indegree-based-solution/","Kahn's algo")</f>
        <v>Kahn's algo</v>
      </c>
      <c r="C178" s="14"/>
      <c r="D178" s="43"/>
      <c r="E178" s="44"/>
      <c r="F178" s="44"/>
      <c r="G178" s="44"/>
      <c r="H178" s="4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25">
      <c r="A179" s="2">
        <v>141</v>
      </c>
      <c r="B179" s="40" t="s">
        <v>94</v>
      </c>
      <c r="C179" s="14"/>
      <c r="D179" s="43"/>
      <c r="E179" s="44"/>
      <c r="F179" s="44"/>
      <c r="G179" s="44"/>
      <c r="H179" s="4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25">
      <c r="A180" s="2">
        <v>142</v>
      </c>
      <c r="B180" s="40" t="s">
        <v>95</v>
      </c>
      <c r="C180" s="14"/>
      <c r="D180" s="43"/>
      <c r="E180" s="44"/>
      <c r="F180" s="44"/>
      <c r="G180" s="44"/>
      <c r="H180" s="4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25">
      <c r="A181" s="2">
        <v>143</v>
      </c>
      <c r="B181" s="42" t="s">
        <v>96</v>
      </c>
      <c r="C181" s="14"/>
      <c r="D181" s="43"/>
      <c r="E181" s="44"/>
      <c r="F181" s="44"/>
      <c r="G181" s="44"/>
      <c r="H181" s="4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25">
      <c r="A182" s="2">
        <v>144</v>
      </c>
      <c r="B182" s="40" t="s">
        <v>97</v>
      </c>
      <c r="C182" s="14"/>
      <c r="D182" s="43"/>
      <c r="E182" s="44"/>
      <c r="F182" s="44"/>
      <c r="G182" s="44"/>
      <c r="H182" s="4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25">
      <c r="A183" s="2">
        <v>145</v>
      </c>
      <c r="B183" s="40" t="s">
        <v>98</v>
      </c>
      <c r="C183" s="14"/>
      <c r="D183" s="43"/>
      <c r="E183" s="44"/>
      <c r="F183" s="44"/>
      <c r="G183" s="44"/>
      <c r="H183" s="4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25">
      <c r="A184" s="2">
        <v>146</v>
      </c>
      <c r="B184" s="40" t="str">
        <f>HYPERLINK("https://leetcode.com/problems/redundant-connection-ii/","Redundant connection 2")</f>
        <v>Redundant connection 2</v>
      </c>
      <c r="C184" s="14"/>
      <c r="D184" s="43"/>
      <c r="E184" s="44"/>
      <c r="F184" s="44"/>
      <c r="G184" s="44"/>
      <c r="H184" s="4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25">
      <c r="A185" s="2">
        <v>147</v>
      </c>
      <c r="B185" s="40" t="str">
        <f>HYPERLINK("https://www.geeksforgeeks.org/articulation-points-or-cut-vertices-in-a-graph/","Articulation point")</f>
        <v>Articulation point</v>
      </c>
      <c r="C185" s="14"/>
      <c r="D185" s="43"/>
      <c r="E185" s="44"/>
      <c r="F185" s="44"/>
      <c r="G185" s="44"/>
      <c r="H185" s="4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25">
      <c r="A186" s="2">
        <v>148</v>
      </c>
      <c r="B186" s="40" t="str">
        <f>HYPERLINK("https://www.geeksforgeeks.org/minimum-number-swaps-required-sort-array/","Min swaps required to sort array")</f>
        <v>Min swaps required to sort array</v>
      </c>
      <c r="C186" s="14"/>
      <c r="D186" s="43"/>
      <c r="E186" s="44"/>
      <c r="F186" s="44"/>
      <c r="G186" s="44"/>
      <c r="H186" s="4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>
      <c r="A187" s="2">
        <v>149</v>
      </c>
      <c r="B187" s="40" t="s">
        <v>99</v>
      </c>
      <c r="C187" s="14"/>
      <c r="D187" s="43"/>
      <c r="E187" s="44"/>
      <c r="F187" s="44"/>
      <c r="G187" s="44"/>
      <c r="H187" s="4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25">
      <c r="A188" s="2">
        <v>150</v>
      </c>
      <c r="B188" s="40" t="s">
        <v>100</v>
      </c>
      <c r="C188" s="14"/>
      <c r="D188" s="43"/>
      <c r="E188" s="44"/>
      <c r="F188" s="44"/>
      <c r="G188" s="44"/>
      <c r="H188" s="4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25">
      <c r="A189" s="2">
        <v>151</v>
      </c>
      <c r="B189" s="40" t="s">
        <v>101</v>
      </c>
      <c r="C189" s="14"/>
      <c r="D189" s="43"/>
      <c r="E189" s="44"/>
      <c r="F189" s="44"/>
      <c r="G189" s="44"/>
      <c r="H189" s="4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25">
      <c r="A190" s="2"/>
      <c r="B190" s="5"/>
      <c r="C190" s="14"/>
      <c r="D190" s="43"/>
      <c r="E190" s="44"/>
      <c r="F190" s="44"/>
      <c r="G190" s="44"/>
      <c r="H190" s="4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25">
      <c r="A191" s="2"/>
      <c r="B191" s="35"/>
      <c r="C191" s="14"/>
      <c r="D191" s="43"/>
      <c r="E191" s="44"/>
      <c r="F191" s="44"/>
      <c r="G191" s="44"/>
      <c r="H191" s="4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25">
      <c r="A192" s="2"/>
      <c r="B192" s="5"/>
      <c r="C192" s="14"/>
      <c r="D192" s="43"/>
      <c r="E192" s="44"/>
      <c r="F192" s="44"/>
      <c r="G192" s="44"/>
      <c r="H192" s="4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25">
      <c r="A193" s="2"/>
      <c r="B193" s="5"/>
      <c r="C193" s="14"/>
      <c r="D193" s="43"/>
      <c r="E193" s="44"/>
      <c r="F193" s="44"/>
      <c r="G193" s="44"/>
      <c r="H193" s="4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25">
      <c r="A194" s="2"/>
      <c r="B194" s="5"/>
      <c r="C194" s="14"/>
      <c r="D194" s="43"/>
      <c r="E194" s="44"/>
      <c r="F194" s="44"/>
      <c r="G194" s="44"/>
      <c r="H194" s="4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25">
      <c r="A195" s="2"/>
      <c r="B195" s="5"/>
      <c r="C195" s="14"/>
      <c r="D195" s="43"/>
      <c r="E195" s="44"/>
      <c r="F195" s="44"/>
      <c r="G195" s="44"/>
      <c r="H195" s="4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25">
      <c r="A196" s="2"/>
      <c r="B196" s="5"/>
      <c r="C196" s="14"/>
      <c r="D196" s="43"/>
      <c r="E196" s="44"/>
      <c r="F196" s="44"/>
      <c r="G196" s="44"/>
      <c r="H196" s="4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25">
      <c r="A197" s="2"/>
      <c r="B197" s="5"/>
      <c r="C197" s="14"/>
      <c r="D197" s="43"/>
      <c r="E197" s="44"/>
      <c r="F197" s="44"/>
      <c r="G197" s="44"/>
      <c r="H197" s="4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25">
      <c r="A198" s="2"/>
      <c r="B198" s="5"/>
      <c r="C198" s="14"/>
      <c r="D198" s="43"/>
      <c r="E198" s="44"/>
      <c r="F198" s="44"/>
      <c r="G198" s="44"/>
      <c r="H198" s="4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25">
      <c r="A199" s="2"/>
      <c r="B199" s="5"/>
      <c r="C199" s="14"/>
      <c r="D199" s="43"/>
      <c r="E199" s="44"/>
      <c r="F199" s="44"/>
      <c r="G199" s="44"/>
      <c r="H199" s="4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25">
      <c r="A200" s="2"/>
      <c r="B200" s="5"/>
      <c r="C200" s="14"/>
      <c r="D200" s="43"/>
      <c r="E200" s="44"/>
      <c r="F200" s="44"/>
      <c r="G200" s="44"/>
      <c r="H200" s="4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25">
      <c r="A201" s="2"/>
      <c r="B201" s="5"/>
      <c r="C201" s="14"/>
      <c r="D201" s="43"/>
      <c r="E201" s="44"/>
      <c r="F201" s="44"/>
      <c r="G201" s="44"/>
      <c r="H201" s="4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25">
      <c r="A202" s="2"/>
      <c r="B202" s="5"/>
      <c r="C202" s="14"/>
      <c r="D202" s="43"/>
      <c r="E202" s="44"/>
      <c r="F202" s="44"/>
      <c r="G202" s="44"/>
      <c r="H202" s="4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25">
      <c r="A203" s="2"/>
      <c r="B203" s="5"/>
      <c r="C203" s="14"/>
      <c r="D203" s="43"/>
      <c r="E203" s="44"/>
      <c r="F203" s="44"/>
      <c r="G203" s="44"/>
      <c r="H203" s="4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25">
      <c r="A204" s="2"/>
      <c r="B204" s="5"/>
      <c r="C204" s="14"/>
      <c r="D204" s="43"/>
      <c r="E204" s="44"/>
      <c r="F204" s="44"/>
      <c r="G204" s="44"/>
      <c r="H204" s="4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25">
      <c r="A205" s="2"/>
      <c r="B205" s="5"/>
      <c r="C205" s="14"/>
      <c r="D205" s="43"/>
      <c r="E205" s="44"/>
      <c r="F205" s="44"/>
      <c r="G205" s="44"/>
      <c r="H205" s="4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25">
      <c r="A206" s="2"/>
      <c r="B206" s="5"/>
      <c r="C206" s="14"/>
      <c r="D206" s="43"/>
      <c r="E206" s="44"/>
      <c r="F206" s="44"/>
      <c r="G206" s="44"/>
      <c r="H206" s="4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>
      <c r="A207" s="2"/>
      <c r="B207" s="5"/>
      <c r="C207" s="5"/>
      <c r="D207" s="43"/>
      <c r="E207" s="44"/>
      <c r="F207" s="44"/>
      <c r="G207" s="44"/>
      <c r="H207" s="4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>
      <c r="A208" s="2"/>
      <c r="B208" s="5"/>
      <c r="C208" s="5"/>
      <c r="D208" s="43"/>
      <c r="E208" s="44"/>
      <c r="F208" s="44"/>
      <c r="G208" s="44"/>
      <c r="H208" s="4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>
      <c r="A209" s="2"/>
      <c r="B209" s="5"/>
      <c r="C209" s="5"/>
      <c r="D209" s="43"/>
      <c r="E209" s="44"/>
      <c r="F209" s="44"/>
      <c r="G209" s="44"/>
      <c r="H209" s="4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>
      <c r="A210" s="2"/>
      <c r="B210" s="5"/>
      <c r="C210" s="5"/>
      <c r="D210" s="43"/>
      <c r="E210" s="44"/>
      <c r="F210" s="44"/>
      <c r="G210" s="44"/>
      <c r="H210" s="4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>
      <c r="A211" s="2"/>
      <c r="B211" s="5"/>
      <c r="C211" s="5"/>
      <c r="D211" s="43"/>
      <c r="E211" s="44"/>
      <c r="F211" s="44"/>
      <c r="G211" s="44"/>
      <c r="H211" s="4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>
      <c r="A212" s="2"/>
      <c r="B212" s="5"/>
      <c r="C212" s="5"/>
      <c r="D212" s="43"/>
      <c r="E212" s="44"/>
      <c r="F212" s="44"/>
      <c r="G212" s="44"/>
      <c r="H212" s="4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>
      <c r="A213" s="2"/>
      <c r="B213" s="5"/>
      <c r="C213" s="5"/>
      <c r="D213" s="43"/>
      <c r="E213" s="44"/>
      <c r="F213" s="44"/>
      <c r="G213" s="44"/>
      <c r="H213" s="4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>
      <c r="A214" s="2"/>
      <c r="B214" s="5"/>
      <c r="C214" s="5"/>
      <c r="D214" s="43"/>
      <c r="E214" s="44"/>
      <c r="F214" s="44"/>
      <c r="G214" s="44"/>
      <c r="H214" s="4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>
      <c r="A215" s="2"/>
      <c r="B215" s="5"/>
      <c r="C215" s="5"/>
      <c r="D215" s="43"/>
      <c r="E215" s="44"/>
      <c r="F215" s="44"/>
      <c r="G215" s="44"/>
      <c r="H215" s="4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>
      <c r="A216" s="2"/>
      <c r="B216" s="5"/>
      <c r="C216" s="5"/>
      <c r="D216" s="43"/>
      <c r="E216" s="44"/>
      <c r="F216" s="44"/>
      <c r="G216" s="44"/>
      <c r="H216" s="4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>
      <c r="A217" s="2"/>
      <c r="B217" s="5"/>
      <c r="C217" s="5"/>
      <c r="D217" s="43"/>
      <c r="E217" s="44"/>
      <c r="F217" s="44"/>
      <c r="G217" s="44"/>
      <c r="H217" s="4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>
      <c r="A218" s="2"/>
      <c r="B218" s="5"/>
      <c r="C218" s="5"/>
      <c r="D218" s="43"/>
      <c r="E218" s="44"/>
      <c r="F218" s="44"/>
      <c r="G218" s="44"/>
      <c r="H218" s="4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>
      <c r="A219" s="2"/>
      <c r="B219" s="5"/>
      <c r="C219" s="5"/>
      <c r="D219" s="43"/>
      <c r="E219" s="44"/>
      <c r="F219" s="44"/>
      <c r="G219" s="44"/>
      <c r="H219" s="4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>
      <c r="A220" s="2"/>
      <c r="B220" s="5"/>
      <c r="C220" s="5"/>
      <c r="D220" s="43"/>
      <c r="E220" s="44"/>
      <c r="F220" s="44"/>
      <c r="G220" s="44"/>
      <c r="H220" s="4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>
      <c r="A221" s="2"/>
      <c r="B221" s="5"/>
      <c r="C221" s="5"/>
      <c r="D221" s="43"/>
      <c r="E221" s="44"/>
      <c r="F221" s="44"/>
      <c r="G221" s="44"/>
      <c r="H221" s="4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>
      <c r="A222" s="2"/>
      <c r="B222" s="5"/>
      <c r="C222" s="5"/>
      <c r="D222" s="43"/>
      <c r="E222" s="44"/>
      <c r="F222" s="44"/>
      <c r="G222" s="44"/>
      <c r="H222" s="4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>
      <c r="A223" s="2"/>
      <c r="B223" s="5"/>
      <c r="C223" s="5"/>
      <c r="D223" s="43"/>
      <c r="E223" s="44"/>
      <c r="F223" s="44"/>
      <c r="G223" s="44"/>
      <c r="H223" s="4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>
      <c r="A224" s="2"/>
      <c r="B224" s="5"/>
      <c r="C224" s="5"/>
      <c r="D224" s="43"/>
      <c r="E224" s="44"/>
      <c r="F224" s="44"/>
      <c r="G224" s="44"/>
      <c r="H224" s="4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>
      <c r="A225" s="2"/>
      <c r="B225" s="5"/>
      <c r="C225" s="5"/>
      <c r="D225" s="43"/>
      <c r="E225" s="44"/>
      <c r="F225" s="44"/>
      <c r="G225" s="44"/>
      <c r="H225" s="4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>
      <c r="A226" s="2"/>
      <c r="B226" s="5"/>
      <c r="C226" s="5"/>
      <c r="D226" s="43"/>
      <c r="E226" s="44"/>
      <c r="F226" s="44"/>
      <c r="G226" s="44"/>
      <c r="H226" s="4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>
      <c r="A227" s="2"/>
      <c r="B227" s="5"/>
      <c r="C227" s="5"/>
      <c r="D227" s="43"/>
      <c r="E227" s="44"/>
      <c r="F227" s="44"/>
      <c r="G227" s="44"/>
      <c r="H227" s="4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>
      <c r="A228" s="2"/>
      <c r="B228" s="5"/>
      <c r="C228" s="5"/>
      <c r="D228" s="43"/>
      <c r="E228" s="44"/>
      <c r="F228" s="44"/>
      <c r="G228" s="44"/>
      <c r="H228" s="4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>
      <c r="A229" s="2"/>
      <c r="B229" s="5"/>
      <c r="C229" s="5"/>
      <c r="D229" s="43"/>
      <c r="E229" s="44"/>
      <c r="F229" s="44"/>
      <c r="G229" s="44"/>
      <c r="H229" s="4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>
      <c r="A230" s="2"/>
      <c r="B230" s="5"/>
      <c r="C230" s="5"/>
      <c r="D230" s="43"/>
      <c r="E230" s="44"/>
      <c r="F230" s="44"/>
      <c r="G230" s="44"/>
      <c r="H230" s="4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>
      <c r="A231" s="2"/>
      <c r="B231" s="5"/>
      <c r="C231" s="5"/>
      <c r="D231" s="43"/>
      <c r="E231" s="44"/>
      <c r="F231" s="44"/>
      <c r="G231" s="44"/>
      <c r="H231" s="4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>
      <c r="A232" s="2"/>
      <c r="B232" s="5"/>
      <c r="C232" s="5"/>
      <c r="D232" s="43"/>
      <c r="E232" s="44"/>
      <c r="F232" s="44"/>
      <c r="G232" s="44"/>
      <c r="H232" s="4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>
      <c r="A233" s="2"/>
      <c r="B233" s="5"/>
      <c r="C233" s="5"/>
      <c r="D233" s="43"/>
      <c r="E233" s="44"/>
      <c r="F233" s="44"/>
      <c r="G233" s="44"/>
      <c r="H233" s="4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>
      <c r="A234" s="2"/>
      <c r="B234" s="5"/>
      <c r="C234" s="5"/>
      <c r="D234" s="43"/>
      <c r="E234" s="44"/>
      <c r="F234" s="44"/>
      <c r="G234" s="44"/>
      <c r="H234" s="4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>
      <c r="A235" s="2"/>
      <c r="B235" s="5"/>
      <c r="C235" s="5"/>
      <c r="D235" s="43"/>
      <c r="E235" s="44"/>
      <c r="F235" s="44"/>
      <c r="G235" s="44"/>
      <c r="H235" s="4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>
      <c r="A236" s="2"/>
      <c r="B236" s="5"/>
      <c r="C236" s="5"/>
      <c r="D236" s="43"/>
      <c r="E236" s="44"/>
      <c r="F236" s="44"/>
      <c r="G236" s="44"/>
      <c r="H236" s="4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>
      <c r="A237" s="2"/>
      <c r="B237" s="5"/>
      <c r="C237" s="5"/>
      <c r="D237" s="43"/>
      <c r="E237" s="44"/>
      <c r="F237" s="44"/>
      <c r="G237" s="44"/>
      <c r="H237" s="4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>
      <c r="A238" s="2"/>
      <c r="B238" s="5"/>
      <c r="C238" s="5"/>
      <c r="D238" s="43"/>
      <c r="E238" s="44"/>
      <c r="F238" s="44"/>
      <c r="G238" s="44"/>
      <c r="H238" s="4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>
      <c r="A239" s="2"/>
      <c r="B239" s="5"/>
      <c r="C239" s="5"/>
      <c r="D239" s="43"/>
      <c r="E239" s="44"/>
      <c r="F239" s="44"/>
      <c r="G239" s="44"/>
      <c r="H239" s="4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>
      <c r="A240" s="2"/>
      <c r="B240" s="5"/>
      <c r="C240" s="5"/>
      <c r="D240" s="43"/>
      <c r="E240" s="44"/>
      <c r="F240" s="44"/>
      <c r="G240" s="44"/>
      <c r="H240" s="4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>
      <c r="A241" s="2"/>
      <c r="B241" s="5"/>
      <c r="C241" s="5"/>
      <c r="D241" s="43"/>
      <c r="E241" s="44"/>
      <c r="F241" s="44"/>
      <c r="G241" s="44"/>
      <c r="H241" s="4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>
      <c r="A242" s="2"/>
      <c r="B242" s="5"/>
      <c r="C242" s="5"/>
      <c r="D242" s="43"/>
      <c r="E242" s="44"/>
      <c r="F242" s="44"/>
      <c r="G242" s="44"/>
      <c r="H242" s="4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>
      <c r="A243" s="2"/>
      <c r="B243" s="5"/>
      <c r="C243" s="5"/>
      <c r="D243" s="43"/>
      <c r="E243" s="44"/>
      <c r="F243" s="44"/>
      <c r="G243" s="44"/>
      <c r="H243" s="4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>
      <c r="A244" s="2"/>
      <c r="B244" s="5"/>
      <c r="C244" s="5"/>
      <c r="D244" s="43"/>
      <c r="E244" s="44"/>
      <c r="F244" s="44"/>
      <c r="G244" s="44"/>
      <c r="H244" s="4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>
      <c r="A245" s="2"/>
      <c r="B245" s="5"/>
      <c r="C245" s="5"/>
      <c r="D245" s="43"/>
      <c r="E245" s="44"/>
      <c r="F245" s="44"/>
      <c r="G245" s="44"/>
      <c r="H245" s="4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>
      <c r="A246" s="2"/>
      <c r="B246" s="5"/>
      <c r="C246" s="5"/>
      <c r="D246" s="43"/>
      <c r="E246" s="44"/>
      <c r="F246" s="44"/>
      <c r="G246" s="44"/>
      <c r="H246" s="4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>
      <c r="A247" s="2"/>
      <c r="B247" s="5"/>
      <c r="C247" s="5"/>
      <c r="D247" s="43"/>
      <c r="E247" s="44"/>
      <c r="F247" s="44"/>
      <c r="G247" s="44"/>
      <c r="H247" s="4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>
      <c r="A248" s="2"/>
      <c r="B248" s="5"/>
      <c r="C248" s="5"/>
      <c r="D248" s="43"/>
      <c r="E248" s="44"/>
      <c r="F248" s="44"/>
      <c r="G248" s="44"/>
      <c r="H248" s="4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>
      <c r="A249" s="2"/>
      <c r="B249" s="5"/>
      <c r="C249" s="5"/>
      <c r="D249" s="43"/>
      <c r="E249" s="44"/>
      <c r="F249" s="44"/>
      <c r="G249" s="44"/>
      <c r="H249" s="4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>
      <c r="A250" s="2"/>
      <c r="B250" s="5"/>
      <c r="C250" s="5"/>
      <c r="D250" s="43"/>
      <c r="E250" s="44"/>
      <c r="F250" s="44"/>
      <c r="G250" s="44"/>
      <c r="H250" s="4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>
      <c r="A251" s="2"/>
      <c r="B251" s="5"/>
      <c r="C251" s="5"/>
      <c r="D251" s="43"/>
      <c r="E251" s="44"/>
      <c r="F251" s="44"/>
      <c r="G251" s="44"/>
      <c r="H251" s="4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>
      <c r="A252" s="2"/>
      <c r="B252" s="5"/>
      <c r="C252" s="5"/>
      <c r="D252" s="43"/>
      <c r="E252" s="44"/>
      <c r="F252" s="44"/>
      <c r="G252" s="44"/>
      <c r="H252" s="4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>
      <c r="A253" s="2"/>
      <c r="B253" s="5"/>
      <c r="C253" s="5"/>
      <c r="D253" s="43"/>
      <c r="E253" s="44"/>
      <c r="F253" s="44"/>
      <c r="G253" s="44"/>
      <c r="H253" s="4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>
      <c r="A254" s="2"/>
      <c r="B254" s="5"/>
      <c r="C254" s="5"/>
      <c r="D254" s="43"/>
      <c r="E254" s="44"/>
      <c r="F254" s="44"/>
      <c r="G254" s="44"/>
      <c r="H254" s="4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>
      <c r="A255" s="2"/>
      <c r="B255" s="5"/>
      <c r="C255" s="5"/>
      <c r="D255" s="43"/>
      <c r="E255" s="44"/>
      <c r="F255" s="44"/>
      <c r="G255" s="44"/>
      <c r="H255" s="4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>
      <c r="A256" s="2"/>
      <c r="B256" s="5"/>
      <c r="C256" s="5"/>
      <c r="D256" s="43"/>
      <c r="E256" s="44"/>
      <c r="F256" s="44"/>
      <c r="G256" s="44"/>
      <c r="H256" s="4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>
      <c r="A257" s="2"/>
      <c r="B257" s="5"/>
      <c r="C257" s="5"/>
      <c r="D257" s="43"/>
      <c r="E257" s="44"/>
      <c r="F257" s="44"/>
      <c r="G257" s="44"/>
      <c r="H257" s="4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>
      <c r="A258" s="2"/>
      <c r="B258" s="5"/>
      <c r="C258" s="5"/>
      <c r="D258" s="43"/>
      <c r="E258" s="44"/>
      <c r="F258" s="44"/>
      <c r="G258" s="44"/>
      <c r="H258" s="4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>
      <c r="A259" s="2"/>
      <c r="B259" s="5"/>
      <c r="C259" s="5"/>
      <c r="D259" s="43"/>
      <c r="E259" s="44"/>
      <c r="F259" s="44"/>
      <c r="G259" s="44"/>
      <c r="H259" s="4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>
      <c r="A260" s="2"/>
      <c r="B260" s="5"/>
      <c r="C260" s="5"/>
      <c r="D260" s="43"/>
      <c r="E260" s="44"/>
      <c r="F260" s="44"/>
      <c r="G260" s="44"/>
      <c r="H260" s="4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>
      <c r="A261" s="2"/>
      <c r="B261" s="5"/>
      <c r="C261" s="5"/>
      <c r="D261" s="43"/>
      <c r="E261" s="44"/>
      <c r="F261" s="44"/>
      <c r="G261" s="44"/>
      <c r="H261" s="4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>
      <c r="A262" s="2"/>
      <c r="B262" s="5"/>
      <c r="C262" s="5"/>
      <c r="D262" s="43"/>
      <c r="E262" s="44"/>
      <c r="F262" s="44"/>
      <c r="G262" s="44"/>
      <c r="H262" s="4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>
      <c r="A263" s="2"/>
      <c r="B263" s="5"/>
      <c r="C263" s="5"/>
      <c r="D263" s="43"/>
      <c r="E263" s="44"/>
      <c r="F263" s="44"/>
      <c r="G263" s="44"/>
      <c r="H263" s="4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>
      <c r="A264" s="2"/>
      <c r="B264" s="5"/>
      <c r="C264" s="5"/>
      <c r="D264" s="43"/>
      <c r="E264" s="44"/>
      <c r="F264" s="44"/>
      <c r="G264" s="44"/>
      <c r="H264" s="4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>
      <c r="A265" s="2"/>
      <c r="B265" s="5"/>
      <c r="C265" s="5"/>
      <c r="D265" s="43"/>
      <c r="E265" s="44"/>
      <c r="F265" s="44"/>
      <c r="G265" s="44"/>
      <c r="H265" s="4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>
      <c r="A266" s="2"/>
      <c r="B266" s="5"/>
      <c r="C266" s="5"/>
      <c r="D266" s="43"/>
      <c r="E266" s="44"/>
      <c r="F266" s="44"/>
      <c r="G266" s="44"/>
      <c r="H266" s="4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>
      <c r="A267" s="2"/>
      <c r="B267" s="5"/>
      <c r="C267" s="5"/>
      <c r="D267" s="43"/>
      <c r="E267" s="44"/>
      <c r="F267" s="44"/>
      <c r="G267" s="44"/>
      <c r="H267" s="4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>
      <c r="A268" s="2"/>
      <c r="B268" s="5"/>
      <c r="C268" s="5"/>
      <c r="D268" s="43"/>
      <c r="E268" s="44"/>
      <c r="F268" s="44"/>
      <c r="G268" s="44"/>
      <c r="H268" s="4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>
      <c r="A269" s="2"/>
      <c r="B269" s="5"/>
      <c r="C269" s="5"/>
      <c r="D269" s="43"/>
      <c r="E269" s="44"/>
      <c r="F269" s="44"/>
      <c r="G269" s="44"/>
      <c r="H269" s="4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>
      <c r="A270" s="2"/>
      <c r="B270" s="5"/>
      <c r="C270" s="5"/>
      <c r="D270" s="43"/>
      <c r="E270" s="44"/>
      <c r="F270" s="44"/>
      <c r="G270" s="44"/>
      <c r="H270" s="4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>
      <c r="A271" s="2"/>
      <c r="B271" s="5"/>
      <c r="C271" s="5"/>
      <c r="D271" s="43"/>
      <c r="E271" s="44"/>
      <c r="F271" s="44"/>
      <c r="G271" s="44"/>
      <c r="H271" s="4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>
      <c r="A272" s="2"/>
      <c r="B272" s="5"/>
      <c r="C272" s="5"/>
      <c r="D272" s="43"/>
      <c r="E272" s="44"/>
      <c r="F272" s="44"/>
      <c r="G272" s="44"/>
      <c r="H272" s="4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>
      <c r="A273" s="2"/>
      <c r="B273" s="5"/>
      <c r="C273" s="5"/>
      <c r="D273" s="43"/>
      <c r="E273" s="44"/>
      <c r="F273" s="44"/>
      <c r="G273" s="44"/>
      <c r="H273" s="4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>
      <c r="A274" s="2"/>
      <c r="B274" s="5"/>
      <c r="C274" s="5"/>
      <c r="D274" s="43"/>
      <c r="E274" s="44"/>
      <c r="F274" s="44"/>
      <c r="G274" s="44"/>
      <c r="H274" s="4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>
      <c r="A275" s="2"/>
      <c r="B275" s="5"/>
      <c r="C275" s="5"/>
      <c r="D275" s="43"/>
      <c r="E275" s="44"/>
      <c r="F275" s="44"/>
      <c r="G275" s="44"/>
      <c r="H275" s="4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>
      <c r="A276" s="2"/>
      <c r="B276" s="5"/>
      <c r="C276" s="5"/>
      <c r="D276" s="43"/>
      <c r="E276" s="44"/>
      <c r="F276" s="44"/>
      <c r="G276" s="44"/>
      <c r="H276" s="4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>
      <c r="A277" s="2"/>
      <c r="B277" s="5"/>
      <c r="C277" s="5"/>
      <c r="D277" s="43"/>
      <c r="E277" s="44"/>
      <c r="F277" s="44"/>
      <c r="G277" s="44"/>
      <c r="H277" s="4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>
      <c r="A278" s="2"/>
      <c r="B278" s="5"/>
      <c r="C278" s="5"/>
      <c r="D278" s="43"/>
      <c r="E278" s="44"/>
      <c r="F278" s="44"/>
      <c r="G278" s="44"/>
      <c r="H278" s="4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>
      <c r="A279" s="2"/>
      <c r="B279" s="5"/>
      <c r="C279" s="5"/>
      <c r="D279" s="43"/>
      <c r="E279" s="44"/>
      <c r="F279" s="44"/>
      <c r="G279" s="44"/>
      <c r="H279" s="4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>
      <c r="A280" s="2"/>
      <c r="B280" s="5"/>
      <c r="C280" s="5"/>
      <c r="D280" s="43"/>
      <c r="E280" s="44"/>
      <c r="F280" s="44"/>
      <c r="G280" s="44"/>
      <c r="H280" s="4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>
      <c r="A281" s="2"/>
      <c r="B281" s="5"/>
      <c r="C281" s="5"/>
      <c r="D281" s="43"/>
      <c r="E281" s="44"/>
      <c r="F281" s="44"/>
      <c r="G281" s="44"/>
      <c r="H281" s="4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>
      <c r="A282" s="2"/>
      <c r="B282" s="5"/>
      <c r="C282" s="5"/>
      <c r="D282" s="43"/>
      <c r="E282" s="44"/>
      <c r="F282" s="44"/>
      <c r="G282" s="44"/>
      <c r="H282" s="4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>
      <c r="A283" s="2"/>
      <c r="B283" s="5"/>
      <c r="C283" s="5"/>
      <c r="D283" s="43"/>
      <c r="E283" s="44"/>
      <c r="F283" s="44"/>
      <c r="G283" s="44"/>
      <c r="H283" s="4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>
      <c r="A284" s="2"/>
      <c r="B284" s="5"/>
      <c r="C284" s="5"/>
      <c r="D284" s="43"/>
      <c r="E284" s="44"/>
      <c r="F284" s="44"/>
      <c r="G284" s="44"/>
      <c r="H284" s="4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>
      <c r="A285" s="2"/>
      <c r="B285" s="5"/>
      <c r="C285" s="5"/>
      <c r="D285" s="43"/>
      <c r="E285" s="44"/>
      <c r="F285" s="44"/>
      <c r="G285" s="44"/>
      <c r="H285" s="4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>
      <c r="A286" s="2"/>
      <c r="B286" s="5"/>
      <c r="C286" s="5"/>
      <c r="D286" s="43"/>
      <c r="E286" s="44"/>
      <c r="F286" s="44"/>
      <c r="G286" s="44"/>
      <c r="H286" s="4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>
      <c r="A287" s="2"/>
      <c r="B287" s="5"/>
      <c r="C287" s="5"/>
      <c r="D287" s="43"/>
      <c r="E287" s="44"/>
      <c r="F287" s="44"/>
      <c r="G287" s="44"/>
      <c r="H287" s="4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>
      <c r="A288" s="2"/>
      <c r="B288" s="5"/>
      <c r="C288" s="5"/>
      <c r="D288" s="43"/>
      <c r="E288" s="44"/>
      <c r="F288" s="44"/>
      <c r="G288" s="44"/>
      <c r="H288" s="4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>
      <c r="A289" s="2"/>
      <c r="B289" s="5"/>
      <c r="C289" s="5"/>
      <c r="D289" s="43"/>
      <c r="E289" s="44"/>
      <c r="F289" s="44"/>
      <c r="G289" s="44"/>
      <c r="H289" s="4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>
      <c r="A290" s="2"/>
      <c r="B290" s="5"/>
      <c r="C290" s="5"/>
      <c r="D290" s="43"/>
      <c r="E290" s="44"/>
      <c r="F290" s="44"/>
      <c r="G290" s="44"/>
      <c r="H290" s="4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>
      <c r="A291" s="2"/>
      <c r="B291" s="5"/>
      <c r="C291" s="5"/>
      <c r="D291" s="43"/>
      <c r="E291" s="44"/>
      <c r="F291" s="44"/>
      <c r="G291" s="44"/>
      <c r="H291" s="4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>
      <c r="A292" s="2"/>
      <c r="B292" s="5"/>
      <c r="C292" s="5"/>
      <c r="D292" s="43"/>
      <c r="E292" s="44"/>
      <c r="F292" s="44"/>
      <c r="G292" s="44"/>
      <c r="H292" s="4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>
      <c r="A293" s="2"/>
      <c r="B293" s="5"/>
      <c r="C293" s="5"/>
      <c r="D293" s="43"/>
      <c r="E293" s="44"/>
      <c r="F293" s="44"/>
      <c r="G293" s="44"/>
      <c r="H293" s="4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>
      <c r="A294" s="2"/>
      <c r="B294" s="5"/>
      <c r="C294" s="5"/>
      <c r="D294" s="43"/>
      <c r="E294" s="44"/>
      <c r="F294" s="44"/>
      <c r="G294" s="44"/>
      <c r="H294" s="4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>
      <c r="A295" s="2"/>
      <c r="B295" s="5"/>
      <c r="C295" s="5"/>
      <c r="D295" s="43"/>
      <c r="E295" s="44"/>
      <c r="F295" s="44"/>
      <c r="G295" s="44"/>
      <c r="H295" s="4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>
      <c r="A296" s="2"/>
      <c r="B296" s="5"/>
      <c r="C296" s="5"/>
      <c r="D296" s="43"/>
      <c r="E296" s="44"/>
      <c r="F296" s="44"/>
      <c r="G296" s="44"/>
      <c r="H296" s="4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>
      <c r="A297" s="2"/>
      <c r="B297" s="5"/>
      <c r="C297" s="5"/>
      <c r="D297" s="43"/>
      <c r="E297" s="44"/>
      <c r="F297" s="44"/>
      <c r="G297" s="44"/>
      <c r="H297" s="4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>
      <c r="A298" s="2"/>
      <c r="B298" s="5"/>
      <c r="C298" s="5"/>
      <c r="D298" s="43"/>
      <c r="E298" s="44"/>
      <c r="F298" s="44"/>
      <c r="G298" s="44"/>
      <c r="H298" s="4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>
      <c r="A299" s="2"/>
      <c r="B299" s="5"/>
      <c r="C299" s="5"/>
      <c r="D299" s="43"/>
      <c r="E299" s="44"/>
      <c r="F299" s="44"/>
      <c r="G299" s="44"/>
      <c r="H299" s="4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>
      <c r="A300" s="2"/>
      <c r="B300" s="5"/>
      <c r="C300" s="5"/>
      <c r="D300" s="43"/>
      <c r="E300" s="44"/>
      <c r="F300" s="44"/>
      <c r="G300" s="44"/>
      <c r="H300" s="4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>
      <c r="A301" s="2"/>
      <c r="B301" s="5"/>
      <c r="C301" s="5"/>
      <c r="D301" s="43"/>
      <c r="E301" s="44"/>
      <c r="F301" s="44"/>
      <c r="G301" s="44"/>
      <c r="H301" s="4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>
      <c r="A302" s="2"/>
      <c r="B302" s="5"/>
      <c r="C302" s="5"/>
      <c r="D302" s="43"/>
      <c r="E302" s="44"/>
      <c r="F302" s="44"/>
      <c r="G302" s="44"/>
      <c r="H302" s="4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>
      <c r="A303" s="2"/>
      <c r="B303" s="5"/>
      <c r="C303" s="5"/>
      <c r="D303" s="43"/>
      <c r="E303" s="44"/>
      <c r="F303" s="44"/>
      <c r="G303" s="44"/>
      <c r="H303" s="4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>
      <c r="A304" s="2"/>
      <c r="B304" s="5"/>
      <c r="C304" s="5"/>
      <c r="D304" s="43"/>
      <c r="E304" s="44"/>
      <c r="F304" s="44"/>
      <c r="G304" s="44"/>
      <c r="H304" s="4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>
      <c r="A305" s="2"/>
      <c r="B305" s="5"/>
      <c r="C305" s="5"/>
      <c r="D305" s="43"/>
      <c r="E305" s="44"/>
      <c r="F305" s="44"/>
      <c r="G305" s="44"/>
      <c r="H305" s="4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>
      <c r="A306" s="2"/>
      <c r="B306" s="5"/>
      <c r="C306" s="5"/>
      <c r="D306" s="43"/>
      <c r="E306" s="44"/>
      <c r="F306" s="44"/>
      <c r="G306" s="44"/>
      <c r="H306" s="4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>
      <c r="A307" s="2"/>
      <c r="B307" s="5"/>
      <c r="C307" s="5"/>
      <c r="D307" s="43"/>
      <c r="E307" s="44"/>
      <c r="F307" s="44"/>
      <c r="G307" s="44"/>
      <c r="H307" s="4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>
      <c r="A308" s="2"/>
      <c r="B308" s="5"/>
      <c r="C308" s="5"/>
      <c r="D308" s="43"/>
      <c r="E308" s="44"/>
      <c r="F308" s="44"/>
      <c r="G308" s="44"/>
      <c r="H308" s="4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>
      <c r="A309" s="2"/>
      <c r="B309" s="5"/>
      <c r="C309" s="5"/>
      <c r="D309" s="43"/>
      <c r="E309" s="44"/>
      <c r="F309" s="44"/>
      <c r="G309" s="44"/>
      <c r="H309" s="4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>
      <c r="A310" s="2"/>
      <c r="B310" s="5"/>
      <c r="C310" s="5"/>
      <c r="D310" s="43"/>
      <c r="E310" s="44"/>
      <c r="F310" s="44"/>
      <c r="G310" s="44"/>
      <c r="H310" s="4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>
      <c r="A311" s="2"/>
      <c r="B311" s="5"/>
      <c r="C311" s="5"/>
      <c r="D311" s="43"/>
      <c r="E311" s="44"/>
      <c r="F311" s="44"/>
      <c r="G311" s="44"/>
      <c r="H311" s="4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>
      <c r="A312" s="2"/>
      <c r="B312" s="5"/>
      <c r="C312" s="5"/>
      <c r="D312" s="43"/>
      <c r="E312" s="44"/>
      <c r="F312" s="44"/>
      <c r="G312" s="44"/>
      <c r="H312" s="4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>
      <c r="A313" s="2"/>
      <c r="B313" s="5"/>
      <c r="C313" s="5"/>
      <c r="D313" s="43"/>
      <c r="E313" s="44"/>
      <c r="F313" s="44"/>
      <c r="G313" s="44"/>
      <c r="H313" s="4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>
      <c r="A314" s="2"/>
      <c r="B314" s="5"/>
      <c r="C314" s="5"/>
      <c r="D314" s="43"/>
      <c r="E314" s="44"/>
      <c r="F314" s="44"/>
      <c r="G314" s="44"/>
      <c r="H314" s="4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>
      <c r="A315" s="2"/>
      <c r="B315" s="5"/>
      <c r="C315" s="5"/>
      <c r="D315" s="43"/>
      <c r="E315" s="44"/>
      <c r="F315" s="44"/>
      <c r="G315" s="44"/>
      <c r="H315" s="4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>
      <c r="A316" s="2"/>
      <c r="B316" s="5"/>
      <c r="C316" s="5"/>
      <c r="D316" s="43"/>
      <c r="E316" s="44"/>
      <c r="F316" s="44"/>
      <c r="G316" s="44"/>
      <c r="H316" s="4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>
      <c r="A317" s="2"/>
      <c r="B317" s="5"/>
      <c r="C317" s="5"/>
      <c r="D317" s="43"/>
      <c r="E317" s="44"/>
      <c r="F317" s="44"/>
      <c r="G317" s="44"/>
      <c r="H317" s="4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>
      <c r="A318" s="2"/>
      <c r="B318" s="5"/>
      <c r="C318" s="5"/>
      <c r="D318" s="43"/>
      <c r="E318" s="44"/>
      <c r="F318" s="44"/>
      <c r="G318" s="44"/>
      <c r="H318" s="4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>
      <c r="A319" s="2"/>
      <c r="B319" s="5"/>
      <c r="C319" s="5"/>
      <c r="D319" s="43"/>
      <c r="E319" s="44"/>
      <c r="F319" s="44"/>
      <c r="G319" s="44"/>
      <c r="H319" s="4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>
      <c r="A320" s="2"/>
      <c r="B320" s="5"/>
      <c r="C320" s="5"/>
      <c r="D320" s="43"/>
      <c r="E320" s="44"/>
      <c r="F320" s="44"/>
      <c r="G320" s="44"/>
      <c r="H320" s="4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>
      <c r="A321" s="2"/>
      <c r="B321" s="5"/>
      <c r="C321" s="5"/>
      <c r="D321" s="43"/>
      <c r="E321" s="44"/>
      <c r="F321" s="44"/>
      <c r="G321" s="44"/>
      <c r="H321" s="4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>
      <c r="A322" s="2"/>
      <c r="B322" s="5"/>
      <c r="C322" s="5"/>
      <c r="D322" s="43"/>
      <c r="E322" s="44"/>
      <c r="F322" s="44"/>
      <c r="G322" s="44"/>
      <c r="H322" s="4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>
      <c r="A323" s="2"/>
      <c r="B323" s="5"/>
      <c r="C323" s="5"/>
      <c r="D323" s="43"/>
      <c r="E323" s="44"/>
      <c r="F323" s="44"/>
      <c r="G323" s="44"/>
      <c r="H323" s="4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>
      <c r="A324" s="2"/>
      <c r="B324" s="5"/>
      <c r="C324" s="5"/>
      <c r="D324" s="43"/>
      <c r="E324" s="44"/>
      <c r="F324" s="44"/>
      <c r="G324" s="44"/>
      <c r="H324" s="4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>
      <c r="A325" s="2"/>
      <c r="B325" s="5"/>
      <c r="C325" s="5"/>
      <c r="D325" s="43"/>
      <c r="E325" s="44"/>
      <c r="F325" s="44"/>
      <c r="G325" s="44"/>
      <c r="H325" s="4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>
      <c r="A326" s="2"/>
      <c r="B326" s="5"/>
      <c r="C326" s="5"/>
      <c r="D326" s="43"/>
      <c r="E326" s="44"/>
      <c r="F326" s="44"/>
      <c r="G326" s="44"/>
      <c r="H326" s="4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>
      <c r="A327" s="2"/>
      <c r="B327" s="5"/>
      <c r="C327" s="5"/>
      <c r="D327" s="43"/>
      <c r="E327" s="44"/>
      <c r="F327" s="44"/>
      <c r="G327" s="44"/>
      <c r="H327" s="4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>
      <c r="A328" s="2"/>
      <c r="B328" s="5"/>
      <c r="C328" s="5"/>
      <c r="D328" s="43"/>
      <c r="E328" s="44"/>
      <c r="F328" s="44"/>
      <c r="G328" s="44"/>
      <c r="H328" s="4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>
      <c r="A329" s="2"/>
      <c r="B329" s="5"/>
      <c r="C329" s="5"/>
      <c r="D329" s="43"/>
      <c r="E329" s="44"/>
      <c r="F329" s="44"/>
      <c r="G329" s="44"/>
      <c r="H329" s="4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>
      <c r="A330" s="2"/>
      <c r="B330" s="5"/>
      <c r="C330" s="5"/>
      <c r="D330" s="43"/>
      <c r="E330" s="44"/>
      <c r="F330" s="44"/>
      <c r="G330" s="44"/>
      <c r="H330" s="4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>
      <c r="A331" s="2"/>
      <c r="B331" s="5"/>
      <c r="C331" s="5"/>
      <c r="D331" s="43"/>
      <c r="E331" s="44"/>
      <c r="F331" s="44"/>
      <c r="G331" s="44"/>
      <c r="H331" s="4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>
      <c r="A332" s="2"/>
      <c r="B332" s="5"/>
      <c r="C332" s="5"/>
      <c r="D332" s="43"/>
      <c r="E332" s="44"/>
      <c r="F332" s="44"/>
      <c r="G332" s="44"/>
      <c r="H332" s="4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>
      <c r="A333" s="2"/>
      <c r="B333" s="5"/>
      <c r="C333" s="5"/>
      <c r="D333" s="43"/>
      <c r="E333" s="44"/>
      <c r="F333" s="44"/>
      <c r="G333" s="44"/>
      <c r="H333" s="4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>
      <c r="A334" s="2"/>
      <c r="B334" s="5"/>
      <c r="C334" s="5"/>
      <c r="D334" s="43"/>
      <c r="E334" s="44"/>
      <c r="F334" s="44"/>
      <c r="G334" s="44"/>
      <c r="H334" s="4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>
      <c r="A335" s="2"/>
      <c r="B335" s="5"/>
      <c r="C335" s="5"/>
      <c r="D335" s="43"/>
      <c r="E335" s="44"/>
      <c r="F335" s="44"/>
      <c r="G335" s="44"/>
      <c r="H335" s="4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>
      <c r="A336" s="2"/>
      <c r="B336" s="5"/>
      <c r="C336" s="5"/>
      <c r="D336" s="43"/>
      <c r="E336" s="44"/>
      <c r="F336" s="44"/>
      <c r="G336" s="44"/>
      <c r="H336" s="4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>
      <c r="A337" s="2"/>
      <c r="B337" s="5"/>
      <c r="C337" s="5"/>
      <c r="D337" s="43"/>
      <c r="E337" s="44"/>
      <c r="F337" s="44"/>
      <c r="G337" s="44"/>
      <c r="H337" s="4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>
      <c r="A338" s="2"/>
      <c r="B338" s="5"/>
      <c r="C338" s="5"/>
      <c r="D338" s="43"/>
      <c r="E338" s="44"/>
      <c r="F338" s="44"/>
      <c r="G338" s="44"/>
      <c r="H338" s="4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>
      <c r="A339" s="2"/>
      <c r="B339" s="5"/>
      <c r="C339" s="5"/>
      <c r="D339" s="43"/>
      <c r="E339" s="44"/>
      <c r="F339" s="44"/>
      <c r="G339" s="44"/>
      <c r="H339" s="4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>
      <c r="A340" s="2"/>
      <c r="B340" s="5"/>
      <c r="C340" s="5"/>
      <c r="D340" s="43"/>
      <c r="E340" s="44"/>
      <c r="F340" s="44"/>
      <c r="G340" s="44"/>
      <c r="H340" s="4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>
      <c r="A341" s="2"/>
      <c r="B341" s="5"/>
      <c r="C341" s="5"/>
      <c r="D341" s="43"/>
      <c r="E341" s="44"/>
      <c r="F341" s="44"/>
      <c r="G341" s="44"/>
      <c r="H341" s="4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>
      <c r="A342" s="2"/>
      <c r="B342" s="5"/>
      <c r="C342" s="5"/>
      <c r="D342" s="43"/>
      <c r="E342" s="44"/>
      <c r="F342" s="44"/>
      <c r="G342" s="44"/>
      <c r="H342" s="4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>
      <c r="A343" s="2"/>
      <c r="B343" s="5"/>
      <c r="C343" s="5"/>
      <c r="D343" s="43"/>
      <c r="E343" s="44"/>
      <c r="F343" s="44"/>
      <c r="G343" s="44"/>
      <c r="H343" s="4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>
      <c r="A344" s="2"/>
      <c r="B344" s="5"/>
      <c r="C344" s="5"/>
      <c r="D344" s="43"/>
      <c r="E344" s="44"/>
      <c r="F344" s="44"/>
      <c r="G344" s="44"/>
      <c r="H344" s="4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>
      <c r="A345" s="2"/>
      <c r="B345" s="5"/>
      <c r="C345" s="5"/>
      <c r="D345" s="43"/>
      <c r="E345" s="44"/>
      <c r="F345" s="44"/>
      <c r="G345" s="44"/>
      <c r="H345" s="4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>
      <c r="A346" s="2"/>
      <c r="B346" s="5"/>
      <c r="C346" s="5"/>
      <c r="D346" s="43"/>
      <c r="E346" s="44"/>
      <c r="F346" s="44"/>
      <c r="G346" s="44"/>
      <c r="H346" s="4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>
      <c r="A347" s="2"/>
      <c r="B347" s="5"/>
      <c r="C347" s="5"/>
      <c r="D347" s="43"/>
      <c r="E347" s="44"/>
      <c r="F347" s="44"/>
      <c r="G347" s="44"/>
      <c r="H347" s="4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>
      <c r="A348" s="2"/>
      <c r="B348" s="5"/>
      <c r="C348" s="5"/>
      <c r="D348" s="43"/>
      <c r="E348" s="44"/>
      <c r="F348" s="44"/>
      <c r="G348" s="44"/>
      <c r="H348" s="4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>
      <c r="A349" s="2"/>
      <c r="B349" s="5"/>
      <c r="C349" s="5"/>
      <c r="D349" s="43"/>
      <c r="E349" s="44"/>
      <c r="F349" s="44"/>
      <c r="G349" s="44"/>
      <c r="H349" s="4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>
      <c r="A350" s="2"/>
      <c r="B350" s="5"/>
      <c r="C350" s="5"/>
      <c r="D350" s="43"/>
      <c r="E350" s="44"/>
      <c r="F350" s="44"/>
      <c r="G350" s="44"/>
      <c r="H350" s="4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>
      <c r="A351" s="2"/>
      <c r="B351" s="5"/>
      <c r="C351" s="5"/>
      <c r="D351" s="43"/>
      <c r="E351" s="44"/>
      <c r="F351" s="44"/>
      <c r="G351" s="44"/>
      <c r="H351" s="4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>
      <c r="A352" s="2"/>
      <c r="B352" s="5"/>
      <c r="C352" s="5"/>
      <c r="D352" s="43"/>
      <c r="E352" s="44"/>
      <c r="F352" s="44"/>
      <c r="G352" s="44"/>
      <c r="H352" s="4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>
      <c r="A353" s="2"/>
      <c r="B353" s="5"/>
      <c r="C353" s="5"/>
      <c r="D353" s="43"/>
      <c r="E353" s="44"/>
      <c r="F353" s="44"/>
      <c r="G353" s="44"/>
      <c r="H353" s="4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>
      <c r="A354" s="2"/>
      <c r="B354" s="5"/>
      <c r="C354" s="5"/>
      <c r="D354" s="43"/>
      <c r="E354" s="44"/>
      <c r="F354" s="44"/>
      <c r="G354" s="44"/>
      <c r="H354" s="4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>
      <c r="A355" s="2"/>
      <c r="B355" s="5"/>
      <c r="C355" s="5"/>
      <c r="D355" s="43"/>
      <c r="E355" s="44"/>
      <c r="F355" s="44"/>
      <c r="G355" s="44"/>
      <c r="H355" s="4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>
      <c r="A356" s="2"/>
      <c r="B356" s="5"/>
      <c r="C356" s="5"/>
      <c r="D356" s="43"/>
      <c r="E356" s="44"/>
      <c r="F356" s="44"/>
      <c r="G356" s="44"/>
      <c r="H356" s="4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>
      <c r="A357" s="2"/>
      <c r="B357" s="5"/>
      <c r="C357" s="5"/>
      <c r="D357" s="43"/>
      <c r="E357" s="44"/>
      <c r="F357" s="44"/>
      <c r="G357" s="44"/>
      <c r="H357" s="4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>
      <c r="A358" s="2"/>
      <c r="B358" s="5"/>
      <c r="C358" s="5"/>
      <c r="D358" s="43"/>
      <c r="E358" s="44"/>
      <c r="F358" s="44"/>
      <c r="G358" s="44"/>
      <c r="H358" s="4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>
      <c r="A359" s="2"/>
      <c r="B359" s="5"/>
      <c r="C359" s="5"/>
      <c r="D359" s="43"/>
      <c r="E359" s="44"/>
      <c r="F359" s="44"/>
      <c r="G359" s="44"/>
      <c r="H359" s="4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>
      <c r="A360" s="2"/>
      <c r="B360" s="5"/>
      <c r="C360" s="5"/>
      <c r="D360" s="43"/>
      <c r="E360" s="44"/>
      <c r="F360" s="44"/>
      <c r="G360" s="44"/>
      <c r="H360" s="4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>
      <c r="A361" s="2"/>
      <c r="B361" s="5"/>
      <c r="C361" s="5"/>
      <c r="D361" s="43"/>
      <c r="E361" s="44"/>
      <c r="F361" s="44"/>
      <c r="G361" s="44"/>
      <c r="H361" s="4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>
      <c r="A362" s="2"/>
      <c r="B362" s="5"/>
      <c r="C362" s="5"/>
      <c r="D362" s="43"/>
      <c r="E362" s="44"/>
      <c r="F362" s="44"/>
      <c r="G362" s="44"/>
      <c r="H362" s="4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>
      <c r="A363" s="2"/>
      <c r="B363" s="5"/>
      <c r="C363" s="5"/>
      <c r="D363" s="43"/>
      <c r="E363" s="44"/>
      <c r="F363" s="44"/>
      <c r="G363" s="44"/>
      <c r="H363" s="4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>
      <c r="A364" s="2"/>
      <c r="B364" s="5"/>
      <c r="C364" s="5"/>
      <c r="D364" s="43"/>
      <c r="E364" s="44"/>
      <c r="F364" s="44"/>
      <c r="G364" s="44"/>
      <c r="H364" s="4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>
      <c r="A365" s="2"/>
      <c r="B365" s="5"/>
      <c r="C365" s="5"/>
      <c r="D365" s="43"/>
      <c r="E365" s="44"/>
      <c r="F365" s="44"/>
      <c r="G365" s="44"/>
      <c r="H365" s="4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>
      <c r="A366" s="2"/>
      <c r="B366" s="5"/>
      <c r="C366" s="5"/>
      <c r="D366" s="43"/>
      <c r="E366" s="44"/>
      <c r="F366" s="44"/>
      <c r="G366" s="44"/>
      <c r="H366" s="4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>
      <c r="A367" s="2"/>
      <c r="B367" s="5"/>
      <c r="C367" s="5"/>
      <c r="D367" s="43"/>
      <c r="E367" s="44"/>
      <c r="F367" s="44"/>
      <c r="G367" s="44"/>
      <c r="H367" s="4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>
      <c r="A368" s="2"/>
      <c r="B368" s="5"/>
      <c r="C368" s="5"/>
      <c r="D368" s="43"/>
      <c r="E368" s="44"/>
      <c r="F368" s="44"/>
      <c r="G368" s="44"/>
      <c r="H368" s="4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>
      <c r="A369" s="2"/>
      <c r="B369" s="5"/>
      <c r="C369" s="5"/>
      <c r="D369" s="43"/>
      <c r="E369" s="44"/>
      <c r="F369" s="44"/>
      <c r="G369" s="44"/>
      <c r="H369" s="4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>
      <c r="A370" s="2"/>
      <c r="B370" s="5"/>
      <c r="C370" s="5"/>
      <c r="D370" s="43"/>
      <c r="E370" s="44"/>
      <c r="F370" s="44"/>
      <c r="G370" s="44"/>
      <c r="H370" s="4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>
      <c r="A371" s="2"/>
      <c r="B371" s="5"/>
      <c r="C371" s="5"/>
      <c r="D371" s="43"/>
      <c r="E371" s="44"/>
      <c r="F371" s="44"/>
      <c r="G371" s="44"/>
      <c r="H371" s="4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>
      <c r="A372" s="2"/>
      <c r="B372" s="5"/>
      <c r="C372" s="5"/>
      <c r="D372" s="43"/>
      <c r="E372" s="44"/>
      <c r="F372" s="44"/>
      <c r="G372" s="44"/>
      <c r="H372" s="4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>
      <c r="A373" s="2"/>
      <c r="B373" s="5"/>
      <c r="C373" s="5"/>
      <c r="D373" s="43"/>
      <c r="E373" s="44"/>
      <c r="F373" s="44"/>
      <c r="G373" s="44"/>
      <c r="H373" s="4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>
      <c r="A374" s="2"/>
      <c r="B374" s="5"/>
      <c r="C374" s="5"/>
      <c r="D374" s="43"/>
      <c r="E374" s="44"/>
      <c r="F374" s="44"/>
      <c r="G374" s="44"/>
      <c r="H374" s="4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>
      <c r="A375" s="2"/>
      <c r="B375" s="5"/>
      <c r="C375" s="5"/>
      <c r="D375" s="43"/>
      <c r="E375" s="44"/>
      <c r="F375" s="44"/>
      <c r="G375" s="44"/>
      <c r="H375" s="4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>
      <c r="A376" s="2"/>
      <c r="B376" s="5"/>
      <c r="C376" s="5"/>
      <c r="D376" s="43"/>
      <c r="E376" s="44"/>
      <c r="F376" s="44"/>
      <c r="G376" s="44"/>
      <c r="H376" s="4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>
      <c r="A377" s="2"/>
      <c r="B377" s="5"/>
      <c r="C377" s="5"/>
      <c r="D377" s="43"/>
      <c r="E377" s="44"/>
      <c r="F377" s="44"/>
      <c r="G377" s="44"/>
      <c r="H377" s="4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>
      <c r="A378" s="2"/>
      <c r="B378" s="5"/>
      <c r="C378" s="5"/>
      <c r="D378" s="43"/>
      <c r="E378" s="44"/>
      <c r="F378" s="44"/>
      <c r="G378" s="44"/>
      <c r="H378" s="4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>
      <c r="A379" s="2"/>
      <c r="B379" s="5"/>
      <c r="C379" s="5"/>
      <c r="D379" s="43"/>
      <c r="E379" s="44"/>
      <c r="F379" s="44"/>
      <c r="G379" s="44"/>
      <c r="H379" s="4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>
      <c r="A380" s="2"/>
      <c r="B380" s="5"/>
      <c r="C380" s="5"/>
      <c r="D380" s="43"/>
      <c r="E380" s="44"/>
      <c r="F380" s="44"/>
      <c r="G380" s="44"/>
      <c r="H380" s="4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>
      <c r="A381" s="2"/>
      <c r="B381" s="5"/>
      <c r="C381" s="5"/>
      <c r="D381" s="43"/>
      <c r="E381" s="44"/>
      <c r="F381" s="44"/>
      <c r="G381" s="44"/>
      <c r="H381" s="4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>
      <c r="A382" s="2"/>
      <c r="B382" s="5"/>
      <c r="C382" s="5"/>
      <c r="D382" s="43"/>
      <c r="E382" s="44"/>
      <c r="F382" s="44"/>
      <c r="G382" s="44"/>
      <c r="H382" s="4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>
      <c r="A383" s="2"/>
      <c r="B383" s="5"/>
      <c r="C383" s="5"/>
      <c r="D383" s="43"/>
      <c r="E383" s="44"/>
      <c r="F383" s="44"/>
      <c r="G383" s="44"/>
      <c r="H383" s="4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>
      <c r="A384" s="2"/>
      <c r="B384" s="5"/>
      <c r="C384" s="5"/>
      <c r="D384" s="43"/>
      <c r="E384" s="44"/>
      <c r="F384" s="44"/>
      <c r="G384" s="44"/>
      <c r="H384" s="4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>
      <c r="A385" s="2"/>
      <c r="B385" s="5"/>
      <c r="C385" s="5"/>
      <c r="D385" s="43"/>
      <c r="E385" s="44"/>
      <c r="F385" s="44"/>
      <c r="G385" s="44"/>
      <c r="H385" s="4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>
      <c r="A386" s="2"/>
      <c r="B386" s="5"/>
      <c r="C386" s="5"/>
      <c r="D386" s="43"/>
      <c r="E386" s="44"/>
      <c r="F386" s="44"/>
      <c r="G386" s="44"/>
      <c r="H386" s="4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>
      <c r="A387" s="2"/>
      <c r="B387" s="5"/>
      <c r="C387" s="5"/>
      <c r="D387" s="43"/>
      <c r="E387" s="44"/>
      <c r="F387" s="44"/>
      <c r="G387" s="44"/>
      <c r="H387" s="4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>
      <c r="A388" s="2"/>
      <c r="B388" s="5"/>
      <c r="C388" s="5"/>
      <c r="D388" s="43"/>
      <c r="E388" s="44"/>
      <c r="F388" s="44"/>
      <c r="G388" s="44"/>
      <c r="H388" s="4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>
      <c r="A389" s="2"/>
      <c r="B389" s="5"/>
      <c r="C389" s="5"/>
      <c r="D389" s="43"/>
      <c r="E389" s="44"/>
      <c r="F389" s="44"/>
      <c r="G389" s="44"/>
      <c r="H389" s="4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>
      <c r="A390" s="2"/>
      <c r="B390" s="5"/>
      <c r="C390" s="5"/>
      <c r="D390" s="43"/>
      <c r="E390" s="44"/>
      <c r="F390" s="44"/>
      <c r="G390" s="44"/>
      <c r="H390" s="4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>
      <c r="A391" s="2"/>
      <c r="B391" s="5"/>
      <c r="C391" s="5"/>
      <c r="D391" s="43"/>
      <c r="E391" s="44"/>
      <c r="F391" s="44"/>
      <c r="G391" s="44"/>
      <c r="H391" s="4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>
      <c r="A392" s="2"/>
      <c r="B392" s="5"/>
      <c r="C392" s="5"/>
      <c r="D392" s="43"/>
      <c r="E392" s="44"/>
      <c r="F392" s="44"/>
      <c r="G392" s="44"/>
      <c r="H392" s="4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>
      <c r="A393" s="2"/>
      <c r="B393" s="5"/>
      <c r="C393" s="5"/>
      <c r="D393" s="43"/>
      <c r="E393" s="44"/>
      <c r="F393" s="44"/>
      <c r="G393" s="44"/>
      <c r="H393" s="4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>
      <c r="A394" s="2"/>
      <c r="B394" s="5"/>
      <c r="C394" s="5"/>
      <c r="D394" s="43"/>
      <c r="E394" s="44"/>
      <c r="F394" s="44"/>
      <c r="G394" s="44"/>
      <c r="H394" s="4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>
      <c r="A395" s="2"/>
      <c r="B395" s="5"/>
      <c r="C395" s="5"/>
      <c r="D395" s="43"/>
      <c r="E395" s="44"/>
      <c r="F395" s="44"/>
      <c r="G395" s="44"/>
      <c r="H395" s="4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>
      <c r="A396" s="2"/>
      <c r="B396" s="5"/>
      <c r="C396" s="5"/>
      <c r="D396" s="43"/>
      <c r="E396" s="44"/>
      <c r="F396" s="44"/>
      <c r="G396" s="44"/>
      <c r="H396" s="4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>
      <c r="A397" s="2"/>
      <c r="B397" s="5"/>
      <c r="C397" s="5"/>
      <c r="D397" s="43"/>
      <c r="E397" s="44"/>
      <c r="F397" s="44"/>
      <c r="G397" s="44"/>
      <c r="H397" s="4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>
      <c r="A398" s="2"/>
      <c r="B398" s="5"/>
      <c r="C398" s="5"/>
      <c r="D398" s="43"/>
      <c r="E398" s="44"/>
      <c r="F398" s="44"/>
      <c r="G398" s="44"/>
      <c r="H398" s="4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>
      <c r="A399" s="2"/>
      <c r="B399" s="5"/>
      <c r="C399" s="5"/>
      <c r="D399" s="43"/>
      <c r="E399" s="44"/>
      <c r="F399" s="44"/>
      <c r="G399" s="44"/>
      <c r="H399" s="4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>
      <c r="A400" s="2"/>
      <c r="B400" s="5"/>
      <c r="C400" s="5"/>
      <c r="D400" s="43"/>
      <c r="E400" s="44"/>
      <c r="F400" s="44"/>
      <c r="G400" s="44"/>
      <c r="H400" s="4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>
      <c r="A401" s="2"/>
      <c r="B401" s="5"/>
      <c r="C401" s="5"/>
      <c r="D401" s="43"/>
      <c r="E401" s="44"/>
      <c r="F401" s="44"/>
      <c r="G401" s="44"/>
      <c r="H401" s="4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>
      <c r="A402" s="2"/>
      <c r="B402" s="5"/>
      <c r="C402" s="5"/>
      <c r="D402" s="43"/>
      <c r="E402" s="44"/>
      <c r="F402" s="44"/>
      <c r="G402" s="44"/>
      <c r="H402" s="4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>
      <c r="A403" s="2"/>
      <c r="B403" s="5"/>
      <c r="C403" s="5"/>
      <c r="D403" s="43"/>
      <c r="E403" s="44"/>
      <c r="F403" s="44"/>
      <c r="G403" s="44"/>
      <c r="H403" s="4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>
      <c r="A404" s="2"/>
      <c r="B404" s="5"/>
      <c r="C404" s="5"/>
      <c r="D404" s="43"/>
      <c r="E404" s="44"/>
      <c r="F404" s="44"/>
      <c r="G404" s="44"/>
      <c r="H404" s="4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>
      <c r="A405" s="2"/>
      <c r="B405" s="5"/>
      <c r="C405" s="5"/>
      <c r="D405" s="43"/>
      <c r="E405" s="44"/>
      <c r="F405" s="44"/>
      <c r="G405" s="44"/>
      <c r="H405" s="4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>
      <c r="A406" s="2"/>
      <c r="B406" s="5"/>
      <c r="C406" s="5"/>
      <c r="D406" s="43"/>
      <c r="E406" s="44"/>
      <c r="F406" s="44"/>
      <c r="G406" s="44"/>
      <c r="H406" s="4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>
      <c r="A407" s="2"/>
      <c r="B407" s="5"/>
      <c r="C407" s="5"/>
      <c r="D407" s="43"/>
      <c r="E407" s="44"/>
      <c r="F407" s="44"/>
      <c r="G407" s="44"/>
      <c r="H407" s="4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>
      <c r="A408" s="2"/>
      <c r="B408" s="5"/>
      <c r="C408" s="5"/>
      <c r="D408" s="43"/>
      <c r="E408" s="44"/>
      <c r="F408" s="44"/>
      <c r="G408" s="44"/>
      <c r="H408" s="4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>
      <c r="A409" s="2"/>
      <c r="B409" s="5"/>
      <c r="C409" s="5"/>
      <c r="D409" s="43"/>
      <c r="E409" s="44"/>
      <c r="F409" s="44"/>
      <c r="G409" s="44"/>
      <c r="H409" s="4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>
      <c r="A410" s="2"/>
      <c r="B410" s="5"/>
      <c r="C410" s="5"/>
      <c r="D410" s="43"/>
      <c r="E410" s="44"/>
      <c r="F410" s="44"/>
      <c r="G410" s="44"/>
      <c r="H410" s="4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>
      <c r="A411" s="2"/>
      <c r="B411" s="5"/>
      <c r="C411" s="5"/>
      <c r="D411" s="43"/>
      <c r="E411" s="44"/>
      <c r="F411" s="44"/>
      <c r="G411" s="44"/>
      <c r="H411" s="4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>
      <c r="A412" s="2"/>
      <c r="B412" s="5"/>
      <c r="C412" s="5"/>
      <c r="D412" s="43"/>
      <c r="E412" s="44"/>
      <c r="F412" s="44"/>
      <c r="G412" s="44"/>
      <c r="H412" s="4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>
      <c r="A413" s="2"/>
      <c r="B413" s="5"/>
      <c r="C413" s="5"/>
      <c r="D413" s="43"/>
      <c r="E413" s="44"/>
      <c r="F413" s="44"/>
      <c r="G413" s="44"/>
      <c r="H413" s="4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>
      <c r="A414" s="2"/>
      <c r="B414" s="5"/>
      <c r="C414" s="5"/>
      <c r="D414" s="43"/>
      <c r="E414" s="44"/>
      <c r="F414" s="44"/>
      <c r="G414" s="44"/>
      <c r="H414" s="4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>
      <c r="A415" s="2"/>
      <c r="B415" s="5"/>
      <c r="C415" s="5"/>
      <c r="D415" s="43"/>
      <c r="E415" s="44"/>
      <c r="F415" s="44"/>
      <c r="G415" s="44"/>
      <c r="H415" s="4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>
      <c r="A416" s="2"/>
      <c r="B416" s="5"/>
      <c r="C416" s="5"/>
      <c r="D416" s="43"/>
      <c r="E416" s="44"/>
      <c r="F416" s="44"/>
      <c r="G416" s="44"/>
      <c r="H416" s="4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>
      <c r="A417" s="2"/>
      <c r="B417" s="5"/>
      <c r="C417" s="5"/>
      <c r="D417" s="43"/>
      <c r="E417" s="44"/>
      <c r="F417" s="44"/>
      <c r="G417" s="44"/>
      <c r="H417" s="4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>
      <c r="A418" s="2"/>
      <c r="B418" s="5"/>
      <c r="C418" s="5"/>
      <c r="D418" s="43"/>
      <c r="E418" s="44"/>
      <c r="F418" s="44"/>
      <c r="G418" s="44"/>
      <c r="H418" s="4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>
      <c r="A419" s="2"/>
      <c r="B419" s="5"/>
      <c r="C419" s="5"/>
      <c r="D419" s="43"/>
      <c r="E419" s="44"/>
      <c r="F419" s="44"/>
      <c r="G419" s="44"/>
      <c r="H419" s="4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>
      <c r="A420" s="2"/>
      <c r="B420" s="5"/>
      <c r="C420" s="5"/>
      <c r="D420" s="43"/>
      <c r="E420" s="44"/>
      <c r="F420" s="44"/>
      <c r="G420" s="44"/>
      <c r="H420" s="4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>
      <c r="A421" s="2"/>
      <c r="B421" s="5"/>
      <c r="C421" s="5"/>
      <c r="D421" s="43"/>
      <c r="E421" s="44"/>
      <c r="F421" s="44"/>
      <c r="G421" s="44"/>
      <c r="H421" s="4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>
      <c r="A422" s="2"/>
      <c r="B422" s="5"/>
      <c r="C422" s="5"/>
      <c r="D422" s="43"/>
      <c r="E422" s="44"/>
      <c r="F422" s="44"/>
      <c r="G422" s="44"/>
      <c r="H422" s="4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>
      <c r="A423" s="2"/>
      <c r="B423" s="5"/>
      <c r="C423" s="5"/>
      <c r="D423" s="43"/>
      <c r="E423" s="44"/>
      <c r="F423" s="44"/>
      <c r="G423" s="44"/>
      <c r="H423" s="4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>
      <c r="A424" s="2"/>
      <c r="B424" s="5"/>
      <c r="C424" s="5"/>
      <c r="D424" s="43"/>
      <c r="E424" s="44"/>
      <c r="F424" s="44"/>
      <c r="G424" s="44"/>
      <c r="H424" s="4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>
      <c r="A425" s="2"/>
      <c r="B425" s="5"/>
      <c r="C425" s="5"/>
      <c r="D425" s="43"/>
      <c r="E425" s="44"/>
      <c r="F425" s="44"/>
      <c r="G425" s="44"/>
      <c r="H425" s="4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>
      <c r="A426" s="2"/>
      <c r="B426" s="5"/>
      <c r="C426" s="5"/>
      <c r="D426" s="43"/>
      <c r="E426" s="44"/>
      <c r="F426" s="44"/>
      <c r="G426" s="44"/>
      <c r="H426" s="4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>
      <c r="A427" s="2"/>
      <c r="B427" s="5"/>
      <c r="C427" s="5"/>
      <c r="D427" s="43"/>
      <c r="E427" s="44"/>
      <c r="F427" s="44"/>
      <c r="G427" s="44"/>
      <c r="H427" s="4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>
      <c r="A428" s="2"/>
      <c r="B428" s="5"/>
      <c r="C428" s="5"/>
      <c r="D428" s="43"/>
      <c r="E428" s="44"/>
      <c r="F428" s="44"/>
      <c r="G428" s="44"/>
      <c r="H428" s="4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>
      <c r="A429" s="2"/>
      <c r="B429" s="5"/>
      <c r="C429" s="5"/>
      <c r="D429" s="43"/>
      <c r="E429" s="44"/>
      <c r="F429" s="44"/>
      <c r="G429" s="44"/>
      <c r="H429" s="4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>
      <c r="A430" s="2"/>
      <c r="B430" s="5"/>
      <c r="C430" s="5"/>
      <c r="D430" s="43"/>
      <c r="E430" s="44"/>
      <c r="F430" s="44"/>
      <c r="G430" s="44"/>
      <c r="H430" s="4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>
      <c r="A431" s="2"/>
      <c r="B431" s="5"/>
      <c r="C431" s="5"/>
      <c r="D431" s="43"/>
      <c r="E431" s="44"/>
      <c r="F431" s="44"/>
      <c r="G431" s="44"/>
      <c r="H431" s="4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>
      <c r="A432" s="2"/>
      <c r="B432" s="5"/>
      <c r="C432" s="5"/>
      <c r="D432" s="43"/>
      <c r="E432" s="44"/>
      <c r="F432" s="44"/>
      <c r="G432" s="44"/>
      <c r="H432" s="4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>
      <c r="A433" s="2"/>
      <c r="B433" s="5"/>
      <c r="C433" s="5"/>
      <c r="D433" s="43"/>
      <c r="E433" s="44"/>
      <c r="F433" s="44"/>
      <c r="G433" s="44"/>
      <c r="H433" s="4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>
      <c r="A434" s="2"/>
      <c r="B434" s="5"/>
      <c r="C434" s="5"/>
      <c r="D434" s="43"/>
      <c r="E434" s="44"/>
      <c r="F434" s="44"/>
      <c r="G434" s="44"/>
      <c r="H434" s="4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>
      <c r="A435" s="2"/>
      <c r="B435" s="5"/>
      <c r="C435" s="5"/>
      <c r="D435" s="43"/>
      <c r="E435" s="44"/>
      <c r="F435" s="44"/>
      <c r="G435" s="44"/>
      <c r="H435" s="4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>
      <c r="A436" s="2"/>
      <c r="B436" s="5"/>
      <c r="C436" s="5"/>
      <c r="D436" s="43"/>
      <c r="E436" s="44"/>
      <c r="F436" s="44"/>
      <c r="G436" s="44"/>
      <c r="H436" s="4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>
      <c r="A437" s="2"/>
      <c r="B437" s="5"/>
      <c r="C437" s="5"/>
      <c r="D437" s="43"/>
      <c r="E437" s="44"/>
      <c r="F437" s="44"/>
      <c r="G437" s="44"/>
      <c r="H437" s="4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>
      <c r="A438" s="2"/>
      <c r="B438" s="5"/>
      <c r="C438" s="5"/>
      <c r="D438" s="43"/>
      <c r="E438" s="44"/>
      <c r="F438" s="44"/>
      <c r="G438" s="44"/>
      <c r="H438" s="4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>
      <c r="A439" s="2"/>
      <c r="B439" s="5"/>
      <c r="C439" s="5"/>
      <c r="D439" s="43"/>
      <c r="E439" s="44"/>
      <c r="F439" s="44"/>
      <c r="G439" s="44"/>
      <c r="H439" s="4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>
      <c r="A440" s="2"/>
      <c r="B440" s="5"/>
      <c r="C440" s="5"/>
      <c r="D440" s="43"/>
      <c r="E440" s="44"/>
      <c r="F440" s="44"/>
      <c r="G440" s="44"/>
      <c r="H440" s="4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>
      <c r="A441" s="2"/>
      <c r="B441" s="5"/>
      <c r="C441" s="5"/>
      <c r="D441" s="43"/>
      <c r="E441" s="44"/>
      <c r="F441" s="44"/>
      <c r="G441" s="44"/>
      <c r="H441" s="4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>
      <c r="A442" s="2"/>
      <c r="B442" s="5"/>
      <c r="C442" s="5"/>
      <c r="D442" s="43"/>
      <c r="E442" s="44"/>
      <c r="F442" s="44"/>
      <c r="G442" s="44"/>
      <c r="H442" s="4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>
      <c r="A443" s="2"/>
      <c r="B443" s="5"/>
      <c r="C443" s="5"/>
      <c r="D443" s="43"/>
      <c r="E443" s="44"/>
      <c r="F443" s="44"/>
      <c r="G443" s="44"/>
      <c r="H443" s="4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>
      <c r="A444" s="2"/>
      <c r="B444" s="5"/>
      <c r="C444" s="5"/>
      <c r="D444" s="43"/>
      <c r="E444" s="44"/>
      <c r="F444" s="44"/>
      <c r="G444" s="44"/>
      <c r="H444" s="4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>
      <c r="A445" s="2"/>
      <c r="B445" s="5"/>
      <c r="C445" s="5"/>
      <c r="D445" s="43"/>
      <c r="E445" s="44"/>
      <c r="F445" s="44"/>
      <c r="G445" s="44"/>
      <c r="H445" s="4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>
      <c r="A446" s="2"/>
      <c r="B446" s="5"/>
      <c r="C446" s="5"/>
      <c r="D446" s="43"/>
      <c r="E446" s="44"/>
      <c r="F446" s="44"/>
      <c r="G446" s="44"/>
      <c r="H446" s="4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>
      <c r="A447" s="2"/>
      <c r="B447" s="5"/>
      <c r="C447" s="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>
      <c r="A448" s="2"/>
      <c r="B448" s="5"/>
      <c r="C448" s="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>
      <c r="A449" s="2"/>
      <c r="B449" s="5"/>
      <c r="C449" s="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>
      <c r="A450" s="2"/>
      <c r="B450" s="5"/>
      <c r="C450" s="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>
      <c r="A451" s="2"/>
      <c r="B451" s="5"/>
      <c r="C451" s="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>
      <c r="A452" s="2"/>
      <c r="B452" s="5"/>
      <c r="C452" s="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>
      <c r="A453" s="2"/>
      <c r="B453" s="5"/>
      <c r="C453" s="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>
      <c r="A454" s="2"/>
      <c r="B454" s="5"/>
      <c r="C454" s="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>
      <c r="A455" s="2"/>
      <c r="B455" s="5"/>
      <c r="C455" s="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>
      <c r="A456" s="2"/>
      <c r="B456" s="5"/>
      <c r="C456" s="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>
      <c r="A457" s="2"/>
      <c r="B457" s="5"/>
      <c r="C457" s="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>
      <c r="A458" s="2"/>
      <c r="B458" s="5"/>
      <c r="C458" s="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>
      <c r="A459" s="2"/>
      <c r="B459" s="5"/>
      <c r="C459" s="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>
      <c r="A460" s="2"/>
      <c r="B460" s="5"/>
      <c r="C460" s="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>
      <c r="A461" s="2"/>
      <c r="B461" s="5"/>
      <c r="C461" s="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>
      <c r="A462" s="2"/>
      <c r="B462" s="5"/>
      <c r="C462" s="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>
      <c r="A463" s="2"/>
      <c r="B463" s="5"/>
      <c r="C463" s="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>
      <c r="A464" s="2"/>
      <c r="B464" s="5"/>
      <c r="C464" s="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>
      <c r="A465" s="2"/>
      <c r="B465" s="5"/>
      <c r="C465" s="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>
      <c r="A466" s="2"/>
      <c r="B466" s="5"/>
      <c r="C466" s="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>
      <c r="A467" s="2"/>
      <c r="B467" s="5"/>
      <c r="C467" s="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>
      <c r="A468" s="2"/>
      <c r="B468" s="5"/>
      <c r="C468" s="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>
      <c r="A469" s="2"/>
      <c r="B469" s="5"/>
      <c r="C469" s="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>
      <c r="A470" s="2"/>
      <c r="B470" s="5"/>
      <c r="C470" s="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>
      <c r="A471" s="2"/>
      <c r="B471" s="5"/>
      <c r="C471" s="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>
      <c r="A472" s="2"/>
      <c r="B472" s="5"/>
      <c r="C472" s="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>
      <c r="A473" s="2"/>
      <c r="B473" s="5"/>
      <c r="C473" s="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>
      <c r="A474" s="2"/>
      <c r="B474" s="5"/>
      <c r="C474" s="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>
      <c r="A475" s="2"/>
      <c r="B475" s="5"/>
      <c r="C475" s="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>
      <c r="A476" s="2"/>
      <c r="B476" s="5"/>
      <c r="C476" s="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>
      <c r="A477" s="2"/>
      <c r="B477" s="5"/>
      <c r="C477" s="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>
      <c r="A478" s="2"/>
      <c r="B478" s="5"/>
      <c r="C478" s="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>
      <c r="A479" s="2"/>
      <c r="B479" s="5"/>
      <c r="C479" s="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>
      <c r="A480" s="2"/>
      <c r="B480" s="5"/>
      <c r="C480" s="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>
      <c r="A481" s="2"/>
      <c r="B481" s="5"/>
      <c r="C481" s="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>
      <c r="A482" s="2"/>
      <c r="B482" s="5"/>
      <c r="C482" s="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>
      <c r="A483" s="2"/>
      <c r="B483" s="5"/>
      <c r="C483" s="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>
      <c r="A484" s="2"/>
      <c r="B484" s="5"/>
      <c r="C484" s="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>
      <c r="A485" s="2"/>
      <c r="B485" s="5"/>
      <c r="C485" s="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>
      <c r="A486" s="2"/>
      <c r="B486" s="5"/>
      <c r="C486" s="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>
      <c r="A487" s="2"/>
      <c r="B487" s="5"/>
      <c r="C487" s="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>
      <c r="A488" s="2"/>
      <c r="B488" s="5"/>
      <c r="C488" s="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>
      <c r="A489" s="2"/>
      <c r="B489" s="5"/>
      <c r="C489" s="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>
      <c r="A490" s="2"/>
      <c r="B490" s="5"/>
      <c r="C490" s="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>
      <c r="A491" s="2"/>
      <c r="B491" s="5"/>
      <c r="C491" s="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>
      <c r="A492" s="2"/>
      <c r="B492" s="5"/>
      <c r="C492" s="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>
      <c r="A493" s="2"/>
      <c r="B493" s="5"/>
      <c r="C493" s="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>
      <c r="A494" s="2"/>
      <c r="B494" s="5"/>
      <c r="C494" s="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>
      <c r="A495" s="2"/>
      <c r="B495" s="5"/>
      <c r="C495" s="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>
      <c r="A496" s="2"/>
      <c r="B496" s="5"/>
      <c r="C496" s="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>
      <c r="A497" s="2"/>
      <c r="B497" s="5"/>
      <c r="C497" s="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>
      <c r="A498" s="2"/>
      <c r="B498" s="5"/>
      <c r="C498" s="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>
      <c r="A499" s="2"/>
      <c r="B499" s="5"/>
      <c r="C499" s="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>
      <c r="A500" s="2"/>
      <c r="B500" s="5"/>
      <c r="C500" s="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>
      <c r="A501" s="2"/>
      <c r="B501" s="5"/>
      <c r="C501" s="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>
      <c r="A502" s="2"/>
      <c r="B502" s="5"/>
      <c r="C502" s="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>
      <c r="A503" s="2"/>
      <c r="B503" s="5"/>
      <c r="C503" s="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>
      <c r="A504" s="2"/>
      <c r="B504" s="5"/>
      <c r="C504" s="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>
      <c r="A505" s="2"/>
      <c r="B505" s="5"/>
      <c r="C505" s="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>
      <c r="A506" s="2"/>
      <c r="B506" s="5"/>
      <c r="C506" s="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>
      <c r="A507" s="2"/>
      <c r="B507" s="5"/>
      <c r="C507" s="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>
      <c r="A508" s="2"/>
      <c r="B508" s="5"/>
      <c r="C508" s="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>
      <c r="A509" s="2"/>
      <c r="B509" s="5"/>
      <c r="C509" s="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>
      <c r="A510" s="2"/>
      <c r="B510" s="5"/>
      <c r="C510" s="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>
      <c r="A511" s="2"/>
      <c r="B511" s="5"/>
      <c r="C511" s="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>
      <c r="A512" s="2"/>
      <c r="B512" s="5"/>
      <c r="C512" s="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>
      <c r="A513" s="2"/>
      <c r="B513" s="5"/>
      <c r="C513" s="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>
      <c r="A514" s="2"/>
      <c r="B514" s="5"/>
      <c r="C514" s="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>
      <c r="A515" s="2"/>
      <c r="B515" s="5"/>
      <c r="C515" s="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>
      <c r="A516" s="2"/>
      <c r="B516" s="5"/>
      <c r="C516" s="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>
      <c r="A517" s="2"/>
      <c r="B517" s="5"/>
      <c r="C517" s="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>
      <c r="A518" s="2"/>
      <c r="B518" s="5"/>
      <c r="C518" s="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>
      <c r="A519" s="2"/>
      <c r="B519" s="5"/>
      <c r="C519" s="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>
      <c r="A520" s="2"/>
      <c r="B520" s="5"/>
      <c r="C520" s="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>
      <c r="A521" s="2"/>
      <c r="B521" s="5"/>
      <c r="C521" s="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>
      <c r="A522" s="2"/>
      <c r="B522" s="5"/>
      <c r="C522" s="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>
      <c r="A523" s="2"/>
      <c r="B523" s="5"/>
      <c r="C523" s="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>
      <c r="A524" s="2"/>
      <c r="B524" s="5"/>
      <c r="C524" s="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>
      <c r="A525" s="2"/>
      <c r="B525" s="5"/>
      <c r="C525" s="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>
      <c r="A526" s="2"/>
      <c r="B526" s="5"/>
      <c r="C526" s="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>
      <c r="A527" s="2"/>
      <c r="B527" s="5"/>
      <c r="C527" s="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>
      <c r="A528" s="2"/>
      <c r="B528" s="5"/>
      <c r="C528" s="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>
      <c r="A529" s="2"/>
      <c r="B529" s="5"/>
      <c r="C529" s="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>
      <c r="A530" s="2"/>
      <c r="B530" s="5"/>
      <c r="C530" s="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>
      <c r="A531" s="2"/>
      <c r="B531" s="5"/>
      <c r="C531" s="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>
      <c r="A532" s="2"/>
      <c r="B532" s="5"/>
      <c r="C532" s="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>
      <c r="A533" s="2"/>
      <c r="B533" s="5"/>
      <c r="C533" s="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>
      <c r="A534" s="2"/>
      <c r="B534" s="5"/>
      <c r="C534" s="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>
      <c r="A535" s="2"/>
      <c r="B535" s="5"/>
      <c r="C535" s="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>
      <c r="A536" s="2"/>
      <c r="B536" s="5"/>
      <c r="C536" s="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>
      <c r="A537" s="2"/>
      <c r="B537" s="5"/>
      <c r="C537" s="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>
      <c r="A538" s="2"/>
      <c r="B538" s="5"/>
      <c r="C538" s="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>
      <c r="A539" s="2"/>
      <c r="B539" s="5"/>
      <c r="C539" s="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>
      <c r="A540" s="2"/>
      <c r="B540" s="5"/>
      <c r="C540" s="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>
      <c r="A541" s="2"/>
      <c r="B541" s="5"/>
      <c r="C541" s="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>
      <c r="A542" s="2"/>
      <c r="B542" s="5"/>
      <c r="C542" s="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>
      <c r="A543" s="2"/>
      <c r="B543" s="5"/>
      <c r="C543" s="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>
      <c r="A544" s="2"/>
      <c r="B544" s="5"/>
      <c r="C544" s="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>
      <c r="A545" s="2"/>
      <c r="B545" s="5"/>
      <c r="C545" s="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>
      <c r="A546" s="2"/>
      <c r="B546" s="5"/>
      <c r="C546" s="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>
      <c r="A547" s="2"/>
      <c r="B547" s="5"/>
      <c r="C547" s="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>
      <c r="A548" s="2"/>
      <c r="B548" s="5"/>
      <c r="C548" s="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>
      <c r="A549" s="2"/>
      <c r="B549" s="5"/>
      <c r="C549" s="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>
      <c r="A550" s="2"/>
      <c r="B550" s="5"/>
      <c r="C550" s="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>
      <c r="A551" s="2"/>
      <c r="B551" s="5"/>
      <c r="C551" s="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>
      <c r="A552" s="2"/>
      <c r="B552" s="5"/>
      <c r="C552" s="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>
      <c r="A553" s="2"/>
      <c r="B553" s="5"/>
      <c r="C553" s="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>
      <c r="A554" s="2"/>
      <c r="B554" s="5"/>
      <c r="C554" s="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>
      <c r="A555" s="2"/>
      <c r="B555" s="5"/>
      <c r="C555" s="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>
      <c r="A556" s="2"/>
      <c r="B556" s="5"/>
      <c r="C556" s="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>
      <c r="A557" s="2"/>
      <c r="B557" s="5"/>
      <c r="C557" s="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>
      <c r="A558" s="2"/>
      <c r="B558" s="5"/>
      <c r="C558" s="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>
      <c r="A559" s="2"/>
      <c r="B559" s="5"/>
      <c r="C559" s="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>
      <c r="A560" s="2"/>
      <c r="B560" s="5"/>
      <c r="C560" s="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>
      <c r="A561" s="2"/>
      <c r="B561" s="5"/>
      <c r="C561" s="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>
      <c r="A562" s="2"/>
      <c r="B562" s="5"/>
      <c r="C562" s="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>
      <c r="A563" s="2"/>
      <c r="B563" s="5"/>
      <c r="C563" s="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>
      <c r="A564" s="2"/>
      <c r="B564" s="5"/>
      <c r="C564" s="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>
      <c r="A565" s="2"/>
      <c r="B565" s="5"/>
      <c r="C565" s="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>
      <c r="A566" s="2"/>
      <c r="B566" s="5"/>
      <c r="C566" s="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>
      <c r="A567" s="2"/>
      <c r="B567" s="5"/>
      <c r="C567" s="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>
      <c r="A568" s="2"/>
      <c r="B568" s="5"/>
      <c r="C568" s="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>
      <c r="A569" s="2"/>
      <c r="B569" s="5"/>
      <c r="C569" s="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>
      <c r="A570" s="2"/>
      <c r="B570" s="5"/>
      <c r="C570" s="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>
      <c r="A571" s="2"/>
      <c r="B571" s="5"/>
      <c r="C571" s="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>
      <c r="A572" s="2"/>
      <c r="B572" s="5"/>
      <c r="C572" s="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>
      <c r="A573" s="2"/>
      <c r="B573" s="5"/>
      <c r="C573" s="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>
      <c r="A574" s="2"/>
      <c r="B574" s="5"/>
      <c r="C574" s="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>
      <c r="A575" s="2"/>
      <c r="B575" s="5"/>
      <c r="C575" s="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>
      <c r="A576" s="2"/>
      <c r="B576" s="5"/>
      <c r="C576" s="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>
      <c r="A577" s="2"/>
      <c r="B577" s="5"/>
      <c r="C577" s="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>
      <c r="A578" s="2"/>
      <c r="B578" s="5"/>
      <c r="C578" s="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>
      <c r="A579" s="2"/>
      <c r="B579" s="5"/>
      <c r="C579" s="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>
      <c r="A580" s="2"/>
      <c r="B580" s="5"/>
      <c r="C580" s="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>
      <c r="A581" s="2"/>
      <c r="B581" s="5"/>
      <c r="C581" s="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>
      <c r="A582" s="2"/>
      <c r="B582" s="5"/>
      <c r="C582" s="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>
      <c r="A583" s="2"/>
      <c r="B583" s="5"/>
      <c r="C583" s="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>
      <c r="A584" s="2"/>
      <c r="B584" s="5"/>
      <c r="C584" s="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>
      <c r="A585" s="2"/>
      <c r="B585" s="5"/>
      <c r="C585" s="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>
      <c r="A586" s="2"/>
      <c r="B586" s="5"/>
      <c r="C586" s="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>
      <c r="A587" s="2"/>
      <c r="B587" s="5"/>
      <c r="C587" s="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>
      <c r="A588" s="2"/>
      <c r="B588" s="5"/>
      <c r="C588" s="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>
      <c r="A589" s="2"/>
      <c r="B589" s="5"/>
      <c r="C589" s="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>
      <c r="A590" s="2"/>
      <c r="B590" s="5"/>
      <c r="C590" s="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>
      <c r="A591" s="2"/>
      <c r="B591" s="5"/>
      <c r="C591" s="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>
      <c r="A592" s="2"/>
      <c r="B592" s="5"/>
      <c r="C592" s="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>
      <c r="A593" s="2"/>
      <c r="B593" s="5"/>
      <c r="C593" s="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>
      <c r="A594" s="2"/>
      <c r="B594" s="5"/>
      <c r="C594" s="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>
      <c r="A595" s="2"/>
      <c r="B595" s="5"/>
      <c r="C595" s="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>
      <c r="A596" s="2"/>
      <c r="B596" s="5"/>
      <c r="C596" s="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>
      <c r="A597" s="2"/>
      <c r="B597" s="5"/>
      <c r="C597" s="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>
      <c r="A598" s="2"/>
      <c r="B598" s="5"/>
      <c r="C598" s="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>
      <c r="A599" s="2"/>
      <c r="B599" s="5"/>
      <c r="C599" s="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>
      <c r="A600" s="2"/>
      <c r="B600" s="5"/>
      <c r="C600" s="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>
      <c r="A601" s="2"/>
      <c r="B601" s="5"/>
      <c r="C601" s="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>
      <c r="A602" s="2"/>
      <c r="B602" s="5"/>
      <c r="C602" s="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>
      <c r="A603" s="2"/>
      <c r="B603" s="5"/>
      <c r="C603" s="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>
      <c r="A604" s="2"/>
      <c r="B604" s="5"/>
      <c r="C604" s="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>
      <c r="A605" s="2"/>
      <c r="B605" s="5"/>
      <c r="C605" s="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>
      <c r="A606" s="2"/>
      <c r="B606" s="5"/>
      <c r="C606" s="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>
      <c r="A607" s="2"/>
      <c r="B607" s="5"/>
      <c r="C607" s="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>
      <c r="A608" s="2"/>
      <c r="B608" s="5"/>
      <c r="C608" s="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>
      <c r="A609" s="2"/>
      <c r="B609" s="5"/>
      <c r="C609" s="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>
      <c r="A610" s="2"/>
      <c r="B610" s="5"/>
      <c r="C610" s="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>
      <c r="A611" s="2"/>
      <c r="B611" s="5"/>
      <c r="C611" s="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>
      <c r="A612" s="2"/>
      <c r="B612" s="5"/>
      <c r="C612" s="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>
      <c r="A613" s="2"/>
      <c r="B613" s="5"/>
      <c r="C613" s="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>
      <c r="A614" s="2"/>
      <c r="B614" s="5"/>
      <c r="C614" s="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>
      <c r="A615" s="2"/>
      <c r="B615" s="5"/>
      <c r="C615" s="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>
      <c r="A616" s="2"/>
      <c r="B616" s="5"/>
      <c r="C616" s="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>
      <c r="A617" s="2"/>
      <c r="B617" s="5"/>
      <c r="C617" s="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>
      <c r="A618" s="2"/>
      <c r="B618" s="5"/>
      <c r="C618" s="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>
      <c r="A619" s="2"/>
      <c r="B619" s="5"/>
      <c r="C619" s="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>
      <c r="A620" s="2"/>
      <c r="B620" s="5"/>
      <c r="C620" s="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>
      <c r="A621" s="2"/>
      <c r="B621" s="5"/>
      <c r="C621" s="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>
      <c r="A622" s="2"/>
      <c r="B622" s="5"/>
      <c r="C622" s="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>
      <c r="A623" s="2"/>
      <c r="B623" s="5"/>
      <c r="C623" s="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>
      <c r="A624" s="2"/>
      <c r="B624" s="5"/>
      <c r="C624" s="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>
      <c r="A625" s="2"/>
      <c r="B625" s="5"/>
      <c r="C625" s="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>
      <c r="A626" s="2"/>
      <c r="B626" s="5"/>
      <c r="C626" s="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>
      <c r="A627" s="2"/>
      <c r="B627" s="5"/>
      <c r="C627" s="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>
      <c r="A628" s="2"/>
      <c r="B628" s="5"/>
      <c r="C628" s="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>
      <c r="A629" s="2"/>
      <c r="B629" s="5"/>
      <c r="C629" s="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>
      <c r="A630" s="2"/>
      <c r="B630" s="5"/>
      <c r="C630" s="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>
      <c r="A631" s="2"/>
      <c r="B631" s="5"/>
      <c r="C631" s="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>
      <c r="A632" s="2"/>
      <c r="B632" s="5"/>
      <c r="C632" s="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>
      <c r="A633" s="2"/>
      <c r="B633" s="5"/>
      <c r="C633" s="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>
      <c r="A634" s="2"/>
      <c r="B634" s="5"/>
      <c r="C634" s="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>
      <c r="A635" s="2"/>
      <c r="B635" s="5"/>
      <c r="C635" s="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>
      <c r="A636" s="2"/>
      <c r="B636" s="5"/>
      <c r="C636" s="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>
      <c r="A637" s="2"/>
      <c r="B637" s="5"/>
      <c r="C637" s="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>
      <c r="A638" s="2"/>
      <c r="B638" s="5"/>
      <c r="C638" s="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>
      <c r="A639" s="2"/>
      <c r="B639" s="5"/>
      <c r="C639" s="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>
      <c r="A640" s="2"/>
      <c r="B640" s="5"/>
      <c r="C640" s="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>
      <c r="A641" s="2"/>
      <c r="B641" s="5"/>
      <c r="C641" s="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>
      <c r="A642" s="2"/>
      <c r="B642" s="5"/>
      <c r="C642" s="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>
      <c r="A643" s="2"/>
      <c r="B643" s="5"/>
      <c r="C643" s="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>
      <c r="A644" s="2"/>
      <c r="B644" s="5"/>
      <c r="C644" s="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>
      <c r="A645" s="2"/>
      <c r="B645" s="5"/>
      <c r="C645" s="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>
      <c r="A646" s="2"/>
      <c r="B646" s="5"/>
      <c r="C646" s="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>
      <c r="A647" s="2"/>
      <c r="B647" s="5"/>
      <c r="C647" s="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>
      <c r="A648" s="2"/>
      <c r="B648" s="5"/>
      <c r="C648" s="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>
      <c r="A649" s="2"/>
      <c r="B649" s="5"/>
      <c r="C649" s="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>
      <c r="A650" s="2"/>
      <c r="B650" s="5"/>
      <c r="C650" s="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>
      <c r="A651" s="2"/>
      <c r="B651" s="5"/>
      <c r="C651" s="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>
      <c r="A652" s="2"/>
      <c r="B652" s="5"/>
      <c r="C652" s="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>
      <c r="A653" s="2"/>
      <c r="B653" s="5"/>
      <c r="C653" s="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>
      <c r="A654" s="2"/>
      <c r="B654" s="5"/>
      <c r="C654" s="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>
      <c r="A655" s="2"/>
      <c r="B655" s="5"/>
      <c r="C655" s="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>
      <c r="A656" s="2"/>
      <c r="B656" s="5"/>
      <c r="C656" s="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>
      <c r="A657" s="2"/>
      <c r="B657" s="5"/>
      <c r="C657" s="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>
      <c r="A658" s="2"/>
      <c r="B658" s="5"/>
      <c r="C658" s="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>
      <c r="A659" s="2"/>
      <c r="B659" s="5"/>
      <c r="C659" s="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>
      <c r="A660" s="2"/>
      <c r="B660" s="5"/>
      <c r="C660" s="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>
      <c r="A661" s="2"/>
      <c r="B661" s="5"/>
      <c r="C661" s="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>
      <c r="A662" s="2"/>
      <c r="B662" s="5"/>
      <c r="C662" s="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>
      <c r="A663" s="2"/>
      <c r="B663" s="5"/>
      <c r="C663" s="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>
      <c r="A664" s="2"/>
      <c r="B664" s="5"/>
      <c r="C664" s="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>
      <c r="A665" s="2"/>
      <c r="B665" s="5"/>
      <c r="C665" s="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>
      <c r="A666" s="2"/>
      <c r="B666" s="5"/>
      <c r="C666" s="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>
      <c r="A667" s="2"/>
      <c r="B667" s="5"/>
      <c r="C667" s="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>
      <c r="A668" s="2"/>
      <c r="B668" s="5"/>
      <c r="C668" s="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>
      <c r="A669" s="2"/>
      <c r="B669" s="5"/>
      <c r="C669" s="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>
      <c r="A670" s="2"/>
      <c r="B670" s="5"/>
      <c r="C670" s="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>
      <c r="A671" s="2"/>
      <c r="B671" s="5"/>
      <c r="C671" s="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>
      <c r="A672" s="2"/>
      <c r="B672" s="5"/>
      <c r="C672" s="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>
      <c r="A673" s="2"/>
      <c r="B673" s="5"/>
      <c r="C673" s="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>
      <c r="A674" s="2"/>
      <c r="B674" s="5"/>
      <c r="C674" s="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>
      <c r="A675" s="2"/>
      <c r="B675" s="5"/>
      <c r="C675" s="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>
      <c r="A676" s="2"/>
      <c r="B676" s="5"/>
      <c r="C676" s="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>
      <c r="A677" s="2"/>
      <c r="B677" s="5"/>
      <c r="C677" s="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>
      <c r="A678" s="2"/>
      <c r="B678" s="5"/>
      <c r="C678" s="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>
      <c r="A679" s="2"/>
      <c r="B679" s="5"/>
      <c r="C679" s="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>
      <c r="A680" s="2"/>
      <c r="B680" s="5"/>
      <c r="C680" s="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>
      <c r="A681" s="2"/>
      <c r="B681" s="5"/>
      <c r="C681" s="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>
      <c r="A682" s="2"/>
      <c r="B682" s="5"/>
      <c r="C682" s="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>
      <c r="A683" s="2"/>
      <c r="B683" s="5"/>
      <c r="C683" s="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>
      <c r="A684" s="2"/>
      <c r="B684" s="5"/>
      <c r="C684" s="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>
      <c r="A685" s="2"/>
      <c r="B685" s="5"/>
      <c r="C685" s="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>
      <c r="A686" s="2"/>
      <c r="B686" s="5"/>
      <c r="C686" s="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>
      <c r="A687" s="2"/>
      <c r="B687" s="5"/>
      <c r="C687" s="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>
      <c r="A688" s="2"/>
      <c r="B688" s="5"/>
      <c r="C688" s="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>
      <c r="A689" s="2"/>
      <c r="B689" s="5"/>
      <c r="C689" s="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>
      <c r="A690" s="2"/>
      <c r="B690" s="5"/>
      <c r="C690" s="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>
      <c r="A691" s="2"/>
      <c r="B691" s="5"/>
      <c r="C691" s="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>
      <c r="A692" s="2"/>
      <c r="B692" s="5"/>
      <c r="C692" s="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>
      <c r="A693" s="2"/>
      <c r="B693" s="5"/>
      <c r="C693" s="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>
      <c r="A694" s="2"/>
      <c r="B694" s="5"/>
      <c r="C694" s="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>
      <c r="A695" s="2"/>
      <c r="B695" s="5"/>
      <c r="C695" s="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>
      <c r="A696" s="2"/>
      <c r="B696" s="5"/>
      <c r="C696" s="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>
      <c r="A697" s="2"/>
      <c r="B697" s="5"/>
      <c r="C697" s="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>
      <c r="A698" s="2"/>
      <c r="B698" s="5"/>
      <c r="C698" s="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>
      <c r="A699" s="2"/>
      <c r="B699" s="5"/>
      <c r="C699" s="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>
      <c r="A700" s="2"/>
      <c r="B700" s="5"/>
      <c r="C700" s="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>
      <c r="A701" s="2"/>
      <c r="B701" s="5"/>
      <c r="C701" s="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>
      <c r="A702" s="2"/>
      <c r="B702" s="5"/>
      <c r="C702" s="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>
      <c r="A703" s="2"/>
      <c r="B703" s="5"/>
      <c r="C703" s="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>
      <c r="A704" s="2"/>
      <c r="B704" s="5"/>
      <c r="C704" s="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>
      <c r="A705" s="2"/>
      <c r="B705" s="5"/>
      <c r="C705" s="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>
      <c r="A706" s="2"/>
      <c r="B706" s="5"/>
      <c r="C706" s="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>
      <c r="A707" s="2"/>
      <c r="B707" s="5"/>
      <c r="C707" s="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>
      <c r="A708" s="2"/>
      <c r="B708" s="5"/>
      <c r="C708" s="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>
      <c r="A709" s="2"/>
      <c r="B709" s="5"/>
      <c r="C709" s="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>
      <c r="A710" s="2"/>
      <c r="B710" s="5"/>
      <c r="C710" s="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>
      <c r="A711" s="2"/>
      <c r="B711" s="5"/>
      <c r="C711" s="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>
      <c r="A712" s="2"/>
      <c r="B712" s="5"/>
      <c r="C712" s="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>
      <c r="A713" s="2"/>
      <c r="B713" s="5"/>
      <c r="C713" s="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>
      <c r="A714" s="2"/>
      <c r="B714" s="5"/>
      <c r="C714" s="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>
      <c r="A715" s="2"/>
      <c r="B715" s="5"/>
      <c r="C715" s="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>
      <c r="A716" s="2"/>
      <c r="B716" s="5"/>
      <c r="C716" s="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>
      <c r="A717" s="2"/>
      <c r="B717" s="5"/>
      <c r="C717" s="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>
      <c r="A718" s="2"/>
      <c r="B718" s="5"/>
      <c r="C718" s="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>
      <c r="A719" s="2"/>
      <c r="B719" s="5"/>
      <c r="C719" s="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>
      <c r="A720" s="2"/>
      <c r="B720" s="5"/>
      <c r="C720" s="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>
      <c r="A721" s="2"/>
      <c r="B721" s="5"/>
      <c r="C721" s="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>
      <c r="A722" s="2"/>
      <c r="B722" s="5"/>
      <c r="C722" s="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>
      <c r="A723" s="2"/>
      <c r="B723" s="5"/>
      <c r="C723" s="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>
      <c r="A724" s="2"/>
      <c r="B724" s="5"/>
      <c r="C724" s="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>
      <c r="A725" s="2"/>
      <c r="B725" s="5"/>
      <c r="C725" s="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>
      <c r="A726" s="2"/>
      <c r="B726" s="5"/>
      <c r="C726" s="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>
      <c r="A727" s="2"/>
      <c r="B727" s="5"/>
      <c r="C727" s="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>
      <c r="A728" s="2"/>
      <c r="B728" s="5"/>
      <c r="C728" s="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>
      <c r="A729" s="2"/>
      <c r="B729" s="5"/>
      <c r="C729" s="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>
      <c r="A730" s="2"/>
      <c r="B730" s="5"/>
      <c r="C730" s="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>
      <c r="A731" s="2"/>
      <c r="B731" s="5"/>
      <c r="C731" s="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>
      <c r="A732" s="2"/>
      <c r="B732" s="5"/>
      <c r="C732" s="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>
      <c r="A733" s="2"/>
      <c r="B733" s="5"/>
      <c r="C733" s="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>
      <c r="A734" s="2"/>
      <c r="B734" s="5"/>
      <c r="C734" s="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>
      <c r="A735" s="2"/>
      <c r="B735" s="5"/>
      <c r="C735" s="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>
      <c r="A736" s="2"/>
      <c r="B736" s="5"/>
      <c r="C736" s="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>
      <c r="A737" s="2"/>
      <c r="B737" s="5"/>
      <c r="C737" s="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>
      <c r="A738" s="2"/>
      <c r="B738" s="5"/>
      <c r="C738" s="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>
      <c r="A739" s="2"/>
      <c r="B739" s="5"/>
      <c r="C739" s="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>
      <c r="A740" s="2"/>
      <c r="B740" s="5"/>
      <c r="C740" s="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>
      <c r="A741" s="2"/>
      <c r="B741" s="5"/>
      <c r="C741" s="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>
      <c r="A742" s="2"/>
      <c r="B742" s="5"/>
      <c r="C742" s="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>
      <c r="A743" s="2"/>
      <c r="B743" s="5"/>
      <c r="C743" s="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>
      <c r="A744" s="2"/>
      <c r="B744" s="5"/>
      <c r="C744" s="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>
      <c r="A745" s="2"/>
      <c r="B745" s="5"/>
      <c r="C745" s="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>
      <c r="A746" s="2"/>
      <c r="B746" s="5"/>
      <c r="C746" s="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>
      <c r="A747" s="2"/>
      <c r="B747" s="5"/>
      <c r="C747" s="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>
      <c r="A748" s="2"/>
      <c r="B748" s="5"/>
      <c r="C748" s="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>
      <c r="A749" s="2"/>
      <c r="B749" s="5"/>
      <c r="C749" s="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>
      <c r="A750" s="2"/>
      <c r="B750" s="5"/>
      <c r="C750" s="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>
      <c r="A751" s="2"/>
      <c r="B751" s="5"/>
      <c r="C751" s="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>
      <c r="A752" s="2"/>
      <c r="B752" s="5"/>
      <c r="C752" s="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>
      <c r="A753" s="2"/>
      <c r="B753" s="5"/>
      <c r="C753" s="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>
      <c r="A754" s="2"/>
      <c r="B754" s="5"/>
      <c r="C754" s="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>
      <c r="A755" s="2"/>
      <c r="B755" s="5"/>
      <c r="C755" s="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>
      <c r="A756" s="2"/>
      <c r="B756" s="5"/>
      <c r="C756" s="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>
      <c r="A757" s="2"/>
      <c r="B757" s="5"/>
      <c r="C757" s="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>
      <c r="A758" s="2"/>
      <c r="B758" s="5"/>
      <c r="C758" s="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>
      <c r="A759" s="2"/>
      <c r="B759" s="5"/>
      <c r="C759" s="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>
      <c r="A760" s="2"/>
      <c r="B760" s="5"/>
      <c r="C760" s="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>
      <c r="A761" s="2"/>
      <c r="B761" s="5"/>
      <c r="C761" s="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>
      <c r="A762" s="2"/>
      <c r="B762" s="5"/>
      <c r="C762" s="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>
      <c r="A763" s="2"/>
      <c r="B763" s="5"/>
      <c r="C763" s="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>
      <c r="A764" s="2"/>
      <c r="B764" s="5"/>
      <c r="C764" s="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>
      <c r="A765" s="2"/>
      <c r="B765" s="5"/>
      <c r="C765" s="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>
      <c r="A766" s="2"/>
      <c r="B766" s="5"/>
      <c r="C766" s="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>
      <c r="A767" s="2"/>
      <c r="B767" s="5"/>
      <c r="C767" s="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>
      <c r="A768" s="2"/>
      <c r="B768" s="5"/>
      <c r="C768" s="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>
      <c r="A769" s="2"/>
      <c r="B769" s="5"/>
      <c r="C769" s="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>
      <c r="A770" s="2"/>
      <c r="B770" s="5"/>
      <c r="C770" s="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>
      <c r="A771" s="2"/>
      <c r="B771" s="5"/>
      <c r="C771" s="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>
      <c r="A772" s="2"/>
      <c r="B772" s="5"/>
      <c r="C772" s="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>
      <c r="A773" s="2"/>
      <c r="B773" s="5"/>
      <c r="C773" s="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>
      <c r="A774" s="2"/>
      <c r="B774" s="5"/>
      <c r="C774" s="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>
      <c r="A775" s="2"/>
      <c r="B775" s="5"/>
      <c r="C775" s="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>
      <c r="A776" s="2"/>
      <c r="B776" s="5"/>
      <c r="C776" s="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>
      <c r="A777" s="2"/>
      <c r="B777" s="5"/>
      <c r="C777" s="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>
      <c r="A778" s="2"/>
      <c r="B778" s="5"/>
      <c r="C778" s="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>
      <c r="A779" s="2"/>
      <c r="B779" s="5"/>
      <c r="C779" s="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>
      <c r="A780" s="2"/>
      <c r="B780" s="5"/>
      <c r="C780" s="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>
      <c r="A781" s="2"/>
      <c r="B781" s="5"/>
      <c r="C781" s="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>
      <c r="A782" s="2"/>
      <c r="B782" s="5"/>
      <c r="C782" s="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>
      <c r="A783" s="2"/>
      <c r="B783" s="5"/>
      <c r="C783" s="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>
      <c r="A784" s="2"/>
      <c r="B784" s="5"/>
      <c r="C784" s="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>
      <c r="A785" s="2"/>
      <c r="B785" s="5"/>
      <c r="C785" s="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>
      <c r="A786" s="2"/>
      <c r="B786" s="5"/>
      <c r="C786" s="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>
      <c r="A787" s="2"/>
      <c r="B787" s="5"/>
      <c r="C787" s="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>
      <c r="A788" s="2"/>
      <c r="B788" s="5"/>
      <c r="C788" s="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>
      <c r="A789" s="2"/>
      <c r="B789" s="5"/>
      <c r="C789" s="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>
      <c r="A790" s="2"/>
      <c r="B790" s="5"/>
      <c r="C790" s="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>
      <c r="A791" s="2"/>
      <c r="B791" s="5"/>
      <c r="C791" s="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>
      <c r="A792" s="2"/>
      <c r="B792" s="5"/>
      <c r="C792" s="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>
      <c r="A793" s="2"/>
      <c r="B793" s="5"/>
      <c r="C793" s="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>
      <c r="A794" s="2"/>
      <c r="B794" s="5"/>
      <c r="C794" s="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>
      <c r="A795" s="2"/>
      <c r="B795" s="5"/>
      <c r="C795" s="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>
      <c r="A796" s="2"/>
      <c r="B796" s="5"/>
      <c r="C796" s="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>
      <c r="A797" s="2"/>
      <c r="B797" s="5"/>
      <c r="C797" s="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>
      <c r="A798" s="2"/>
      <c r="B798" s="5"/>
      <c r="C798" s="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>
      <c r="A799" s="2"/>
      <c r="B799" s="5"/>
      <c r="C799" s="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>
      <c r="A800" s="2"/>
      <c r="B800" s="5"/>
      <c r="C800" s="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>
      <c r="A801" s="2"/>
      <c r="B801" s="5"/>
      <c r="C801" s="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>
      <c r="A802" s="2"/>
      <c r="B802" s="5"/>
      <c r="C802" s="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>
      <c r="A803" s="2"/>
      <c r="B803" s="5"/>
      <c r="C803" s="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>
      <c r="A804" s="2"/>
      <c r="B804" s="5"/>
      <c r="C804" s="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>
      <c r="A805" s="2"/>
      <c r="B805" s="5"/>
      <c r="C805" s="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>
      <c r="A806" s="2"/>
      <c r="B806" s="5"/>
      <c r="C806" s="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>
      <c r="A807" s="2"/>
      <c r="B807" s="5"/>
      <c r="C807" s="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>
      <c r="A808" s="2"/>
      <c r="B808" s="5"/>
      <c r="C808" s="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>
      <c r="A809" s="2"/>
      <c r="B809" s="5"/>
      <c r="C809" s="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>
      <c r="A810" s="2"/>
      <c r="B810" s="5"/>
      <c r="C810" s="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>
      <c r="A811" s="2"/>
      <c r="B811" s="5"/>
      <c r="C811" s="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>
      <c r="A812" s="2"/>
      <c r="B812" s="5"/>
      <c r="C812" s="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>
      <c r="A813" s="2"/>
      <c r="B813" s="5"/>
      <c r="C813" s="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>
      <c r="A814" s="2"/>
      <c r="B814" s="5"/>
      <c r="C814" s="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>
      <c r="A815" s="2"/>
      <c r="B815" s="5"/>
      <c r="C815" s="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>
      <c r="A816" s="2"/>
      <c r="B816" s="5"/>
      <c r="C816" s="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>
      <c r="A817" s="2"/>
      <c r="B817" s="5"/>
      <c r="C817" s="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>
      <c r="A818" s="2"/>
      <c r="B818" s="5"/>
      <c r="C818" s="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>
      <c r="A819" s="2"/>
      <c r="B819" s="5"/>
      <c r="C819" s="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>
      <c r="A820" s="2"/>
      <c r="B820" s="5"/>
      <c r="C820" s="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>
      <c r="A821" s="2"/>
      <c r="B821" s="5"/>
      <c r="C821" s="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>
      <c r="A822" s="2"/>
      <c r="B822" s="5"/>
      <c r="C822" s="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>
      <c r="A823" s="2"/>
      <c r="B823" s="5"/>
      <c r="C823" s="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>
      <c r="A824" s="2"/>
      <c r="B824" s="5"/>
      <c r="C824" s="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>
      <c r="A825" s="2"/>
      <c r="B825" s="5"/>
      <c r="C825" s="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>
      <c r="A826" s="2"/>
      <c r="B826" s="5"/>
      <c r="C826" s="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>
      <c r="A827" s="2"/>
      <c r="B827" s="5"/>
      <c r="C827" s="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>
      <c r="A828" s="2"/>
      <c r="B828" s="5"/>
      <c r="C828" s="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>
      <c r="A829" s="2"/>
      <c r="B829" s="5"/>
      <c r="C829" s="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>
      <c r="A830" s="2"/>
      <c r="B830" s="5"/>
      <c r="C830" s="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>
      <c r="A831" s="2"/>
      <c r="B831" s="5"/>
      <c r="C831" s="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>
      <c r="A832" s="2"/>
      <c r="B832" s="5"/>
      <c r="C832" s="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>
      <c r="A833" s="2"/>
      <c r="B833" s="5"/>
      <c r="C833" s="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>
      <c r="A834" s="2"/>
      <c r="B834" s="5"/>
      <c r="C834" s="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>
      <c r="A835" s="2"/>
      <c r="B835" s="5"/>
      <c r="C835" s="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>
      <c r="A836" s="2"/>
      <c r="B836" s="5"/>
      <c r="C836" s="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>
      <c r="A837" s="2"/>
      <c r="B837" s="5"/>
      <c r="C837" s="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>
      <c r="A838" s="2"/>
      <c r="B838" s="5"/>
      <c r="C838" s="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>
      <c r="A839" s="2"/>
      <c r="B839" s="5"/>
      <c r="C839" s="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>
      <c r="A840" s="2"/>
      <c r="B840" s="5"/>
      <c r="C840" s="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>
      <c r="A841" s="2"/>
      <c r="B841" s="5"/>
      <c r="C841" s="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>
      <c r="A842" s="2"/>
      <c r="B842" s="5"/>
      <c r="C842" s="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>
      <c r="A843" s="2"/>
      <c r="B843" s="5"/>
      <c r="C843" s="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>
      <c r="A844" s="2"/>
      <c r="B844" s="5"/>
      <c r="C844" s="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>
      <c r="A845" s="2"/>
      <c r="B845" s="5"/>
      <c r="C845" s="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>
      <c r="A846" s="2"/>
      <c r="B846" s="5"/>
      <c r="C846" s="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>
      <c r="A847" s="2"/>
      <c r="B847" s="5"/>
      <c r="C847" s="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>
      <c r="A848" s="2"/>
      <c r="B848" s="5"/>
      <c r="C848" s="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>
      <c r="A849" s="2"/>
      <c r="B849" s="5"/>
      <c r="C849" s="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>
      <c r="A850" s="2"/>
      <c r="B850" s="5"/>
      <c r="C850" s="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>
      <c r="A851" s="2"/>
      <c r="B851" s="5"/>
      <c r="C851" s="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>
      <c r="A852" s="2"/>
      <c r="B852" s="5"/>
      <c r="C852" s="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>
      <c r="A853" s="2"/>
      <c r="B853" s="5"/>
      <c r="C853" s="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>
      <c r="A854" s="2"/>
      <c r="B854" s="5"/>
      <c r="C854" s="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>
      <c r="A855" s="2"/>
      <c r="B855" s="5"/>
      <c r="C855" s="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>
      <c r="A856" s="2"/>
      <c r="B856" s="5"/>
      <c r="C856" s="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>
      <c r="A857" s="2"/>
      <c r="B857" s="5"/>
      <c r="C857" s="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>
      <c r="A858" s="2"/>
      <c r="B858" s="5"/>
      <c r="C858" s="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>
      <c r="A859" s="2"/>
      <c r="B859" s="5"/>
      <c r="C859" s="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>
      <c r="A860" s="2"/>
      <c r="B860" s="5"/>
      <c r="C860" s="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>
      <c r="A861" s="2"/>
      <c r="B861" s="5"/>
      <c r="C861" s="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>
      <c r="A862" s="2"/>
      <c r="B862" s="5"/>
      <c r="C862" s="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>
      <c r="A863" s="2"/>
      <c r="B863" s="5"/>
      <c r="C863" s="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>
      <c r="A864" s="2"/>
      <c r="B864" s="5"/>
      <c r="C864" s="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>
      <c r="A865" s="2"/>
      <c r="B865" s="5"/>
      <c r="C865" s="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>
      <c r="A866" s="2"/>
      <c r="B866" s="5"/>
      <c r="C866" s="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>
      <c r="A867" s="2"/>
      <c r="B867" s="5"/>
      <c r="C867" s="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>
      <c r="A868" s="2"/>
      <c r="B868" s="5"/>
      <c r="C868" s="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>
      <c r="A869" s="2"/>
      <c r="B869" s="5"/>
      <c r="C869" s="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>
      <c r="A870" s="2"/>
      <c r="B870" s="5"/>
      <c r="C870" s="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>
      <c r="A871" s="2"/>
      <c r="B871" s="5"/>
      <c r="C871" s="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>
      <c r="A872" s="2"/>
      <c r="B872" s="5"/>
      <c r="C872" s="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>
      <c r="A873" s="2"/>
      <c r="B873" s="5"/>
      <c r="C873" s="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>
      <c r="A874" s="2"/>
      <c r="B874" s="5"/>
      <c r="C874" s="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>
      <c r="A875" s="2"/>
      <c r="B875" s="5"/>
      <c r="C875" s="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>
      <c r="A876" s="2"/>
      <c r="B876" s="5"/>
      <c r="C876" s="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>
      <c r="A877" s="2"/>
      <c r="B877" s="5"/>
      <c r="C877" s="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>
      <c r="A878" s="2"/>
      <c r="B878" s="5"/>
      <c r="C878" s="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>
      <c r="A879" s="2"/>
      <c r="B879" s="5"/>
      <c r="C879" s="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>
      <c r="A880" s="2"/>
      <c r="B880" s="5"/>
      <c r="C880" s="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>
      <c r="A881" s="2"/>
      <c r="B881" s="5"/>
      <c r="C881" s="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>
      <c r="A882" s="2"/>
      <c r="B882" s="5"/>
      <c r="C882" s="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>
      <c r="A883" s="2"/>
      <c r="B883" s="5"/>
      <c r="C883" s="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>
      <c r="A884" s="2"/>
      <c r="B884" s="5"/>
      <c r="C884" s="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>
      <c r="A885" s="2"/>
      <c r="B885" s="5"/>
      <c r="C885" s="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>
      <c r="A886" s="2"/>
      <c r="B886" s="5"/>
      <c r="C886" s="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>
      <c r="A887" s="2"/>
      <c r="B887" s="5"/>
      <c r="C887" s="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>
      <c r="A888" s="2"/>
      <c r="B888" s="5"/>
      <c r="C888" s="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>
      <c r="A889" s="2"/>
      <c r="B889" s="5"/>
      <c r="C889" s="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>
      <c r="A890" s="2"/>
      <c r="B890" s="5"/>
      <c r="C890" s="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>
      <c r="A891" s="2"/>
      <c r="B891" s="5"/>
      <c r="C891" s="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>
      <c r="A892" s="2"/>
      <c r="B892" s="5"/>
      <c r="C892" s="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>
      <c r="A893" s="2"/>
      <c r="B893" s="5"/>
      <c r="C893" s="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>
      <c r="A894" s="2"/>
      <c r="B894" s="5"/>
      <c r="C894" s="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>
      <c r="A895" s="2"/>
      <c r="B895" s="5"/>
      <c r="C895" s="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>
      <c r="A896" s="2"/>
      <c r="B896" s="5"/>
      <c r="C896" s="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>
      <c r="A897" s="2"/>
      <c r="B897" s="5"/>
      <c r="C897" s="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>
      <c r="A898" s="2"/>
      <c r="B898" s="5"/>
      <c r="C898" s="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>
      <c r="A899" s="2"/>
      <c r="B899" s="5"/>
      <c r="C899" s="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>
      <c r="A900" s="2"/>
      <c r="B900" s="5"/>
      <c r="C900" s="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>
      <c r="A901" s="2"/>
      <c r="B901" s="5"/>
      <c r="C901" s="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>
      <c r="A902" s="2"/>
      <c r="B902" s="5"/>
      <c r="C902" s="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>
      <c r="A903" s="2"/>
      <c r="B903" s="5"/>
      <c r="C903" s="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>
      <c r="A904" s="2"/>
      <c r="B904" s="5"/>
      <c r="C904" s="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>
      <c r="A905" s="2"/>
      <c r="B905" s="5"/>
      <c r="C905" s="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>
      <c r="A906" s="2"/>
      <c r="B906" s="5"/>
      <c r="C906" s="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>
      <c r="A907" s="2"/>
      <c r="B907" s="5"/>
      <c r="C907" s="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>
      <c r="A908" s="2"/>
      <c r="B908" s="5"/>
      <c r="C908" s="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>
      <c r="A909" s="2"/>
      <c r="B909" s="5"/>
      <c r="C909" s="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>
      <c r="A910" s="2"/>
      <c r="B910" s="5"/>
      <c r="C910" s="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>
      <c r="A911" s="2"/>
      <c r="B911" s="5"/>
      <c r="C911" s="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>
      <c r="A912" s="2"/>
      <c r="B912" s="5"/>
      <c r="C912" s="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>
      <c r="A913" s="2"/>
      <c r="B913" s="5"/>
      <c r="C913" s="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>
      <c r="A914" s="2"/>
      <c r="B914" s="5"/>
      <c r="C914" s="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>
      <c r="A915" s="2"/>
      <c r="B915" s="5"/>
      <c r="C915" s="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>
      <c r="A916" s="2"/>
      <c r="B916" s="5"/>
      <c r="C916" s="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>
      <c r="A917" s="2"/>
      <c r="B917" s="5"/>
      <c r="C917" s="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>
      <c r="A918" s="2"/>
      <c r="B918" s="5"/>
      <c r="C918" s="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>
      <c r="A919" s="2"/>
      <c r="B919" s="5"/>
      <c r="C919" s="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>
      <c r="A920" s="2"/>
      <c r="B920" s="5"/>
      <c r="C920" s="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>
      <c r="A921" s="2"/>
      <c r="B921" s="5"/>
      <c r="C921" s="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>
      <c r="A922" s="2"/>
      <c r="B922" s="5"/>
      <c r="C922" s="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>
      <c r="A923" s="2"/>
      <c r="B923" s="5"/>
      <c r="C923" s="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>
      <c r="A924" s="2"/>
      <c r="B924" s="5"/>
      <c r="C924" s="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>
      <c r="A925" s="2"/>
      <c r="B925" s="5"/>
      <c r="C925" s="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>
      <c r="A926" s="2"/>
      <c r="B926" s="5"/>
      <c r="C926" s="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>
      <c r="A927" s="2"/>
      <c r="B927" s="5"/>
      <c r="C927" s="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>
      <c r="A928" s="2"/>
      <c r="B928" s="5"/>
      <c r="C928" s="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>
      <c r="A929" s="2"/>
      <c r="B929" s="5"/>
      <c r="C929" s="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>
      <c r="A930" s="2"/>
      <c r="B930" s="5"/>
      <c r="C930" s="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>
      <c r="A931" s="2"/>
      <c r="B931" s="5"/>
      <c r="C931" s="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>
      <c r="A932" s="2"/>
      <c r="B932" s="5"/>
      <c r="C932" s="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>
      <c r="A933" s="2"/>
      <c r="B933" s="5"/>
      <c r="C933" s="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>
      <c r="A934" s="2"/>
      <c r="B934" s="5"/>
      <c r="C934" s="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>
      <c r="A935" s="2"/>
      <c r="B935" s="5"/>
      <c r="C935" s="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>
      <c r="A936" s="2"/>
      <c r="B936" s="5"/>
      <c r="C936" s="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>
      <c r="A937" s="2"/>
      <c r="B937" s="5"/>
      <c r="C937" s="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>
      <c r="A938" s="2"/>
      <c r="B938" s="5"/>
      <c r="C938" s="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>
      <c r="A939" s="2"/>
      <c r="B939" s="5"/>
      <c r="C939" s="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>
      <c r="A940" s="2"/>
      <c r="B940" s="5"/>
      <c r="C940" s="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>
      <c r="A941" s="2"/>
      <c r="B941" s="5"/>
      <c r="C941" s="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>
      <c r="A942" s="2"/>
      <c r="B942" s="5"/>
      <c r="C942" s="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>
      <c r="A943" s="2"/>
      <c r="B943" s="5"/>
      <c r="C943" s="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>
      <c r="A944" s="2"/>
      <c r="B944" s="5"/>
      <c r="C944" s="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>
      <c r="A945" s="2"/>
      <c r="B945" s="5"/>
      <c r="C945" s="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>
      <c r="A946" s="2"/>
      <c r="B946" s="5"/>
      <c r="C946" s="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>
      <c r="A947" s="2"/>
      <c r="B947" s="5"/>
      <c r="C947" s="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>
      <c r="A948" s="2"/>
      <c r="B948" s="5"/>
      <c r="C948" s="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>
      <c r="A949" s="2"/>
      <c r="B949" s="5"/>
      <c r="C949" s="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>
      <c r="A950" s="2"/>
      <c r="B950" s="5"/>
      <c r="C950" s="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>
      <c r="A951" s="2"/>
      <c r="B951" s="5"/>
      <c r="C951" s="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>
      <c r="A952" s="2"/>
      <c r="B952" s="5"/>
      <c r="C952" s="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>
      <c r="A953" s="2"/>
      <c r="B953" s="5"/>
      <c r="C953" s="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>
      <c r="A954" s="2"/>
      <c r="B954" s="5"/>
      <c r="C954" s="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>
      <c r="A955" s="2"/>
      <c r="B955" s="5"/>
      <c r="C955" s="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>
      <c r="A956" s="2"/>
      <c r="B956" s="5"/>
      <c r="C956" s="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>
      <c r="A957" s="2"/>
      <c r="B957" s="5"/>
      <c r="C957" s="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>
      <c r="A958" s="2"/>
      <c r="B958" s="5"/>
      <c r="C958" s="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>
      <c r="A959" s="2"/>
      <c r="B959" s="5"/>
      <c r="C959" s="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>
      <c r="A960" s="2"/>
      <c r="B960" s="5"/>
      <c r="C960" s="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>
      <c r="A961" s="2"/>
      <c r="B961" s="5"/>
      <c r="C961" s="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>
      <c r="A962" s="2"/>
      <c r="B962" s="5"/>
      <c r="C962" s="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>
      <c r="A963" s="2"/>
      <c r="B963" s="5"/>
      <c r="C963" s="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>
      <c r="A964" s="2"/>
      <c r="B964" s="5"/>
      <c r="C964" s="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>
      <c r="A965" s="2"/>
      <c r="B965" s="5"/>
      <c r="C965" s="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>
      <c r="A966" s="2"/>
      <c r="B966" s="5"/>
      <c r="C966" s="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>
      <c r="A967" s="2"/>
      <c r="B967" s="5"/>
      <c r="C967" s="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>
      <c r="A968" s="2"/>
      <c r="B968" s="5"/>
      <c r="C968" s="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>
      <c r="A969" s="2"/>
      <c r="B969" s="5"/>
      <c r="C969" s="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>
      <c r="A970" s="2"/>
      <c r="B970" s="5"/>
      <c r="C970" s="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>
      <c r="A971" s="2"/>
      <c r="B971" s="5"/>
      <c r="C971" s="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>
      <c r="A972" s="2"/>
      <c r="B972" s="5"/>
      <c r="C972" s="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>
      <c r="A973" s="2"/>
      <c r="B973" s="5"/>
      <c r="C973" s="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>
      <c r="A974" s="2"/>
      <c r="B974" s="5"/>
      <c r="C974" s="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>
      <c r="A975" s="2"/>
      <c r="B975" s="5"/>
      <c r="C975" s="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>
      <c r="A976" s="2"/>
      <c r="B976" s="5"/>
      <c r="C976" s="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>
      <c r="A977" s="2"/>
      <c r="B977" s="5"/>
      <c r="C977" s="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>
      <c r="A978" s="2"/>
      <c r="B978" s="5"/>
      <c r="C978" s="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>
      <c r="A979" s="2"/>
      <c r="B979" s="5"/>
      <c r="C979" s="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>
      <c r="A980" s="2"/>
      <c r="B980" s="5"/>
      <c r="C980" s="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>
      <c r="A981" s="2"/>
      <c r="B981" s="5"/>
      <c r="C981" s="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>
      <c r="A982" s="2"/>
      <c r="B982" s="5"/>
      <c r="C982" s="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>
      <c r="A983" s="2"/>
      <c r="B983" s="5"/>
      <c r="C983" s="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>
      <c r="A984" s="2"/>
      <c r="B984" s="5"/>
      <c r="C984" s="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>
      <c r="A985" s="2"/>
      <c r="B985" s="5"/>
      <c r="C985" s="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>
      <c r="A986" s="2"/>
      <c r="B986" s="5"/>
      <c r="C986" s="5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>
      <c r="A987" s="2"/>
      <c r="B987" s="5"/>
      <c r="C987" s="5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>
      <c r="A988" s="2"/>
      <c r="B988" s="5"/>
      <c r="C988" s="5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>
      <c r="A989" s="2"/>
      <c r="B989" s="5"/>
      <c r="C989" s="5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>
      <c r="A990" s="2"/>
      <c r="B990" s="5"/>
      <c r="C990" s="5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>
      <c r="A991" s="2"/>
      <c r="B991" s="5"/>
      <c r="C991" s="5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>
      <c r="A992" s="2"/>
      <c r="B992" s="5"/>
      <c r="C992" s="5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>
      <c r="A993" s="2"/>
      <c r="B993" s="5"/>
      <c r="C993" s="5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>
      <c r="A994" s="2"/>
      <c r="B994" s="5"/>
      <c r="C994" s="5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>
      <c r="A995" s="2"/>
      <c r="B995" s="5"/>
      <c r="C995" s="5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>
      <c r="A996" s="2"/>
      <c r="B996" s="5"/>
      <c r="C996" s="5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>
      <c r="A997" s="2"/>
      <c r="B997" s="5"/>
      <c r="C997" s="5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>
      <c r="A998" s="2"/>
      <c r="B998" s="5"/>
      <c r="C998" s="5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>
      <c r="A999" s="2"/>
      <c r="B999" s="5"/>
      <c r="C999" s="5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</sheetData>
  <mergeCells count="446">
    <mergeCell ref="D443:H443"/>
    <mergeCell ref="D444:H444"/>
    <mergeCell ref="D445:H445"/>
    <mergeCell ref="D446:H446"/>
    <mergeCell ref="D434:H434"/>
    <mergeCell ref="D435:H435"/>
    <mergeCell ref="D436:H436"/>
    <mergeCell ref="D437:H437"/>
    <mergeCell ref="D438:H438"/>
    <mergeCell ref="D439:H439"/>
    <mergeCell ref="D440:H440"/>
    <mergeCell ref="D441:H441"/>
    <mergeCell ref="D442:H442"/>
    <mergeCell ref="D425:H425"/>
    <mergeCell ref="D426:H426"/>
    <mergeCell ref="D427:H427"/>
    <mergeCell ref="D428:H428"/>
    <mergeCell ref="D429:H429"/>
    <mergeCell ref="D430:H430"/>
    <mergeCell ref="D431:H431"/>
    <mergeCell ref="D432:H432"/>
    <mergeCell ref="D433:H433"/>
    <mergeCell ref="D416:H416"/>
    <mergeCell ref="D417:H417"/>
    <mergeCell ref="D418:H418"/>
    <mergeCell ref="D419:H419"/>
    <mergeCell ref="D420:H420"/>
    <mergeCell ref="D421:H421"/>
    <mergeCell ref="D422:H422"/>
    <mergeCell ref="D423:H423"/>
    <mergeCell ref="D424:H424"/>
    <mergeCell ref="D407:H407"/>
    <mergeCell ref="D408:H408"/>
    <mergeCell ref="D409:H409"/>
    <mergeCell ref="D410:H410"/>
    <mergeCell ref="D411:H411"/>
    <mergeCell ref="D412:H412"/>
    <mergeCell ref="D413:H413"/>
    <mergeCell ref="D414:H414"/>
    <mergeCell ref="D415:H415"/>
    <mergeCell ref="D398:H398"/>
    <mergeCell ref="D399:H399"/>
    <mergeCell ref="D400:H400"/>
    <mergeCell ref="D401:H401"/>
    <mergeCell ref="D402:H402"/>
    <mergeCell ref="D403:H403"/>
    <mergeCell ref="D404:H404"/>
    <mergeCell ref="D405:H405"/>
    <mergeCell ref="D406:H406"/>
    <mergeCell ref="D389:H389"/>
    <mergeCell ref="D390:H390"/>
    <mergeCell ref="D391:H391"/>
    <mergeCell ref="D392:H392"/>
    <mergeCell ref="D393:H393"/>
    <mergeCell ref="D394:H394"/>
    <mergeCell ref="D395:H395"/>
    <mergeCell ref="D396:H396"/>
    <mergeCell ref="D397:H397"/>
    <mergeCell ref="D380:H380"/>
    <mergeCell ref="D381:H381"/>
    <mergeCell ref="D382:H382"/>
    <mergeCell ref="D383:H383"/>
    <mergeCell ref="D384:H384"/>
    <mergeCell ref="D385:H385"/>
    <mergeCell ref="D386:H386"/>
    <mergeCell ref="D387:H387"/>
    <mergeCell ref="D388:H388"/>
    <mergeCell ref="D371:H371"/>
    <mergeCell ref="D372:H372"/>
    <mergeCell ref="D373:H373"/>
    <mergeCell ref="D374:H374"/>
    <mergeCell ref="D375:H375"/>
    <mergeCell ref="D376:H376"/>
    <mergeCell ref="D377:H377"/>
    <mergeCell ref="D378:H378"/>
    <mergeCell ref="D379:H379"/>
    <mergeCell ref="D362:H362"/>
    <mergeCell ref="D363:H363"/>
    <mergeCell ref="D364:H364"/>
    <mergeCell ref="D365:H365"/>
    <mergeCell ref="D366:H366"/>
    <mergeCell ref="D367:H367"/>
    <mergeCell ref="D368:H368"/>
    <mergeCell ref="D369:H369"/>
    <mergeCell ref="D370:H370"/>
    <mergeCell ref="D353:H353"/>
    <mergeCell ref="D354:H354"/>
    <mergeCell ref="D355:H355"/>
    <mergeCell ref="D356:H356"/>
    <mergeCell ref="D357:H357"/>
    <mergeCell ref="D358:H358"/>
    <mergeCell ref="D359:H359"/>
    <mergeCell ref="D360:H360"/>
    <mergeCell ref="D361:H361"/>
    <mergeCell ref="D344:H344"/>
    <mergeCell ref="D345:H345"/>
    <mergeCell ref="D346:H346"/>
    <mergeCell ref="D347:H347"/>
    <mergeCell ref="D348:H348"/>
    <mergeCell ref="D349:H349"/>
    <mergeCell ref="D350:H350"/>
    <mergeCell ref="D351:H351"/>
    <mergeCell ref="D352:H352"/>
    <mergeCell ref="D335:H335"/>
    <mergeCell ref="D336:H336"/>
    <mergeCell ref="D337:H337"/>
    <mergeCell ref="D338:H338"/>
    <mergeCell ref="D339:H339"/>
    <mergeCell ref="D340:H340"/>
    <mergeCell ref="D341:H341"/>
    <mergeCell ref="D342:H342"/>
    <mergeCell ref="D343:H343"/>
    <mergeCell ref="D326:H326"/>
    <mergeCell ref="D327:H327"/>
    <mergeCell ref="D328:H328"/>
    <mergeCell ref="D329:H329"/>
    <mergeCell ref="D330:H330"/>
    <mergeCell ref="D331:H331"/>
    <mergeCell ref="D332:H332"/>
    <mergeCell ref="D333:H333"/>
    <mergeCell ref="D334:H334"/>
    <mergeCell ref="D317:H317"/>
    <mergeCell ref="D318:H318"/>
    <mergeCell ref="D319:H319"/>
    <mergeCell ref="D320:H320"/>
    <mergeCell ref="D321:H321"/>
    <mergeCell ref="D322:H322"/>
    <mergeCell ref="D323:H323"/>
    <mergeCell ref="D324:H324"/>
    <mergeCell ref="D325:H325"/>
    <mergeCell ref="D308:H308"/>
    <mergeCell ref="D309:H309"/>
    <mergeCell ref="D310:H310"/>
    <mergeCell ref="D311:H311"/>
    <mergeCell ref="D312:H312"/>
    <mergeCell ref="D313:H313"/>
    <mergeCell ref="D314:H314"/>
    <mergeCell ref="D315:H315"/>
    <mergeCell ref="D316:H316"/>
    <mergeCell ref="D299:H299"/>
    <mergeCell ref="D300:H300"/>
    <mergeCell ref="D301:H301"/>
    <mergeCell ref="D302:H302"/>
    <mergeCell ref="D303:H303"/>
    <mergeCell ref="D304:H304"/>
    <mergeCell ref="D305:H305"/>
    <mergeCell ref="D306:H306"/>
    <mergeCell ref="D307:H307"/>
    <mergeCell ref="D290:H290"/>
    <mergeCell ref="D291:H291"/>
    <mergeCell ref="D292:H292"/>
    <mergeCell ref="D293:H293"/>
    <mergeCell ref="D294:H294"/>
    <mergeCell ref="D295:H295"/>
    <mergeCell ref="D296:H296"/>
    <mergeCell ref="D297:H297"/>
    <mergeCell ref="D298:H298"/>
    <mergeCell ref="D281:H281"/>
    <mergeCell ref="D282:H282"/>
    <mergeCell ref="D283:H283"/>
    <mergeCell ref="D284:H284"/>
    <mergeCell ref="D285:H285"/>
    <mergeCell ref="D286:H286"/>
    <mergeCell ref="D287:H287"/>
    <mergeCell ref="D288:H288"/>
    <mergeCell ref="D289:H289"/>
    <mergeCell ref="D272:H272"/>
    <mergeCell ref="D273:H273"/>
    <mergeCell ref="D274:H274"/>
    <mergeCell ref="D275:H275"/>
    <mergeCell ref="D276:H276"/>
    <mergeCell ref="D277:H277"/>
    <mergeCell ref="D278:H278"/>
    <mergeCell ref="D279:H279"/>
    <mergeCell ref="D280:H280"/>
    <mergeCell ref="D263:H263"/>
    <mergeCell ref="D264:H264"/>
    <mergeCell ref="D265:H265"/>
    <mergeCell ref="D266:H266"/>
    <mergeCell ref="D267:H267"/>
    <mergeCell ref="D268:H268"/>
    <mergeCell ref="D269:H269"/>
    <mergeCell ref="D270:H270"/>
    <mergeCell ref="D271:H271"/>
    <mergeCell ref="D254:H254"/>
    <mergeCell ref="D255:H255"/>
    <mergeCell ref="D256:H256"/>
    <mergeCell ref="D257:H257"/>
    <mergeCell ref="D258:H258"/>
    <mergeCell ref="D259:H259"/>
    <mergeCell ref="D260:H260"/>
    <mergeCell ref="D261:H261"/>
    <mergeCell ref="D262:H262"/>
    <mergeCell ref="D245:H245"/>
    <mergeCell ref="D246:H246"/>
    <mergeCell ref="D247:H247"/>
    <mergeCell ref="D248:H248"/>
    <mergeCell ref="D249:H249"/>
    <mergeCell ref="D250:H250"/>
    <mergeCell ref="D251:H251"/>
    <mergeCell ref="D252:H252"/>
    <mergeCell ref="D253:H253"/>
    <mergeCell ref="D236:H236"/>
    <mergeCell ref="D237:H237"/>
    <mergeCell ref="D238:H238"/>
    <mergeCell ref="D239:H239"/>
    <mergeCell ref="D240:H240"/>
    <mergeCell ref="D241:H241"/>
    <mergeCell ref="D242:H242"/>
    <mergeCell ref="D243:H243"/>
    <mergeCell ref="D244:H244"/>
    <mergeCell ref="D227:H227"/>
    <mergeCell ref="D228:H228"/>
    <mergeCell ref="D229:H229"/>
    <mergeCell ref="D230:H230"/>
    <mergeCell ref="D231:H231"/>
    <mergeCell ref="D232:H232"/>
    <mergeCell ref="D233:H233"/>
    <mergeCell ref="D234:H234"/>
    <mergeCell ref="D235:H235"/>
    <mergeCell ref="D218:H218"/>
    <mergeCell ref="D219:H219"/>
    <mergeCell ref="D220:H220"/>
    <mergeCell ref="D221:H221"/>
    <mergeCell ref="D222:H222"/>
    <mergeCell ref="D223:H223"/>
    <mergeCell ref="D224:H224"/>
    <mergeCell ref="D225:H225"/>
    <mergeCell ref="D226:H226"/>
    <mergeCell ref="D209:H209"/>
    <mergeCell ref="D210:H210"/>
    <mergeCell ref="D211:H211"/>
    <mergeCell ref="D212:H212"/>
    <mergeCell ref="D213:H213"/>
    <mergeCell ref="D214:H214"/>
    <mergeCell ref="D215:H215"/>
    <mergeCell ref="D216:H216"/>
    <mergeCell ref="D217:H217"/>
    <mergeCell ref="D200:H200"/>
    <mergeCell ref="D201:H201"/>
    <mergeCell ref="D202:H202"/>
    <mergeCell ref="D203:H203"/>
    <mergeCell ref="D204:H204"/>
    <mergeCell ref="D205:H205"/>
    <mergeCell ref="D206:H206"/>
    <mergeCell ref="D207:H207"/>
    <mergeCell ref="D208:H208"/>
    <mergeCell ref="D191:H191"/>
    <mergeCell ref="D192:H192"/>
    <mergeCell ref="D193:H193"/>
    <mergeCell ref="D194:H194"/>
    <mergeCell ref="D195:H195"/>
    <mergeCell ref="D196:H196"/>
    <mergeCell ref="D197:H197"/>
    <mergeCell ref="D198:H198"/>
    <mergeCell ref="D199:H199"/>
    <mergeCell ref="D118:H118"/>
    <mergeCell ref="D119:H119"/>
    <mergeCell ref="D120:H120"/>
    <mergeCell ref="D124:H124"/>
    <mergeCell ref="D125:H125"/>
    <mergeCell ref="D163:H163"/>
    <mergeCell ref="D164:H164"/>
    <mergeCell ref="D165:H165"/>
    <mergeCell ref="D190:H190"/>
    <mergeCell ref="D69:H69"/>
    <mergeCell ref="D70:H70"/>
    <mergeCell ref="D77:H77"/>
    <mergeCell ref="D78:H78"/>
    <mergeCell ref="D85:H85"/>
    <mergeCell ref="D86:H86"/>
    <mergeCell ref="D96:H96"/>
    <mergeCell ref="D97:H97"/>
    <mergeCell ref="D98:H98"/>
    <mergeCell ref="D172:H172"/>
    <mergeCell ref="D173:H173"/>
    <mergeCell ref="D174:H174"/>
    <mergeCell ref="D175:H175"/>
    <mergeCell ref="D176:H176"/>
    <mergeCell ref="D177:H177"/>
    <mergeCell ref="D178:H178"/>
    <mergeCell ref="D179:H179"/>
    <mergeCell ref="D180:H180"/>
    <mergeCell ref="D160:H160"/>
    <mergeCell ref="D161:H161"/>
    <mergeCell ref="D162:H162"/>
    <mergeCell ref="D166:H166"/>
    <mergeCell ref="D167:H167"/>
    <mergeCell ref="D168:H168"/>
    <mergeCell ref="D169:H169"/>
    <mergeCell ref="D170:H170"/>
    <mergeCell ref="D171:H171"/>
    <mergeCell ref="D189:H189"/>
    <mergeCell ref="D181:H181"/>
    <mergeCell ref="D182:H182"/>
    <mergeCell ref="D183:H183"/>
    <mergeCell ref="D184:H184"/>
    <mergeCell ref="D185:H185"/>
    <mergeCell ref="D186:H186"/>
    <mergeCell ref="D187:H187"/>
    <mergeCell ref="D129:H129"/>
    <mergeCell ref="D130:H130"/>
    <mergeCell ref="D131:H131"/>
    <mergeCell ref="D132:H132"/>
    <mergeCell ref="D133:H133"/>
    <mergeCell ref="D134:H134"/>
    <mergeCell ref="D135:H135"/>
    <mergeCell ref="D136:H136"/>
    <mergeCell ref="D137:H137"/>
    <mergeCell ref="D138:H138"/>
    <mergeCell ref="D139:H139"/>
    <mergeCell ref="D140:H140"/>
    <mergeCell ref="D141:H141"/>
    <mergeCell ref="D142:H142"/>
    <mergeCell ref="D143:H143"/>
    <mergeCell ref="D144:H144"/>
    <mergeCell ref="D116:H116"/>
    <mergeCell ref="D117:H117"/>
    <mergeCell ref="D121:H121"/>
    <mergeCell ref="D122:H122"/>
    <mergeCell ref="D123:H123"/>
    <mergeCell ref="D126:H126"/>
    <mergeCell ref="D127:H127"/>
    <mergeCell ref="D128:H128"/>
    <mergeCell ref="D188:H188"/>
    <mergeCell ref="D145:H145"/>
    <mergeCell ref="D146:H146"/>
    <mergeCell ref="D147:H147"/>
    <mergeCell ref="D148:H148"/>
    <mergeCell ref="D149:H149"/>
    <mergeCell ref="D150:H150"/>
    <mergeCell ref="D151:H151"/>
    <mergeCell ref="D152:H152"/>
    <mergeCell ref="D153:H153"/>
    <mergeCell ref="D154:H154"/>
    <mergeCell ref="D155:H155"/>
    <mergeCell ref="D156:H156"/>
    <mergeCell ref="D157:H157"/>
    <mergeCell ref="D158:H158"/>
    <mergeCell ref="D159:H159"/>
    <mergeCell ref="D107:H107"/>
    <mergeCell ref="D108:H108"/>
    <mergeCell ref="D109:H109"/>
    <mergeCell ref="D110:H110"/>
    <mergeCell ref="D111:H111"/>
    <mergeCell ref="D112:H112"/>
    <mergeCell ref="D113:H113"/>
    <mergeCell ref="D114:H114"/>
    <mergeCell ref="D115:H115"/>
    <mergeCell ref="D95:H95"/>
    <mergeCell ref="D99:H99"/>
    <mergeCell ref="D100:H100"/>
    <mergeCell ref="D101:H101"/>
    <mergeCell ref="D102:H102"/>
    <mergeCell ref="D103:H103"/>
    <mergeCell ref="D104:H104"/>
    <mergeCell ref="D105:H105"/>
    <mergeCell ref="D106:H106"/>
    <mergeCell ref="D84:H84"/>
    <mergeCell ref="D87:H87"/>
    <mergeCell ref="D88:H88"/>
    <mergeCell ref="D89:H89"/>
    <mergeCell ref="D90:H90"/>
    <mergeCell ref="D91:H91"/>
    <mergeCell ref="D92:H92"/>
    <mergeCell ref="D93:H93"/>
    <mergeCell ref="D94:H94"/>
    <mergeCell ref="D73:H73"/>
    <mergeCell ref="D74:H74"/>
    <mergeCell ref="D75:H75"/>
    <mergeCell ref="D76:H76"/>
    <mergeCell ref="D79:H79"/>
    <mergeCell ref="D80:H80"/>
    <mergeCell ref="D81:H81"/>
    <mergeCell ref="D82:H82"/>
    <mergeCell ref="D83:H83"/>
    <mergeCell ref="A1:H1"/>
    <mergeCell ref="D4:H4"/>
    <mergeCell ref="D66:H66"/>
    <mergeCell ref="D67:H67"/>
    <mergeCell ref="D68:H68"/>
    <mergeCell ref="D71:H71"/>
    <mergeCell ref="D72:H72"/>
    <mergeCell ref="D26:H26"/>
    <mergeCell ref="D27:H27"/>
    <mergeCell ref="D31:H31"/>
    <mergeCell ref="D32:H32"/>
    <mergeCell ref="D40:H40"/>
    <mergeCell ref="D41:H41"/>
    <mergeCell ref="D2:H2"/>
    <mergeCell ref="D3:H3"/>
    <mergeCell ref="D5:H5"/>
    <mergeCell ref="D7:H7"/>
    <mergeCell ref="D8:H8"/>
    <mergeCell ref="D10:H10"/>
    <mergeCell ref="D11:H11"/>
    <mergeCell ref="D47:H47"/>
    <mergeCell ref="D48:H48"/>
    <mergeCell ref="D58:H58"/>
    <mergeCell ref="D59:H59"/>
    <mergeCell ref="D60:H60"/>
    <mergeCell ref="D61:H61"/>
    <mergeCell ref="D64:H64"/>
    <mergeCell ref="D65:H65"/>
    <mergeCell ref="D6:H6"/>
    <mergeCell ref="D9:H9"/>
    <mergeCell ref="D12:H12"/>
    <mergeCell ref="D13:H13"/>
    <mergeCell ref="D62:H62"/>
    <mergeCell ref="D63:H63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36:H36"/>
    <mergeCell ref="D37:H37"/>
    <mergeCell ref="D38:H38"/>
    <mergeCell ref="D39:H39"/>
    <mergeCell ref="D42:H42"/>
    <mergeCell ref="D43:H43"/>
    <mergeCell ref="D44:H44"/>
    <mergeCell ref="D45:H45"/>
    <mergeCell ref="D46:H46"/>
    <mergeCell ref="D23:H23"/>
    <mergeCell ref="D24:H24"/>
    <mergeCell ref="D25:H25"/>
    <mergeCell ref="D28:H28"/>
    <mergeCell ref="D29:H29"/>
    <mergeCell ref="D30:H30"/>
    <mergeCell ref="D33:H33"/>
    <mergeCell ref="D34:H34"/>
    <mergeCell ref="D35:H35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</mergeCells>
  <hyperlinks>
    <hyperlink ref="D3" r:id="rId1" xr:uid="{00000000-0004-0000-0000-000000000000}"/>
    <hyperlink ref="D4" r:id="rId2" xr:uid="{00000000-0004-0000-0000-000001000000}"/>
    <hyperlink ref="D6" r:id="rId3" xr:uid="{00000000-0004-0000-0000-000002000000}"/>
    <hyperlink ref="B12" r:id="rId4" xr:uid="{00000000-0004-0000-0000-000003000000}"/>
    <hyperlink ref="B13" r:id="rId5" xr:uid="{00000000-0004-0000-0000-000004000000}"/>
    <hyperlink ref="B14" r:id="rId6" xr:uid="{00000000-0004-0000-0000-000005000000}"/>
    <hyperlink ref="B18" r:id="rId7" xr:uid="{00000000-0004-0000-0000-000006000000}"/>
    <hyperlink ref="B20" r:id="rId8" xr:uid="{00000000-0004-0000-0000-000007000000}"/>
    <hyperlink ref="B23" r:id="rId9" xr:uid="{00000000-0004-0000-0000-000008000000}"/>
    <hyperlink ref="B25" r:id="rId10" xr:uid="{00000000-0004-0000-0000-000009000000}"/>
    <hyperlink ref="B28" r:id="rId11" xr:uid="{00000000-0004-0000-0000-00000A000000}"/>
    <hyperlink ref="B33" r:id="rId12" xr:uid="{00000000-0004-0000-0000-00000B000000}"/>
    <hyperlink ref="B34" r:id="rId13" xr:uid="{00000000-0004-0000-0000-00000C000000}"/>
    <hyperlink ref="B35" r:id="rId14" xr:uid="{00000000-0004-0000-0000-00000D000000}"/>
    <hyperlink ref="B36" r:id="rId15" xr:uid="{00000000-0004-0000-0000-00000E000000}"/>
    <hyperlink ref="B37" r:id="rId16" xr:uid="{00000000-0004-0000-0000-00000F000000}"/>
    <hyperlink ref="B38" r:id="rId17" xr:uid="{00000000-0004-0000-0000-000010000000}"/>
    <hyperlink ref="B39" r:id="rId18" xr:uid="{00000000-0004-0000-0000-000011000000}"/>
    <hyperlink ref="B42" r:id="rId19" xr:uid="{00000000-0004-0000-0000-000012000000}"/>
    <hyperlink ref="B43" r:id="rId20" xr:uid="{00000000-0004-0000-0000-000013000000}"/>
    <hyperlink ref="B44" r:id="rId21" xr:uid="{00000000-0004-0000-0000-000014000000}"/>
    <hyperlink ref="B45" r:id="rId22" xr:uid="{00000000-0004-0000-0000-000015000000}"/>
    <hyperlink ref="B46" r:id="rId23" xr:uid="{00000000-0004-0000-0000-000016000000}"/>
    <hyperlink ref="B52" r:id="rId24" xr:uid="{00000000-0004-0000-0000-000017000000}"/>
    <hyperlink ref="B53" r:id="rId25" xr:uid="{00000000-0004-0000-0000-000018000000}"/>
    <hyperlink ref="B59" r:id="rId26" xr:uid="{00000000-0004-0000-0000-000019000000}"/>
    <hyperlink ref="B64" r:id="rId27" xr:uid="{00000000-0004-0000-0000-00001A000000}"/>
    <hyperlink ref="B66" r:id="rId28" xr:uid="{00000000-0004-0000-0000-00001B000000}"/>
    <hyperlink ref="B68" r:id="rId29" xr:uid="{00000000-0004-0000-0000-00001C000000}"/>
    <hyperlink ref="B72" r:id="rId30" xr:uid="{00000000-0004-0000-0000-00001D000000}"/>
    <hyperlink ref="B74" r:id="rId31" xr:uid="{00000000-0004-0000-0000-00001E000000}"/>
    <hyperlink ref="B75" r:id="rId32" xr:uid="{00000000-0004-0000-0000-00001F000000}"/>
    <hyperlink ref="B83" r:id="rId33" xr:uid="{00000000-0004-0000-0000-000020000000}"/>
    <hyperlink ref="B87" r:id="rId34" xr:uid="{00000000-0004-0000-0000-000021000000}"/>
    <hyperlink ref="B93" r:id="rId35" xr:uid="{00000000-0004-0000-0000-000022000000}"/>
    <hyperlink ref="B95" r:id="rId36" xr:uid="{00000000-0004-0000-0000-000023000000}"/>
    <hyperlink ref="B104" r:id="rId37" xr:uid="{00000000-0004-0000-0000-000024000000}"/>
    <hyperlink ref="B110" r:id="rId38" xr:uid="{00000000-0004-0000-0000-000025000000}"/>
    <hyperlink ref="B111" r:id="rId39" xr:uid="{00000000-0004-0000-0000-000026000000}"/>
    <hyperlink ref="B113" r:id="rId40" xr:uid="{00000000-0004-0000-0000-000027000000}"/>
    <hyperlink ref="B121" r:id="rId41" xr:uid="{00000000-0004-0000-0000-000028000000}"/>
    <hyperlink ref="B122" r:id="rId42" xr:uid="{00000000-0004-0000-0000-000029000000}"/>
    <hyperlink ref="B123" r:id="rId43" xr:uid="{00000000-0004-0000-0000-00002A000000}"/>
    <hyperlink ref="B126" r:id="rId44" xr:uid="{00000000-0004-0000-0000-00002B000000}"/>
    <hyperlink ref="B127" r:id="rId45" xr:uid="{00000000-0004-0000-0000-00002C000000}"/>
    <hyperlink ref="B128" r:id="rId46" xr:uid="{00000000-0004-0000-0000-00002D000000}"/>
    <hyperlink ref="B130" r:id="rId47" xr:uid="{00000000-0004-0000-0000-00002E000000}"/>
    <hyperlink ref="B131" r:id="rId48" xr:uid="{00000000-0004-0000-0000-00002F000000}"/>
    <hyperlink ref="B132" r:id="rId49" xr:uid="{00000000-0004-0000-0000-000030000000}"/>
    <hyperlink ref="B133" r:id="rId50" xr:uid="{00000000-0004-0000-0000-000031000000}"/>
    <hyperlink ref="B134" r:id="rId51" xr:uid="{00000000-0004-0000-0000-000032000000}"/>
    <hyperlink ref="B136" r:id="rId52" xr:uid="{00000000-0004-0000-0000-000033000000}"/>
    <hyperlink ref="B137" r:id="rId53" xr:uid="{00000000-0004-0000-0000-000034000000}"/>
    <hyperlink ref="B138" r:id="rId54" xr:uid="{00000000-0004-0000-0000-000035000000}"/>
    <hyperlink ref="B141" r:id="rId55" xr:uid="{00000000-0004-0000-0000-000036000000}"/>
    <hyperlink ref="B146" r:id="rId56" xr:uid="{00000000-0004-0000-0000-000037000000}"/>
    <hyperlink ref="B147" r:id="rId57" xr:uid="{00000000-0004-0000-0000-000038000000}"/>
    <hyperlink ref="B148" r:id="rId58" xr:uid="{00000000-0004-0000-0000-000039000000}"/>
    <hyperlink ref="B152" r:id="rId59" xr:uid="{00000000-0004-0000-0000-00003A000000}"/>
    <hyperlink ref="B153" r:id="rId60" xr:uid="{00000000-0004-0000-0000-00003B000000}"/>
    <hyperlink ref="B154" r:id="rId61" xr:uid="{00000000-0004-0000-0000-00003C000000}"/>
    <hyperlink ref="B155" r:id="rId62" xr:uid="{00000000-0004-0000-0000-00003D000000}"/>
    <hyperlink ref="B156" r:id="rId63" xr:uid="{00000000-0004-0000-0000-00003E000000}"/>
    <hyperlink ref="B157" r:id="rId64" xr:uid="{00000000-0004-0000-0000-00003F000000}"/>
    <hyperlink ref="B158" r:id="rId65" xr:uid="{00000000-0004-0000-0000-000040000000}"/>
    <hyperlink ref="B159" r:id="rId66" xr:uid="{00000000-0004-0000-0000-000041000000}"/>
    <hyperlink ref="B160" r:id="rId67" xr:uid="{00000000-0004-0000-0000-000042000000}"/>
    <hyperlink ref="B161" r:id="rId68" xr:uid="{00000000-0004-0000-0000-000043000000}"/>
    <hyperlink ref="B162" r:id="rId69" xr:uid="{00000000-0004-0000-0000-000044000000}"/>
    <hyperlink ref="B166" r:id="rId70" xr:uid="{00000000-0004-0000-0000-000045000000}"/>
    <hyperlink ref="B167" r:id="rId71" xr:uid="{00000000-0004-0000-0000-000046000000}"/>
    <hyperlink ref="B168" r:id="rId72" xr:uid="{00000000-0004-0000-0000-000047000000}"/>
    <hyperlink ref="B173" r:id="rId73" xr:uid="{00000000-0004-0000-0000-000048000000}"/>
    <hyperlink ref="B176" r:id="rId74" xr:uid="{00000000-0004-0000-0000-000049000000}"/>
    <hyperlink ref="B177" r:id="rId75" xr:uid="{00000000-0004-0000-0000-00004A000000}"/>
    <hyperlink ref="B179" r:id="rId76" xr:uid="{00000000-0004-0000-0000-00004B000000}"/>
    <hyperlink ref="B180" r:id="rId77" xr:uid="{00000000-0004-0000-0000-00004C000000}"/>
    <hyperlink ref="B181" r:id="rId78" xr:uid="{00000000-0004-0000-0000-00004D000000}"/>
    <hyperlink ref="B182" r:id="rId79" xr:uid="{00000000-0004-0000-0000-00004E000000}"/>
    <hyperlink ref="B183" r:id="rId80" xr:uid="{00000000-0004-0000-0000-00004F000000}"/>
    <hyperlink ref="B187" r:id="rId81" xr:uid="{00000000-0004-0000-0000-000050000000}"/>
    <hyperlink ref="B188" r:id="rId82" xr:uid="{00000000-0004-0000-0000-000051000000}"/>
    <hyperlink ref="B189" r:id="rId83" xr:uid="{00000000-0004-0000-0000-000052000000}"/>
  </hyperlinks>
  <pageMargins left="0.7" right="0.7" top="0.75" bottom="0.75" header="0.3" footer="0.3"/>
  <legacyDrawing r:id="rId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Ekansh Pathak</cp:lastModifiedBy>
  <dcterms:modified xsi:type="dcterms:W3CDTF">2023-12-27T10:28:59Z</dcterms:modified>
</cp:coreProperties>
</file>