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Пользователь\Desktop\3\2 сем\БИС\"/>
    </mc:Choice>
  </mc:AlternateContent>
  <xr:revisionPtr revIDLastSave="0" documentId="13_ncr:1_{4C01B059-471A-459B-ACA3-F5B2156C5AE8}" xr6:coauthVersionLast="47" xr6:coauthVersionMax="47" xr10:uidLastSave="{00000000-0000-0000-0000-000000000000}"/>
  <bookViews>
    <workbookView xWindow="-108" yWindow="-108" windowWidth="23256" windowHeight="12576" xr2:uid="{CB895F84-2A1F-41FF-AC5C-3EE7D663FA9F}"/>
  </bookViews>
  <sheets>
    <sheet name="Задание 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" l="1"/>
  <c r="AC8" i="1"/>
  <c r="Y15" i="1"/>
  <c r="X15" i="1"/>
  <c r="W15" i="1"/>
  <c r="V15" i="1"/>
  <c r="U15" i="1"/>
  <c r="T15" i="1"/>
  <c r="P39" i="1"/>
  <c r="P32" i="1"/>
  <c r="P26" i="1"/>
  <c r="N26" i="1"/>
  <c r="N27" i="1" s="1"/>
  <c r="P17" i="1"/>
  <c r="P18" i="1" s="1"/>
  <c r="P11" i="1"/>
  <c r="P12" i="1" s="1"/>
  <c r="P5" i="1"/>
  <c r="P6" i="1" s="1"/>
  <c r="N5" i="1"/>
  <c r="K39" i="1"/>
  <c r="I39" i="1"/>
  <c r="I32" i="1"/>
  <c r="I33" i="1" s="1"/>
  <c r="I25" i="1"/>
  <c r="I26" i="1" s="1"/>
  <c r="K17" i="1"/>
  <c r="I17" i="1"/>
  <c r="I18" i="1" s="1"/>
  <c r="F13" i="1"/>
  <c r="D5" i="1"/>
  <c r="B5" i="1"/>
  <c r="I40" i="1" l="1"/>
</calcChain>
</file>

<file path=xl/sharedStrings.xml><?xml version="1.0" encoding="utf-8"?>
<sst xmlns="http://schemas.openxmlformats.org/spreadsheetml/2006/main" count="107" uniqueCount="42">
  <si>
    <t>Актив</t>
  </si>
  <si>
    <t>Сумма</t>
  </si>
  <si>
    <t>Пассив</t>
  </si>
  <si>
    <t xml:space="preserve">Основные средства (01) </t>
  </si>
  <si>
    <t xml:space="preserve">Амортизация ОС (02) </t>
  </si>
  <si>
    <t>Основное производство (20)</t>
  </si>
  <si>
    <t xml:space="preserve">Расчетный счет (51) </t>
  </si>
  <si>
    <t xml:space="preserve">Уставный капитал (80) </t>
  </si>
  <si>
    <t xml:space="preserve">Прибыль (99) </t>
  </si>
  <si>
    <t>Итого:</t>
  </si>
  <si>
    <t>№</t>
  </si>
  <si>
    <t xml:space="preserve">Содержание
хоз. операции </t>
  </si>
  <si>
    <t>Тип</t>
  </si>
  <si>
    <t>Получены материалы от поставщиков</t>
  </si>
  <si>
    <t>Счета</t>
  </si>
  <si>
    <t>Дебет</t>
  </si>
  <si>
    <t>Кредит</t>
  </si>
  <si>
    <t xml:space="preserve">Отпущены материалы в основное производство </t>
  </si>
  <si>
    <t xml:space="preserve">Начислена зарплата работникам основного производства </t>
  </si>
  <si>
    <t>Начислены страховые взносы (30%)</t>
  </si>
  <si>
    <t xml:space="preserve">Удержан НДФЛ </t>
  </si>
  <si>
    <t xml:space="preserve">Получены денежные средства в кассу с расчетного счета </t>
  </si>
  <si>
    <t xml:space="preserve">Выдана из кассы заработная плата работникам </t>
  </si>
  <si>
    <t>Д</t>
  </si>
  <si>
    <t>К</t>
  </si>
  <si>
    <t xml:space="preserve">Сн = </t>
  </si>
  <si>
    <t>Ск =</t>
  </si>
  <si>
    <t>02</t>
  </si>
  <si>
    <t>01</t>
  </si>
  <si>
    <t xml:space="preserve">Ск = </t>
  </si>
  <si>
    <t>Счет</t>
  </si>
  <si>
    <t>Сальдо на начало периода</t>
  </si>
  <si>
    <t>Обороты за период</t>
  </si>
  <si>
    <t>Сальдо на конец периода</t>
  </si>
  <si>
    <t>Итого</t>
  </si>
  <si>
    <t>Материалы (10)</t>
  </si>
  <si>
    <t>Касса (50)</t>
  </si>
  <si>
    <t>Расчётный счёт (51)</t>
  </si>
  <si>
    <t>Расчёты с сотрудниками (70)</t>
  </si>
  <si>
    <t>Расчёты с поставщиками (60)</t>
  </si>
  <si>
    <t>Расчёты по налогам и сборам (68)</t>
  </si>
  <si>
    <t>Страховые взносы (69)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</si>
</sst>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0" borderId="1" xfId="0" applyNumberFormat="1" applyBorder="1"/>
    <xf numFmtId="0" fontId="1" fillId="0" borderId="1" xfId="0" applyFont="1" applyBorder="1"/>
    <xf numFmtId="3" fontId="1" fillId="0" borderId="1" xfId="0" applyNumberFormat="1" applyFont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2" xfId="0" applyBorder="1"/>
    <xf numFmtId="3" fontId="0" fillId="0" borderId="10" xfId="0" applyNumberFormat="1" applyBorder="1"/>
    <xf numFmtId="3" fontId="0" fillId="0" borderId="3" xfId="0" applyNumberFormat="1" applyBorder="1"/>
    <xf numFmtId="3" fontId="1" fillId="0" borderId="10" xfId="0" applyNumberFormat="1" applyFont="1" applyBorder="1"/>
    <xf numFmtId="0" fontId="0" fillId="0" borderId="5" xfId="0" quotePrefix="1" applyBorder="1"/>
    <xf numFmtId="0" fontId="0" fillId="0" borderId="0" xfId="0" applyAlignment="1">
      <alignment horizontal="center"/>
    </xf>
    <xf numFmtId="0" fontId="0" fillId="0" borderId="4" xfId="0" quotePrefix="1" applyBorder="1"/>
    <xf numFmtId="3" fontId="0" fillId="0" borderId="12" xfId="0" applyNumberFormat="1" applyBorder="1"/>
    <xf numFmtId="0" fontId="0" fillId="0" borderId="11" xfId="0" applyBorder="1"/>
    <xf numFmtId="0" fontId="0" fillId="0" borderId="4" xfId="0" applyBorder="1"/>
    <xf numFmtId="0" fontId="0" fillId="0" borderId="7" xfId="0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5" xfId="0" applyNumberFormat="1" applyBorder="1"/>
    <xf numFmtId="3" fontId="0" fillId="0" borderId="4" xfId="0" applyNumberFormat="1" applyBorder="1"/>
    <xf numFmtId="0" fontId="0" fillId="0" borderId="9" xfId="0" applyBorder="1"/>
    <xf numFmtId="0" fontId="1" fillId="0" borderId="1" xfId="0" applyFont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3D01-C30C-4889-AADB-5587540A3DEA}">
  <dimension ref="A1:AE40"/>
  <sheetViews>
    <sheetView tabSelected="1" zoomScale="71" workbookViewId="0">
      <selection activeCell="R25" sqref="R25"/>
    </sheetView>
  </sheetViews>
  <sheetFormatPr defaultRowHeight="14.4" x14ac:dyDescent="0.3"/>
  <cols>
    <col min="1" max="1" width="26.5546875" customWidth="1"/>
    <col min="2" max="2" width="32" customWidth="1"/>
    <col min="3" max="3" width="26.6640625" customWidth="1"/>
    <col min="4" max="4" width="27.109375" customWidth="1"/>
    <col min="9" max="9" width="9.6640625" bestFit="1" customWidth="1"/>
    <col min="14" max="14" width="9.6640625" bestFit="1" customWidth="1"/>
    <col min="16" max="16" width="9.6640625" bestFit="1" customWidth="1"/>
    <col min="19" max="19" width="7.77734375" customWidth="1"/>
    <col min="20" max="20" width="12.88671875" customWidth="1"/>
    <col min="21" max="21" width="16.77734375" customWidth="1"/>
    <col min="22" max="22" width="14.33203125" customWidth="1"/>
    <col min="23" max="23" width="17.33203125" customWidth="1"/>
    <col min="24" max="24" width="13.21875" customWidth="1"/>
    <col min="25" max="25" width="18.109375" customWidth="1"/>
    <col min="28" max="28" width="26.44140625" bestFit="1" customWidth="1"/>
    <col min="29" max="29" width="9.33203125" customWidth="1"/>
    <col min="30" max="30" width="30.44140625" bestFit="1" customWidth="1"/>
    <col min="31" max="31" width="9.33203125" bestFit="1" customWidth="1"/>
  </cols>
  <sheetData>
    <row r="1" spans="1:31" x14ac:dyDescent="0.3">
      <c r="A1" s="2" t="s">
        <v>0</v>
      </c>
      <c r="B1" s="2" t="s">
        <v>1</v>
      </c>
      <c r="C1" s="2" t="s">
        <v>2</v>
      </c>
      <c r="D1" s="2" t="s">
        <v>1</v>
      </c>
      <c r="H1" s="14" t="s">
        <v>23</v>
      </c>
      <c r="I1" s="40" t="s">
        <v>28</v>
      </c>
      <c r="J1" s="41"/>
      <c r="K1" s="14" t="s">
        <v>24</v>
      </c>
      <c r="M1" s="23" t="s">
        <v>23</v>
      </c>
      <c r="N1" s="38">
        <v>60</v>
      </c>
      <c r="O1" s="39"/>
      <c r="P1" s="23" t="s">
        <v>24</v>
      </c>
      <c r="S1" s="37" t="s">
        <v>30</v>
      </c>
      <c r="T1" s="37" t="s">
        <v>31</v>
      </c>
      <c r="U1" s="37"/>
      <c r="V1" s="37" t="s">
        <v>32</v>
      </c>
      <c r="W1" s="37"/>
      <c r="X1" s="37" t="s">
        <v>33</v>
      </c>
      <c r="Y1" s="37"/>
      <c r="AB1" s="2" t="s">
        <v>0</v>
      </c>
      <c r="AC1" s="2" t="s">
        <v>1</v>
      </c>
      <c r="AD1" s="2" t="s">
        <v>2</v>
      </c>
      <c r="AE1" s="2" t="s">
        <v>1</v>
      </c>
    </row>
    <row r="2" spans="1:31" x14ac:dyDescent="0.3">
      <c r="A2" s="1" t="s">
        <v>3</v>
      </c>
      <c r="B2" s="6">
        <v>1200000</v>
      </c>
      <c r="C2" s="1" t="s">
        <v>4</v>
      </c>
      <c r="D2" s="6">
        <v>200000</v>
      </c>
      <c r="H2" s="15" t="s">
        <v>25</v>
      </c>
      <c r="I2" s="20">
        <v>1200000</v>
      </c>
      <c r="J2" s="17"/>
      <c r="M2" s="28"/>
      <c r="N2" s="30"/>
      <c r="O2" s="28" t="s">
        <v>25</v>
      </c>
      <c r="P2" s="29">
        <v>0</v>
      </c>
      <c r="S2" s="37"/>
      <c r="T2" s="2" t="s">
        <v>15</v>
      </c>
      <c r="U2" s="2" t="s">
        <v>16</v>
      </c>
      <c r="V2" s="2" t="s">
        <v>15</v>
      </c>
      <c r="W2" s="2" t="s">
        <v>16</v>
      </c>
      <c r="X2" s="2" t="s">
        <v>15</v>
      </c>
      <c r="Y2" s="2" t="s">
        <v>16</v>
      </c>
      <c r="AB2" s="1" t="s">
        <v>3</v>
      </c>
      <c r="AC2" s="6">
        <v>1200000</v>
      </c>
      <c r="AD2" s="1" t="s">
        <v>4</v>
      </c>
      <c r="AE2" s="6">
        <v>200000</v>
      </c>
    </row>
    <row r="3" spans="1:31" x14ac:dyDescent="0.3">
      <c r="A3" s="1" t="s">
        <v>5</v>
      </c>
      <c r="B3" s="6">
        <v>500000</v>
      </c>
      <c r="C3" s="1" t="s">
        <v>7</v>
      </c>
      <c r="D3" s="6">
        <v>2000000</v>
      </c>
      <c r="H3" s="15"/>
      <c r="I3" s="16">
        <v>0</v>
      </c>
      <c r="J3" s="18"/>
      <c r="K3" s="15">
        <v>0</v>
      </c>
      <c r="N3" s="19"/>
      <c r="O3">
        <v>1</v>
      </c>
      <c r="P3" s="3">
        <v>472000</v>
      </c>
      <c r="S3" s="35" t="s">
        <v>28</v>
      </c>
      <c r="T3" s="6">
        <v>1200000</v>
      </c>
      <c r="U3" s="1"/>
      <c r="V3" s="1">
        <v>0</v>
      </c>
      <c r="W3" s="1">
        <v>0</v>
      </c>
      <c r="X3" s="6">
        <v>1200000</v>
      </c>
      <c r="Y3" s="1"/>
      <c r="AB3" s="1" t="s">
        <v>35</v>
      </c>
      <c r="AC3" s="6">
        <v>172000</v>
      </c>
      <c r="AD3" s="1" t="s">
        <v>7</v>
      </c>
      <c r="AE3" s="6">
        <v>2000000</v>
      </c>
    </row>
    <row r="4" spans="1:31" x14ac:dyDescent="0.3">
      <c r="A4" s="1" t="s">
        <v>6</v>
      </c>
      <c r="B4" s="6">
        <v>1500000</v>
      </c>
      <c r="C4" s="1" t="s">
        <v>8</v>
      </c>
      <c r="D4" s="6">
        <v>1000000</v>
      </c>
      <c r="H4" s="4" t="s">
        <v>26</v>
      </c>
      <c r="I4" s="21">
        <v>1200000</v>
      </c>
      <c r="M4" s="27"/>
      <c r="N4" s="25"/>
      <c r="O4" s="27"/>
      <c r="P4" s="32"/>
      <c r="S4" s="35" t="s">
        <v>27</v>
      </c>
      <c r="T4" s="6"/>
      <c r="U4" s="6">
        <v>200000</v>
      </c>
      <c r="V4" s="6">
        <v>0</v>
      </c>
      <c r="W4" s="6">
        <v>0</v>
      </c>
      <c r="X4" s="6"/>
      <c r="Y4" s="6">
        <v>200000</v>
      </c>
      <c r="AB4" s="1" t="s">
        <v>5</v>
      </c>
      <c r="AC4" s="6">
        <v>860000</v>
      </c>
      <c r="AD4" s="1" t="s">
        <v>8</v>
      </c>
      <c r="AE4" s="6">
        <v>1000000</v>
      </c>
    </row>
    <row r="5" spans="1:31" x14ac:dyDescent="0.3">
      <c r="A5" s="7" t="s">
        <v>9</v>
      </c>
      <c r="B5" s="8">
        <f>SUM(B2:B4)</f>
        <v>3200000</v>
      </c>
      <c r="C5" s="7" t="s">
        <v>9</v>
      </c>
      <c r="D5" s="8">
        <f>SUM(D2:D4)</f>
        <v>3200000</v>
      </c>
      <c r="M5" s="24"/>
      <c r="N5" s="25">
        <f>SUM(N4:N4)</f>
        <v>0</v>
      </c>
      <c r="O5" s="26"/>
      <c r="P5" s="32">
        <f>P3</f>
        <v>472000</v>
      </c>
      <c r="S5" s="36">
        <v>10</v>
      </c>
      <c r="T5" s="1">
        <v>0</v>
      </c>
      <c r="U5" s="1">
        <v>0</v>
      </c>
      <c r="V5" s="6">
        <v>472000</v>
      </c>
      <c r="W5" s="6">
        <v>300000</v>
      </c>
      <c r="X5" s="6">
        <v>172000</v>
      </c>
      <c r="Y5" s="1">
        <v>0</v>
      </c>
      <c r="AB5" s="1" t="s">
        <v>36</v>
      </c>
      <c r="AC5" s="6">
        <v>1000</v>
      </c>
      <c r="AD5" s="1" t="s">
        <v>39</v>
      </c>
      <c r="AE5" s="6">
        <v>472000</v>
      </c>
    </row>
    <row r="6" spans="1:31" x14ac:dyDescent="0.3">
      <c r="M6" s="4"/>
      <c r="N6" s="21"/>
      <c r="O6" s="4" t="s">
        <v>29</v>
      </c>
      <c r="P6" s="5">
        <f>P5</f>
        <v>472000</v>
      </c>
      <c r="S6" s="36">
        <v>20</v>
      </c>
      <c r="T6" s="6">
        <v>500000</v>
      </c>
      <c r="U6" s="1">
        <v>0</v>
      </c>
      <c r="V6" s="6">
        <v>360000</v>
      </c>
      <c r="W6" s="1">
        <v>0</v>
      </c>
      <c r="X6" s="6">
        <v>860000</v>
      </c>
      <c r="Y6" s="1">
        <v>0</v>
      </c>
      <c r="AB6" s="1" t="s">
        <v>37</v>
      </c>
      <c r="AC6" s="6">
        <v>1446800</v>
      </c>
      <c r="AD6" s="1" t="s">
        <v>40</v>
      </c>
      <c r="AE6" s="6">
        <v>7800</v>
      </c>
    </row>
    <row r="7" spans="1:31" x14ac:dyDescent="0.3">
      <c r="S7" s="36">
        <v>50</v>
      </c>
      <c r="T7" s="6">
        <v>0</v>
      </c>
      <c r="U7" s="1">
        <v>0</v>
      </c>
      <c r="V7" s="6">
        <v>53200</v>
      </c>
      <c r="W7" s="6">
        <v>52200</v>
      </c>
      <c r="X7" s="6">
        <v>1000</v>
      </c>
      <c r="Y7" s="1">
        <v>0</v>
      </c>
      <c r="AB7" s="1" t="s">
        <v>38</v>
      </c>
      <c r="AC7" s="6">
        <v>18000</v>
      </c>
      <c r="AD7" s="1" t="s">
        <v>41</v>
      </c>
      <c r="AE7" s="6">
        <v>18000</v>
      </c>
    </row>
    <row r="8" spans="1:31" ht="28.8" x14ac:dyDescent="0.3">
      <c r="A8" s="2" t="s">
        <v>10</v>
      </c>
      <c r="B8" s="9" t="s">
        <v>11</v>
      </c>
      <c r="C8" s="42" t="s">
        <v>14</v>
      </c>
      <c r="D8" s="43"/>
      <c r="E8" s="2" t="s">
        <v>12</v>
      </c>
      <c r="F8" s="9" t="s">
        <v>1</v>
      </c>
      <c r="H8" s="14" t="s">
        <v>23</v>
      </c>
      <c r="I8" s="40" t="s">
        <v>27</v>
      </c>
      <c r="J8" s="41"/>
      <c r="K8" s="14" t="s">
        <v>24</v>
      </c>
      <c r="M8" s="14" t="s">
        <v>23</v>
      </c>
      <c r="N8" s="40">
        <v>68</v>
      </c>
      <c r="O8" s="41"/>
      <c r="P8" s="14" t="s">
        <v>24</v>
      </c>
      <c r="S8" s="36">
        <v>51</v>
      </c>
      <c r="T8" s="6">
        <v>1500000</v>
      </c>
      <c r="U8" s="1">
        <v>0</v>
      </c>
      <c r="V8" s="1">
        <v>0</v>
      </c>
      <c r="W8" s="6">
        <v>53200</v>
      </c>
      <c r="X8" s="6">
        <v>1446800</v>
      </c>
      <c r="Y8" s="1">
        <v>0</v>
      </c>
      <c r="AB8" s="7" t="s">
        <v>9</v>
      </c>
      <c r="AC8" s="8">
        <f>SUM(AC2:AC7)</f>
        <v>3697800</v>
      </c>
      <c r="AD8" s="7" t="s">
        <v>9</v>
      </c>
      <c r="AE8" s="8">
        <f>SUM(AE2:AE7)</f>
        <v>3697800</v>
      </c>
    </row>
    <row r="9" spans="1:31" ht="24.6" customHeight="1" x14ac:dyDescent="0.3">
      <c r="A9" s="2"/>
      <c r="B9" s="9"/>
      <c r="C9" s="10" t="s">
        <v>15</v>
      </c>
      <c r="D9" s="13" t="s">
        <v>16</v>
      </c>
      <c r="E9" s="2"/>
      <c r="F9" s="9"/>
      <c r="H9" s="15"/>
      <c r="I9" s="20"/>
      <c r="J9" s="17" t="s">
        <v>25</v>
      </c>
      <c r="K9" s="3">
        <v>200000</v>
      </c>
      <c r="M9" s="15"/>
      <c r="N9" s="20"/>
      <c r="O9" s="17" t="s">
        <v>25</v>
      </c>
      <c r="P9" s="3">
        <v>0</v>
      </c>
      <c r="S9" s="36">
        <v>60</v>
      </c>
      <c r="T9" s="1">
        <v>0</v>
      </c>
      <c r="U9" s="6">
        <v>0</v>
      </c>
      <c r="V9" s="6">
        <v>0</v>
      </c>
      <c r="W9" s="6">
        <v>472000</v>
      </c>
      <c r="X9" s="1">
        <v>0</v>
      </c>
      <c r="Y9" s="6">
        <v>472000</v>
      </c>
    </row>
    <row r="10" spans="1:31" ht="31.2" customHeight="1" x14ac:dyDescent="0.3">
      <c r="A10" s="1">
        <v>1</v>
      </c>
      <c r="B10" s="11" t="s">
        <v>13</v>
      </c>
      <c r="C10" s="1">
        <v>10</v>
      </c>
      <c r="D10" s="12">
        <v>60</v>
      </c>
      <c r="E10" s="1">
        <v>3</v>
      </c>
      <c r="F10" s="6">
        <v>472000</v>
      </c>
      <c r="H10" s="15"/>
      <c r="I10" s="16">
        <v>0</v>
      </c>
      <c r="J10" s="18"/>
      <c r="K10" s="15">
        <v>0</v>
      </c>
      <c r="M10" s="15"/>
      <c r="N10" s="20"/>
      <c r="O10" s="18">
        <v>5</v>
      </c>
      <c r="P10" s="31">
        <v>7800</v>
      </c>
      <c r="S10" s="36">
        <v>68</v>
      </c>
      <c r="T10" s="1">
        <v>0</v>
      </c>
      <c r="U10" s="6">
        <v>0</v>
      </c>
      <c r="V10" s="6">
        <v>0</v>
      </c>
      <c r="W10" s="6">
        <v>7800</v>
      </c>
      <c r="X10" s="1">
        <v>0</v>
      </c>
      <c r="Y10" s="6">
        <v>7800</v>
      </c>
    </row>
    <row r="11" spans="1:31" ht="27" customHeight="1" x14ac:dyDescent="0.3">
      <c r="A11" s="1">
        <v>2</v>
      </c>
      <c r="B11" s="11" t="s">
        <v>17</v>
      </c>
      <c r="C11" s="1">
        <v>20</v>
      </c>
      <c r="D11" s="12">
        <v>10</v>
      </c>
      <c r="E11" s="1">
        <v>1</v>
      </c>
      <c r="F11" s="6">
        <v>300000</v>
      </c>
      <c r="H11" s="4"/>
      <c r="I11" s="21"/>
      <c r="J11" t="s">
        <v>29</v>
      </c>
      <c r="K11" s="3">
        <v>200000</v>
      </c>
      <c r="M11" s="15"/>
      <c r="N11" s="16">
        <v>0</v>
      </c>
      <c r="O11" s="18"/>
      <c r="P11" s="31">
        <f>P10</f>
        <v>7800</v>
      </c>
      <c r="S11" s="36">
        <v>69</v>
      </c>
      <c r="T11" s="6">
        <v>0</v>
      </c>
      <c r="U11" s="1">
        <v>0</v>
      </c>
      <c r="V11" s="6">
        <v>0</v>
      </c>
      <c r="W11" s="6">
        <v>18000</v>
      </c>
      <c r="X11" s="6">
        <v>0</v>
      </c>
      <c r="Y11" s="6">
        <v>18000</v>
      </c>
    </row>
    <row r="12" spans="1:31" ht="28.2" customHeight="1" x14ac:dyDescent="0.3">
      <c r="A12" s="1">
        <v>3</v>
      </c>
      <c r="B12" s="11" t="s">
        <v>18</v>
      </c>
      <c r="C12" s="1">
        <v>20</v>
      </c>
      <c r="D12" s="12">
        <v>70</v>
      </c>
      <c r="E12" s="1">
        <v>3</v>
      </c>
      <c r="F12" s="6">
        <v>60000</v>
      </c>
      <c r="M12" s="4"/>
      <c r="N12" s="21"/>
      <c r="O12" s="4" t="s">
        <v>29</v>
      </c>
      <c r="P12" s="5">
        <f>P11</f>
        <v>7800</v>
      </c>
      <c r="S12" s="36">
        <v>70</v>
      </c>
      <c r="T12" s="1">
        <v>0</v>
      </c>
      <c r="U12" s="6">
        <v>0</v>
      </c>
      <c r="V12" s="6">
        <v>78000</v>
      </c>
      <c r="W12" s="6">
        <v>60000</v>
      </c>
      <c r="X12" s="1">
        <v>0</v>
      </c>
      <c r="Y12" s="6">
        <v>0</v>
      </c>
    </row>
    <row r="13" spans="1:31" ht="27.6" customHeight="1" x14ac:dyDescent="0.3">
      <c r="A13" s="1">
        <v>4</v>
      </c>
      <c r="B13" s="11" t="s">
        <v>19</v>
      </c>
      <c r="C13" s="1">
        <v>70</v>
      </c>
      <c r="D13" s="12">
        <v>69</v>
      </c>
      <c r="E13" s="1">
        <v>2</v>
      </c>
      <c r="F13" s="6">
        <f>F12*30%</f>
        <v>18000</v>
      </c>
      <c r="S13" s="36">
        <v>80</v>
      </c>
      <c r="T13" s="1">
        <v>0</v>
      </c>
      <c r="U13" s="6">
        <v>2000000</v>
      </c>
      <c r="V13" s="1">
        <v>0</v>
      </c>
      <c r="W13" s="1">
        <v>0</v>
      </c>
      <c r="X13" s="1">
        <v>0</v>
      </c>
      <c r="Y13" s="6">
        <v>2000000</v>
      </c>
    </row>
    <row r="14" spans="1:31" ht="28.8" customHeight="1" x14ac:dyDescent="0.3">
      <c r="A14" s="1">
        <v>5</v>
      </c>
      <c r="B14" s="11" t="s">
        <v>20</v>
      </c>
      <c r="C14" s="1">
        <v>70</v>
      </c>
      <c r="D14" s="12">
        <v>68</v>
      </c>
      <c r="E14" s="1">
        <v>2</v>
      </c>
      <c r="F14" s="6">
        <v>7800</v>
      </c>
      <c r="H14" s="23" t="s">
        <v>23</v>
      </c>
      <c r="I14" s="38">
        <v>10</v>
      </c>
      <c r="J14" s="39"/>
      <c r="K14" s="23" t="s">
        <v>24</v>
      </c>
      <c r="M14" s="14" t="s">
        <v>23</v>
      </c>
      <c r="N14" s="40">
        <v>69</v>
      </c>
      <c r="O14" s="41"/>
      <c r="P14" s="14" t="s">
        <v>24</v>
      </c>
      <c r="S14" s="36">
        <v>99</v>
      </c>
      <c r="T14" s="1">
        <v>0</v>
      </c>
      <c r="U14" s="6">
        <v>1000000</v>
      </c>
      <c r="V14" s="1">
        <v>0</v>
      </c>
      <c r="W14" s="1">
        <v>0</v>
      </c>
      <c r="X14" s="1">
        <v>0</v>
      </c>
      <c r="Y14" s="6">
        <v>1000000</v>
      </c>
    </row>
    <row r="15" spans="1:31" ht="28.8" customHeight="1" x14ac:dyDescent="0.3">
      <c r="A15" s="1">
        <v>6</v>
      </c>
      <c r="B15" s="11" t="s">
        <v>21</v>
      </c>
      <c r="C15" s="1">
        <v>50</v>
      </c>
      <c r="D15" s="12">
        <v>51</v>
      </c>
      <c r="E15" s="1">
        <v>1</v>
      </c>
      <c r="F15" s="6">
        <v>53200</v>
      </c>
      <c r="H15" s="28" t="s">
        <v>25</v>
      </c>
      <c r="I15" s="30">
        <v>0</v>
      </c>
      <c r="J15" s="28">
        <v>2</v>
      </c>
      <c r="K15" s="29">
        <v>300000</v>
      </c>
      <c r="M15" s="15"/>
      <c r="N15" s="20"/>
      <c r="O15" s="17" t="s">
        <v>25</v>
      </c>
      <c r="P15" s="3">
        <v>0</v>
      </c>
      <c r="S15" s="34" t="s">
        <v>34</v>
      </c>
      <c r="T15" s="8">
        <f t="shared" ref="T15:Y15" si="0">SUM(T3:T14)</f>
        <v>3200000</v>
      </c>
      <c r="U15" s="8">
        <f t="shared" si="0"/>
        <v>3200000</v>
      </c>
      <c r="V15" s="8">
        <f t="shared" si="0"/>
        <v>963200</v>
      </c>
      <c r="W15" s="8">
        <f t="shared" si="0"/>
        <v>963200</v>
      </c>
      <c r="X15" s="8">
        <f t="shared" si="0"/>
        <v>3679800</v>
      </c>
      <c r="Y15" s="8">
        <f t="shared" si="0"/>
        <v>3697800</v>
      </c>
    </row>
    <row r="16" spans="1:31" ht="28.8" customHeight="1" x14ac:dyDescent="0.3">
      <c r="A16" s="1">
        <v>7</v>
      </c>
      <c r="B16" s="11" t="s">
        <v>22</v>
      </c>
      <c r="C16" s="1">
        <v>70</v>
      </c>
      <c r="D16" s="12">
        <v>50</v>
      </c>
      <c r="E16" s="1">
        <v>4</v>
      </c>
      <c r="F16" s="6">
        <v>52200</v>
      </c>
      <c r="H16" s="24">
        <v>1</v>
      </c>
      <c r="I16" s="25">
        <v>472000</v>
      </c>
      <c r="J16" s="26"/>
      <c r="K16" s="27"/>
      <c r="M16" s="15"/>
      <c r="N16" s="20"/>
      <c r="O16" s="18">
        <v>4</v>
      </c>
      <c r="P16" s="31">
        <v>18000</v>
      </c>
    </row>
    <row r="17" spans="8:16" x14ac:dyDescent="0.3">
      <c r="H17" s="22"/>
      <c r="I17" s="20">
        <f>I16</f>
        <v>472000</v>
      </c>
      <c r="J17" s="15"/>
      <c r="K17" s="31">
        <f>K15</f>
        <v>300000</v>
      </c>
      <c r="M17" s="15"/>
      <c r="N17" s="16">
        <v>0</v>
      </c>
      <c r="O17" s="18"/>
      <c r="P17" s="31">
        <f>P16</f>
        <v>18000</v>
      </c>
    </row>
    <row r="18" spans="8:16" x14ac:dyDescent="0.3">
      <c r="H18" s="4" t="s">
        <v>29</v>
      </c>
      <c r="I18" s="21">
        <f>I15+I17-K17</f>
        <v>172000</v>
      </c>
      <c r="K18" s="3"/>
      <c r="M18" s="4"/>
      <c r="N18" s="21"/>
      <c r="O18" s="4" t="s">
        <v>29</v>
      </c>
      <c r="P18" s="5">
        <f>P17</f>
        <v>18000</v>
      </c>
    </row>
    <row r="21" spans="8:16" x14ac:dyDescent="0.3">
      <c r="H21" s="23" t="s">
        <v>23</v>
      </c>
      <c r="I21" s="38">
        <v>20</v>
      </c>
      <c r="J21" s="39"/>
      <c r="K21" s="23" t="s">
        <v>24</v>
      </c>
      <c r="M21" s="14" t="s">
        <v>23</v>
      </c>
      <c r="N21" s="40">
        <v>70</v>
      </c>
      <c r="O21" s="39"/>
      <c r="P21" s="23" t="s">
        <v>24</v>
      </c>
    </row>
    <row r="22" spans="8:16" x14ac:dyDescent="0.3">
      <c r="H22" s="28" t="s">
        <v>25</v>
      </c>
      <c r="I22" s="30">
        <v>500000</v>
      </c>
      <c r="J22" s="28"/>
      <c r="K22" s="29"/>
      <c r="M22" s="28" t="s">
        <v>25</v>
      </c>
      <c r="N22" s="29">
        <v>0</v>
      </c>
      <c r="O22" s="17">
        <v>3</v>
      </c>
      <c r="P22" s="29">
        <v>60000</v>
      </c>
    </row>
    <row r="23" spans="8:16" x14ac:dyDescent="0.3">
      <c r="H23">
        <v>2</v>
      </c>
      <c r="I23" s="19">
        <v>300000</v>
      </c>
      <c r="K23" s="3"/>
      <c r="M23" s="28">
        <v>4</v>
      </c>
      <c r="N23" s="29">
        <v>18000</v>
      </c>
      <c r="O23" s="33"/>
      <c r="P23" s="3"/>
    </row>
    <row r="24" spans="8:16" x14ac:dyDescent="0.3">
      <c r="H24" s="27">
        <v>3</v>
      </c>
      <c r="I24" s="25">
        <v>60000</v>
      </c>
      <c r="J24" s="27"/>
      <c r="K24" s="32"/>
      <c r="M24">
        <v>5</v>
      </c>
      <c r="N24" s="19">
        <v>7800</v>
      </c>
      <c r="P24" s="3"/>
    </row>
    <row r="25" spans="8:16" x14ac:dyDescent="0.3">
      <c r="H25" s="24"/>
      <c r="I25" s="25">
        <f>SUM(I23:I24)</f>
        <v>360000</v>
      </c>
      <c r="J25" s="26"/>
      <c r="K25" s="27">
        <v>0</v>
      </c>
      <c r="M25" s="27">
        <v>7</v>
      </c>
      <c r="N25" s="25">
        <v>52200</v>
      </c>
      <c r="O25" s="27"/>
      <c r="P25" s="32"/>
    </row>
    <row r="26" spans="8:16" x14ac:dyDescent="0.3">
      <c r="H26" s="4" t="s">
        <v>29</v>
      </c>
      <c r="I26" s="21">
        <f>I22+I25-K25</f>
        <v>860000</v>
      </c>
      <c r="K26" s="3"/>
      <c r="M26" s="27"/>
      <c r="N26" s="25">
        <f>SUM(N23:N25)</f>
        <v>78000</v>
      </c>
      <c r="O26" s="26"/>
      <c r="P26" s="32">
        <f>P22</f>
        <v>60000</v>
      </c>
    </row>
    <row r="27" spans="8:16" x14ac:dyDescent="0.3">
      <c r="M27" s="4" t="s">
        <v>29</v>
      </c>
      <c r="N27" s="21">
        <f>N22+N26-P26</f>
        <v>18000</v>
      </c>
      <c r="O27" s="4"/>
      <c r="P27" s="5"/>
    </row>
    <row r="29" spans="8:16" x14ac:dyDescent="0.3">
      <c r="H29" s="23" t="s">
        <v>23</v>
      </c>
      <c r="I29" s="38">
        <v>50</v>
      </c>
      <c r="J29" s="39"/>
      <c r="K29" s="23" t="s">
        <v>24</v>
      </c>
      <c r="M29" s="14" t="s">
        <v>23</v>
      </c>
      <c r="N29" s="40">
        <v>80</v>
      </c>
      <c r="O29" s="41"/>
      <c r="P29" s="14" t="s">
        <v>24</v>
      </c>
    </row>
    <row r="30" spans="8:16" x14ac:dyDescent="0.3">
      <c r="H30" s="28" t="s">
        <v>25</v>
      </c>
      <c r="I30" s="30">
        <v>0</v>
      </c>
      <c r="J30" s="28"/>
      <c r="K30" s="29"/>
      <c r="M30" s="15"/>
      <c r="N30" s="20"/>
      <c r="O30" s="17" t="s">
        <v>25</v>
      </c>
      <c r="P30" s="3">
        <v>2000000</v>
      </c>
    </row>
    <row r="31" spans="8:16" x14ac:dyDescent="0.3">
      <c r="H31" s="27">
        <v>6</v>
      </c>
      <c r="I31" s="25">
        <v>53200</v>
      </c>
      <c r="J31" s="27"/>
      <c r="K31" s="32"/>
      <c r="M31" s="15"/>
      <c r="N31" s="16">
        <v>0</v>
      </c>
      <c r="O31" s="18"/>
      <c r="P31" s="15">
        <v>0</v>
      </c>
    </row>
    <row r="32" spans="8:16" x14ac:dyDescent="0.3">
      <c r="H32" s="24"/>
      <c r="I32" s="25">
        <f>SUM(I31:I31)</f>
        <v>53200</v>
      </c>
      <c r="J32" s="26"/>
      <c r="K32" s="27">
        <v>0</v>
      </c>
      <c r="M32" s="4"/>
      <c r="N32" s="21"/>
      <c r="O32" s="4" t="s">
        <v>29</v>
      </c>
      <c r="P32" s="5">
        <f>P30</f>
        <v>2000000</v>
      </c>
    </row>
    <row r="33" spans="8:16" x14ac:dyDescent="0.3">
      <c r="H33" s="4" t="s">
        <v>29</v>
      </c>
      <c r="I33" s="21">
        <f>I30+I32-K32</f>
        <v>53200</v>
      </c>
      <c r="K33" s="3"/>
    </row>
    <row r="36" spans="8:16" x14ac:dyDescent="0.3">
      <c r="H36" s="23" t="s">
        <v>23</v>
      </c>
      <c r="I36" s="38">
        <v>51</v>
      </c>
      <c r="J36" s="39"/>
      <c r="K36" s="23" t="s">
        <v>24</v>
      </c>
      <c r="M36" s="14" t="s">
        <v>23</v>
      </c>
      <c r="N36" s="40">
        <v>99</v>
      </c>
      <c r="O36" s="41"/>
      <c r="P36" s="14" t="s">
        <v>24</v>
      </c>
    </row>
    <row r="37" spans="8:16" x14ac:dyDescent="0.3">
      <c r="H37" s="28" t="s">
        <v>25</v>
      </c>
      <c r="I37" s="30">
        <v>1500000</v>
      </c>
      <c r="J37" s="28">
        <v>6</v>
      </c>
      <c r="K37" s="29">
        <v>53200</v>
      </c>
      <c r="M37" s="15"/>
      <c r="N37" s="20"/>
      <c r="O37" s="17" t="s">
        <v>25</v>
      </c>
      <c r="P37" s="3">
        <v>1000000</v>
      </c>
    </row>
    <row r="38" spans="8:16" x14ac:dyDescent="0.3">
      <c r="H38" s="27"/>
      <c r="I38" s="25"/>
      <c r="J38" s="27"/>
      <c r="K38" s="32"/>
      <c r="M38" s="15"/>
      <c r="N38" s="16">
        <v>0</v>
      </c>
      <c r="O38" s="18"/>
      <c r="P38" s="15">
        <v>0</v>
      </c>
    </row>
    <row r="39" spans="8:16" x14ac:dyDescent="0.3">
      <c r="H39" s="24"/>
      <c r="I39" s="25">
        <f>SUM(I38:I38)</f>
        <v>0</v>
      </c>
      <c r="J39" s="26"/>
      <c r="K39" s="32">
        <f>K37</f>
        <v>53200</v>
      </c>
      <c r="M39" s="4"/>
      <c r="N39" s="21"/>
      <c r="O39" s="4" t="s">
        <v>29</v>
      </c>
      <c r="P39" s="5">
        <f>P37</f>
        <v>1000000</v>
      </c>
    </row>
    <row r="40" spans="8:16" x14ac:dyDescent="0.3">
      <c r="H40" s="4" t="s">
        <v>29</v>
      </c>
      <c r="I40" s="21">
        <f>I37+I39-K39</f>
        <v>1446800</v>
      </c>
      <c r="K40" s="3"/>
    </row>
  </sheetData>
  <mergeCells count="17">
    <mergeCell ref="C8:D8"/>
    <mergeCell ref="I1:J1"/>
    <mergeCell ref="I8:J8"/>
    <mergeCell ref="I21:J21"/>
    <mergeCell ref="I29:J29"/>
    <mergeCell ref="I36:J36"/>
    <mergeCell ref="N1:O1"/>
    <mergeCell ref="N8:O8"/>
    <mergeCell ref="N14:O14"/>
    <mergeCell ref="N21:O21"/>
    <mergeCell ref="N29:O29"/>
    <mergeCell ref="N36:O36"/>
    <mergeCell ref="S1:S2"/>
    <mergeCell ref="T1:U1"/>
    <mergeCell ref="V1:W1"/>
    <mergeCell ref="X1:Y1"/>
    <mergeCell ref="I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Филиппова Екатерина Романовна</dc:creator>
  <cp:lastModifiedBy>Филиппова Екатерина Романовна</cp:lastModifiedBy>
  <dcterms:created xsi:type="dcterms:W3CDTF">2024-03-13T09:07:47Z</dcterms:created>
  <dcterms:modified xsi:type="dcterms:W3CDTF">2024-03-20T09:12:10Z</dcterms:modified>
</cp:coreProperties>
</file>