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uario\Dropbox\FirstJobData\Quant\Risk_Management_Specialization_Coursera\to_GitHub\"/>
    </mc:Choice>
  </mc:AlternateContent>
  <xr:revisionPtr revIDLastSave="0" documentId="8_{834C0D91-5786-4C9F-BB5C-1B6881D99805}" xr6:coauthVersionLast="47" xr6:coauthVersionMax="47" xr10:uidLastSave="{00000000-0000-0000-0000-000000000000}"/>
  <bookViews>
    <workbookView xWindow="1932" yWindow="0" windowWidth="21168" windowHeight="12336" activeTab="3" xr2:uid="{00000000-000D-0000-FFFF-FFFF00000000}"/>
  </bookViews>
  <sheets>
    <sheet name="Percentile" sheetId="2" r:id="rId1"/>
    <sheet name="Data" sheetId="1" r:id="rId2"/>
    <sheet name="$ Portfolio Loss" sheetId="3" r:id="rId3"/>
    <sheet name="$ Portfolio VaR" sheetId="4" r:id="rId4"/>
  </sheets>
  <externalReferences>
    <externalReference r:id="rId5"/>
  </externalReferences>
  <definedNames>
    <definedName name="_xlchart.v1.0" hidden="1">'$ Portfolio VaR'!$A$26:$A$45</definedName>
    <definedName name="_xlchart.v1.1" hidden="1">'$ Portfolio VaR'!$B$26:$B$45</definedName>
    <definedName name="_xlchart.v1.2" hidden="1">'$ Portfolio VaR'!$G$26:$G$45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6" i="4" l="1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P5" i="4" a="1"/>
  <c r="P5" i="4" s="1"/>
  <c r="C26" i="4"/>
  <c r="A27" i="4"/>
  <c r="C27" i="4" s="1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T19" i="4"/>
  <c r="T20" i="4"/>
  <c r="T21" i="4"/>
  <c r="T22" i="4"/>
  <c r="T23" i="4"/>
  <c r="T24" i="4"/>
  <c r="T25" i="4"/>
  <c r="T26" i="4"/>
  <c r="T27" i="4"/>
  <c r="T5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200" i="4"/>
  <c r="N201" i="4"/>
  <c r="N202" i="4"/>
  <c r="N203" i="4"/>
  <c r="N204" i="4"/>
  <c r="N205" i="4"/>
  <c r="N206" i="4"/>
  <c r="N207" i="4"/>
  <c r="N208" i="4"/>
  <c r="N209" i="4"/>
  <c r="N210" i="4"/>
  <c r="N211" i="4"/>
  <c r="N212" i="4"/>
  <c r="N213" i="4"/>
  <c r="N214" i="4"/>
  <c r="N215" i="4"/>
  <c r="N216" i="4"/>
  <c r="N217" i="4"/>
  <c r="N218" i="4"/>
  <c r="N219" i="4"/>
  <c r="N220" i="4"/>
  <c r="N221" i="4"/>
  <c r="N222" i="4"/>
  <c r="N223" i="4"/>
  <c r="N224" i="4"/>
  <c r="N225" i="4"/>
  <c r="N226" i="4"/>
  <c r="N227" i="4"/>
  <c r="N228" i="4"/>
  <c r="N229" i="4"/>
  <c r="N230" i="4"/>
  <c r="N231" i="4"/>
  <c r="N232" i="4"/>
  <c r="N233" i="4"/>
  <c r="N234" i="4"/>
  <c r="N235" i="4"/>
  <c r="N236" i="4"/>
  <c r="N237" i="4"/>
  <c r="N238" i="4"/>
  <c r="N239" i="4"/>
  <c r="N240" i="4"/>
  <c r="N241" i="4"/>
  <c r="N242" i="4"/>
  <c r="N243" i="4"/>
  <c r="N244" i="4"/>
  <c r="N245" i="4"/>
  <c r="N246" i="4"/>
  <c r="N247" i="4"/>
  <c r="N248" i="4"/>
  <c r="N249" i="4"/>
  <c r="N250" i="4"/>
  <c r="N251" i="4"/>
  <c r="N252" i="4"/>
  <c r="N253" i="4"/>
  <c r="N254" i="4"/>
  <c r="N255" i="4"/>
  <c r="N256" i="4"/>
  <c r="N257" i="4"/>
  <c r="N258" i="4"/>
  <c r="N259" i="4"/>
  <c r="N260" i="4"/>
  <c r="N261" i="4"/>
  <c r="N262" i="4"/>
  <c r="N263" i="4"/>
  <c r="N264" i="4"/>
  <c r="N265" i="4"/>
  <c r="N266" i="4"/>
  <c r="N267" i="4"/>
  <c r="N268" i="4"/>
  <c r="N269" i="4"/>
  <c r="N270" i="4"/>
  <c r="N271" i="4"/>
  <c r="N272" i="4"/>
  <c r="N273" i="4"/>
  <c r="N274" i="4"/>
  <c r="N275" i="4"/>
  <c r="N276" i="4"/>
  <c r="N277" i="4"/>
  <c r="N278" i="4"/>
  <c r="N279" i="4"/>
  <c r="N280" i="4"/>
  <c r="N281" i="4"/>
  <c r="N282" i="4"/>
  <c r="N283" i="4"/>
  <c r="N284" i="4"/>
  <c r="N285" i="4"/>
  <c r="N286" i="4"/>
  <c r="N287" i="4"/>
  <c r="N288" i="4"/>
  <c r="N289" i="4"/>
  <c r="N290" i="4"/>
  <c r="N291" i="4"/>
  <c r="N292" i="4"/>
  <c r="N293" i="4"/>
  <c r="N294" i="4"/>
  <c r="N295" i="4"/>
  <c r="N296" i="4"/>
  <c r="N297" i="4"/>
  <c r="N298" i="4"/>
  <c r="N299" i="4"/>
  <c r="N300" i="4"/>
  <c r="N301" i="4"/>
  <c r="N302" i="4"/>
  <c r="N303" i="4"/>
  <c r="N304" i="4"/>
  <c r="N305" i="4"/>
  <c r="N306" i="4"/>
  <c r="N307" i="4"/>
  <c r="N308" i="4"/>
  <c r="N309" i="4"/>
  <c r="N310" i="4"/>
  <c r="N311" i="4"/>
  <c r="N312" i="4"/>
  <c r="N313" i="4"/>
  <c r="N314" i="4"/>
  <c r="N315" i="4"/>
  <c r="N316" i="4"/>
  <c r="N317" i="4"/>
  <c r="N318" i="4"/>
  <c r="N319" i="4"/>
  <c r="N320" i="4"/>
  <c r="N321" i="4"/>
  <c r="N322" i="4"/>
  <c r="N323" i="4"/>
  <c r="N324" i="4"/>
  <c r="N325" i="4"/>
  <c r="N326" i="4"/>
  <c r="N327" i="4"/>
  <c r="N328" i="4"/>
  <c r="N329" i="4"/>
  <c r="N330" i="4"/>
  <c r="N331" i="4"/>
  <c r="N332" i="4"/>
  <c r="N333" i="4"/>
  <c r="N334" i="4"/>
  <c r="N335" i="4"/>
  <c r="N336" i="4"/>
  <c r="N337" i="4"/>
  <c r="N338" i="4"/>
  <c r="N339" i="4"/>
  <c r="N340" i="4"/>
  <c r="N341" i="4"/>
  <c r="N342" i="4"/>
  <c r="N343" i="4"/>
  <c r="N344" i="4"/>
  <c r="N345" i="4"/>
  <c r="N346" i="4"/>
  <c r="N347" i="4"/>
  <c r="N348" i="4"/>
  <c r="N349" i="4"/>
  <c r="N350" i="4"/>
  <c r="N351" i="4"/>
  <c r="N352" i="4"/>
  <c r="N353" i="4"/>
  <c r="N354" i="4"/>
  <c r="N355" i="4"/>
  <c r="N356" i="4"/>
  <c r="N357" i="4"/>
  <c r="N358" i="4"/>
  <c r="N359" i="4"/>
  <c r="N360" i="4"/>
  <c r="N361" i="4"/>
  <c r="N362" i="4"/>
  <c r="N363" i="4"/>
  <c r="N364" i="4"/>
  <c r="N365" i="4"/>
  <c r="N366" i="4"/>
  <c r="N367" i="4"/>
  <c r="N368" i="4"/>
  <c r="N369" i="4"/>
  <c r="N370" i="4"/>
  <c r="N371" i="4"/>
  <c r="N372" i="4"/>
  <c r="N373" i="4"/>
  <c r="N374" i="4"/>
  <c r="N375" i="4"/>
  <c r="N376" i="4"/>
  <c r="N377" i="4"/>
  <c r="N378" i="4"/>
  <c r="N379" i="4"/>
  <c r="N380" i="4"/>
  <c r="N381" i="4"/>
  <c r="N382" i="4"/>
  <c r="N383" i="4"/>
  <c r="N384" i="4"/>
  <c r="N385" i="4"/>
  <c r="N386" i="4"/>
  <c r="N387" i="4"/>
  <c r="N388" i="4"/>
  <c r="N389" i="4"/>
  <c r="N390" i="4"/>
  <c r="N391" i="4"/>
  <c r="N392" i="4"/>
  <c r="N393" i="4"/>
  <c r="N394" i="4"/>
  <c r="N395" i="4"/>
  <c r="N396" i="4"/>
  <c r="N397" i="4"/>
  <c r="N398" i="4"/>
  <c r="N399" i="4"/>
  <c r="N400" i="4"/>
  <c r="N401" i="4"/>
  <c r="N402" i="4"/>
  <c r="N403" i="4"/>
  <c r="N404" i="4"/>
  <c r="N405" i="4"/>
  <c r="N406" i="4"/>
  <c r="N407" i="4"/>
  <c r="N408" i="4"/>
  <c r="N409" i="4"/>
  <c r="N410" i="4"/>
  <c r="N411" i="4"/>
  <c r="N412" i="4"/>
  <c r="N413" i="4"/>
  <c r="N414" i="4"/>
  <c r="N415" i="4"/>
  <c r="N416" i="4"/>
  <c r="N417" i="4"/>
  <c r="N418" i="4"/>
  <c r="N419" i="4"/>
  <c r="N420" i="4"/>
  <c r="N421" i="4"/>
  <c r="N422" i="4"/>
  <c r="N423" i="4"/>
  <c r="N424" i="4"/>
  <c r="N425" i="4"/>
  <c r="N426" i="4"/>
  <c r="N427" i="4"/>
  <c r="N428" i="4"/>
  <c r="N429" i="4"/>
  <c r="N430" i="4"/>
  <c r="N431" i="4"/>
  <c r="N432" i="4"/>
  <c r="N433" i="4"/>
  <c r="N434" i="4"/>
  <c r="N435" i="4"/>
  <c r="N436" i="4"/>
  <c r="N437" i="4"/>
  <c r="N438" i="4"/>
  <c r="N439" i="4"/>
  <c r="N440" i="4"/>
  <c r="N441" i="4"/>
  <c r="N442" i="4"/>
  <c r="N443" i="4"/>
  <c r="N444" i="4"/>
  <c r="N445" i="4"/>
  <c r="N446" i="4"/>
  <c r="N447" i="4"/>
  <c r="N448" i="4"/>
  <c r="N449" i="4"/>
  <c r="N450" i="4"/>
  <c r="N451" i="4"/>
  <c r="N452" i="4"/>
  <c r="N453" i="4"/>
  <c r="N454" i="4"/>
  <c r="N455" i="4"/>
  <c r="N456" i="4"/>
  <c r="N457" i="4"/>
  <c r="N458" i="4"/>
  <c r="N459" i="4"/>
  <c r="N460" i="4"/>
  <c r="N461" i="4"/>
  <c r="N462" i="4"/>
  <c r="N463" i="4"/>
  <c r="N464" i="4"/>
  <c r="N465" i="4"/>
  <c r="N466" i="4"/>
  <c r="N467" i="4"/>
  <c r="N468" i="4"/>
  <c r="N469" i="4"/>
  <c r="N470" i="4"/>
  <c r="N471" i="4"/>
  <c r="N472" i="4"/>
  <c r="N473" i="4"/>
  <c r="N474" i="4"/>
  <c r="N475" i="4"/>
  <c r="N476" i="4"/>
  <c r="N477" i="4"/>
  <c r="N478" i="4"/>
  <c r="N479" i="4"/>
  <c r="N480" i="4"/>
  <c r="N481" i="4"/>
  <c r="N482" i="4"/>
  <c r="N483" i="4"/>
  <c r="N484" i="4"/>
  <c r="N485" i="4"/>
  <c r="N486" i="4"/>
  <c r="N487" i="4"/>
  <c r="N488" i="4"/>
  <c r="N489" i="4"/>
  <c r="N490" i="4"/>
  <c r="N491" i="4"/>
  <c r="N492" i="4"/>
  <c r="N493" i="4"/>
  <c r="N494" i="4"/>
  <c r="N495" i="4"/>
  <c r="N496" i="4"/>
  <c r="N497" i="4"/>
  <c r="N498" i="4"/>
  <c r="N499" i="4"/>
  <c r="N500" i="4"/>
  <c r="N501" i="4"/>
  <c r="N502" i="4"/>
  <c r="N503" i="4"/>
  <c r="N504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473" i="4"/>
  <c r="M474" i="4"/>
  <c r="M475" i="4"/>
  <c r="M476" i="4"/>
  <c r="M477" i="4"/>
  <c r="M478" i="4"/>
  <c r="M479" i="4"/>
  <c r="M480" i="4"/>
  <c r="M481" i="4"/>
  <c r="M482" i="4"/>
  <c r="M483" i="4"/>
  <c r="M484" i="4"/>
  <c r="M485" i="4"/>
  <c r="M486" i="4"/>
  <c r="M487" i="4"/>
  <c r="M488" i="4"/>
  <c r="M489" i="4"/>
  <c r="M490" i="4"/>
  <c r="M491" i="4"/>
  <c r="M492" i="4"/>
  <c r="M493" i="4"/>
  <c r="M494" i="4"/>
  <c r="M495" i="4"/>
  <c r="M496" i="4"/>
  <c r="M497" i="4"/>
  <c r="M498" i="4"/>
  <c r="M499" i="4"/>
  <c r="M500" i="4"/>
  <c r="M501" i="4"/>
  <c r="M502" i="4"/>
  <c r="M503" i="4"/>
  <c r="M504" i="4"/>
  <c r="M5" i="4"/>
  <c r="D6" i="4"/>
  <c r="D7" i="4"/>
  <c r="D8" i="4"/>
  <c r="D5" i="4"/>
  <c r="B13" i="3"/>
  <c r="B8" i="3"/>
  <c r="C7" i="3"/>
  <c r="C6" i="3"/>
  <c r="C5" i="3"/>
  <c r="C4" i="3"/>
  <c r="U5" i="4" l="1" a="1"/>
  <c r="U5" i="4" s="1"/>
  <c r="V5" i="4" s="1"/>
  <c r="B26" i="4"/>
  <c r="G26" i="4" s="1"/>
  <c r="B27" i="4"/>
  <c r="D27" i="4" s="1"/>
  <c r="A28" i="4"/>
  <c r="A29" i="4" s="1"/>
  <c r="C29" i="4" s="1"/>
  <c r="B28" i="4"/>
  <c r="V23" i="4" l="1"/>
  <c r="V9" i="4"/>
  <c r="V10" i="4"/>
  <c r="V18" i="4"/>
  <c r="V26" i="4"/>
  <c r="V20" i="4"/>
  <c r="V27" i="4"/>
  <c r="V7" i="4"/>
  <c r="V12" i="4"/>
  <c r="V24" i="4"/>
  <c r="V17" i="4"/>
  <c r="V6" i="4"/>
  <c r="V13" i="4"/>
  <c r="V25" i="4"/>
  <c r="V14" i="4"/>
  <c r="V21" i="4"/>
  <c r="V8" i="4"/>
  <c r="V22" i="4"/>
  <c r="V16" i="4"/>
  <c r="V19" i="4"/>
  <c r="V15" i="4"/>
  <c r="C28" i="4"/>
  <c r="E28" i="4" s="1"/>
  <c r="V11" i="4"/>
  <c r="G27" i="4"/>
  <c r="E27" i="4"/>
  <c r="D26" i="4"/>
  <c r="E26" i="4"/>
  <c r="A30" i="4"/>
  <c r="B29" i="4"/>
  <c r="D29" i="4" s="1"/>
  <c r="G28" i="4"/>
  <c r="D28" i="4" l="1"/>
  <c r="E29" i="4"/>
  <c r="G29" i="4"/>
  <c r="A31" i="4"/>
  <c r="B30" i="4"/>
  <c r="C30" i="4"/>
  <c r="D30" i="4" l="1"/>
  <c r="G30" i="4"/>
  <c r="E30" i="4"/>
  <c r="A32" i="4"/>
  <c r="B31" i="4"/>
  <c r="C31" i="4"/>
  <c r="D31" i="4" l="1"/>
  <c r="E31" i="4"/>
  <c r="G31" i="4"/>
  <c r="A33" i="4"/>
  <c r="C32" i="4"/>
  <c r="B32" i="4"/>
  <c r="D32" i="4" l="1"/>
  <c r="E32" i="4"/>
  <c r="G32" i="4"/>
  <c r="A34" i="4"/>
  <c r="C33" i="4"/>
  <c r="B33" i="4"/>
  <c r="G33" i="4" l="1"/>
  <c r="E33" i="4"/>
  <c r="D33" i="4"/>
  <c r="A35" i="4"/>
  <c r="C34" i="4"/>
  <c r="B34" i="4"/>
  <c r="E34" i="4" l="1"/>
  <c r="G34" i="4"/>
  <c r="D34" i="4"/>
  <c r="A36" i="4"/>
  <c r="B35" i="4"/>
  <c r="C35" i="4"/>
  <c r="D35" i="4" l="1"/>
  <c r="G35" i="4"/>
  <c r="E35" i="4"/>
  <c r="A37" i="4"/>
  <c r="B36" i="4"/>
  <c r="C36" i="4"/>
  <c r="E36" i="4" l="1"/>
  <c r="D36" i="4"/>
  <c r="G36" i="4"/>
  <c r="A38" i="4"/>
  <c r="B37" i="4"/>
  <c r="C37" i="4"/>
  <c r="D37" i="4" l="1"/>
  <c r="A39" i="4"/>
  <c r="B38" i="4"/>
  <c r="C38" i="4"/>
  <c r="G37" i="4"/>
  <c r="E37" i="4"/>
  <c r="G38" i="4" l="1"/>
  <c r="E38" i="4"/>
  <c r="D38" i="4"/>
  <c r="A40" i="4"/>
  <c r="B39" i="4"/>
  <c r="C39" i="4"/>
  <c r="D39" i="4" l="1"/>
  <c r="E39" i="4"/>
  <c r="G39" i="4"/>
  <c r="A41" i="4"/>
  <c r="C40" i="4"/>
  <c r="B40" i="4"/>
  <c r="D40" i="4" l="1"/>
  <c r="G40" i="4"/>
  <c r="E40" i="4"/>
  <c r="C41" i="4"/>
  <c r="A42" i="4"/>
  <c r="B41" i="4"/>
  <c r="G41" i="4" l="1"/>
  <c r="E41" i="4"/>
  <c r="D41" i="4"/>
  <c r="C42" i="4"/>
  <c r="B42" i="4"/>
  <c r="A43" i="4"/>
  <c r="B43" i="4" l="1"/>
  <c r="C43" i="4"/>
  <c r="A44" i="4"/>
  <c r="E42" i="4"/>
  <c r="D42" i="4"/>
  <c r="G42" i="4"/>
  <c r="B44" i="4" l="1"/>
  <c r="A45" i="4"/>
  <c r="C44" i="4"/>
  <c r="E43" i="4"/>
  <c r="D43" i="4"/>
  <c r="G43" i="4"/>
  <c r="B45" i="4" l="1"/>
  <c r="C45" i="4"/>
  <c r="D44" i="4"/>
  <c r="G44" i="4"/>
  <c r="E44" i="4"/>
  <c r="E45" i="4" l="1"/>
  <c r="D45" i="4"/>
  <c r="G45" i="4"/>
  <c r="AC4" i="3" l="1"/>
  <c r="X4" i="3"/>
  <c r="H27" i="3"/>
  <c r="I27" i="3"/>
  <c r="R5" i="3"/>
  <c r="X5" i="3" s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4" i="3"/>
  <c r="I498" i="3"/>
  <c r="I499" i="3"/>
  <c r="I500" i="3"/>
  <c r="I501" i="3"/>
  <c r="I502" i="3"/>
  <c r="I50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5" i="3"/>
  <c r="I6" i="3"/>
  <c r="I7" i="3"/>
  <c r="I8" i="3"/>
  <c r="I9" i="3"/>
  <c r="I10" i="3"/>
  <c r="I11" i="3"/>
  <c r="I12" i="3"/>
  <c r="I13" i="3"/>
  <c r="I4" i="3"/>
  <c r="S13" i="2"/>
  <c r="Q13" i="2"/>
  <c r="S12" i="2"/>
  <c r="Q12" i="2"/>
  <c r="S11" i="2"/>
  <c r="Q11" i="2"/>
  <c r="S10" i="2"/>
  <c r="Q10" i="2"/>
  <c r="S9" i="2"/>
  <c r="Q9" i="2"/>
  <c r="S8" i="2"/>
  <c r="Q8" i="2"/>
  <c r="S7" i="2"/>
  <c r="Q7" i="2"/>
  <c r="S6" i="2"/>
  <c r="Q6" i="2"/>
  <c r="S5" i="2"/>
  <c r="Q5" i="2"/>
  <c r="S4" i="2"/>
  <c r="Q4" i="2"/>
  <c r="H2" i="2"/>
  <c r="L10" i="2" s="1"/>
  <c r="M10" i="2" s="1"/>
  <c r="A2" i="2"/>
  <c r="E99" i="2" s="1"/>
  <c r="F99" i="2" s="1"/>
  <c r="L502" i="1"/>
  <c r="I502" i="1"/>
  <c r="K503" i="3" s="1"/>
  <c r="F502" i="1"/>
  <c r="J503" i="3" s="1"/>
  <c r="L501" i="1"/>
  <c r="I501" i="1"/>
  <c r="F501" i="1"/>
  <c r="J502" i="3" s="1"/>
  <c r="L500" i="1"/>
  <c r="L501" i="3" s="1"/>
  <c r="I500" i="1"/>
  <c r="K501" i="3" s="1"/>
  <c r="F500" i="1"/>
  <c r="L499" i="1"/>
  <c r="I499" i="1"/>
  <c r="K500" i="3" s="1"/>
  <c r="F499" i="1"/>
  <c r="L498" i="1"/>
  <c r="I498" i="1"/>
  <c r="K499" i="3" s="1"/>
  <c r="F498" i="1"/>
  <c r="J499" i="3" s="1"/>
  <c r="L497" i="1"/>
  <c r="L498" i="3" s="1"/>
  <c r="I497" i="1"/>
  <c r="F497" i="1"/>
  <c r="J498" i="3" s="1"/>
  <c r="L496" i="1"/>
  <c r="L497" i="3" s="1"/>
  <c r="I496" i="1"/>
  <c r="F496" i="1"/>
  <c r="L495" i="1"/>
  <c r="L496" i="3" s="1"/>
  <c r="I495" i="1"/>
  <c r="K496" i="3" s="1"/>
  <c r="F495" i="1"/>
  <c r="J496" i="3" s="1"/>
  <c r="L494" i="1"/>
  <c r="I494" i="1"/>
  <c r="K495" i="3" s="1"/>
  <c r="F494" i="1"/>
  <c r="J495" i="3" s="1"/>
  <c r="L493" i="1"/>
  <c r="I493" i="1"/>
  <c r="F493" i="1"/>
  <c r="J494" i="3" s="1"/>
  <c r="L492" i="1"/>
  <c r="L493" i="3" s="1"/>
  <c r="I492" i="1"/>
  <c r="K493" i="3" s="1"/>
  <c r="F492" i="1"/>
  <c r="L491" i="1"/>
  <c r="L492" i="3" s="1"/>
  <c r="I491" i="1"/>
  <c r="K492" i="3" s="1"/>
  <c r="F491" i="1"/>
  <c r="L490" i="1"/>
  <c r="I490" i="1"/>
  <c r="K491" i="3" s="1"/>
  <c r="F490" i="1"/>
  <c r="J491" i="3" s="1"/>
  <c r="L489" i="1"/>
  <c r="L490" i="3" s="1"/>
  <c r="I489" i="1"/>
  <c r="F489" i="1"/>
  <c r="J490" i="3" s="1"/>
  <c r="L488" i="1"/>
  <c r="L489" i="3" s="1"/>
  <c r="I488" i="1"/>
  <c r="F488" i="1"/>
  <c r="L487" i="1"/>
  <c r="L488" i="3" s="1"/>
  <c r="I487" i="1"/>
  <c r="K488" i="3" s="1"/>
  <c r="F487" i="1"/>
  <c r="J488" i="3" s="1"/>
  <c r="L486" i="1"/>
  <c r="I486" i="1"/>
  <c r="K487" i="3" s="1"/>
  <c r="F486" i="1"/>
  <c r="J487" i="3" s="1"/>
  <c r="L485" i="1"/>
  <c r="I485" i="1"/>
  <c r="F485" i="1"/>
  <c r="J486" i="3" s="1"/>
  <c r="L484" i="1"/>
  <c r="L485" i="3" s="1"/>
  <c r="I484" i="1"/>
  <c r="K485" i="3" s="1"/>
  <c r="F484" i="1"/>
  <c r="L483" i="1"/>
  <c r="L484" i="3" s="1"/>
  <c r="I483" i="1"/>
  <c r="K484" i="3" s="1"/>
  <c r="F483" i="1"/>
  <c r="L482" i="1"/>
  <c r="I482" i="1"/>
  <c r="K483" i="3" s="1"/>
  <c r="F482" i="1"/>
  <c r="J483" i="3" s="1"/>
  <c r="L481" i="1"/>
  <c r="L482" i="3" s="1"/>
  <c r="I481" i="1"/>
  <c r="F481" i="1"/>
  <c r="J482" i="3" s="1"/>
  <c r="L480" i="1"/>
  <c r="L481" i="3" s="1"/>
  <c r="I480" i="1"/>
  <c r="F480" i="1"/>
  <c r="L479" i="1"/>
  <c r="L480" i="3" s="1"/>
  <c r="I479" i="1"/>
  <c r="K480" i="3" s="1"/>
  <c r="F479" i="1"/>
  <c r="J480" i="3" s="1"/>
  <c r="L478" i="1"/>
  <c r="I478" i="1"/>
  <c r="K479" i="3" s="1"/>
  <c r="F478" i="1"/>
  <c r="J479" i="3" s="1"/>
  <c r="L477" i="1"/>
  <c r="I477" i="1"/>
  <c r="F477" i="1"/>
  <c r="J478" i="3" s="1"/>
  <c r="L476" i="1"/>
  <c r="L477" i="3" s="1"/>
  <c r="I476" i="1"/>
  <c r="K477" i="3" s="1"/>
  <c r="F476" i="1"/>
  <c r="L475" i="1"/>
  <c r="L476" i="3" s="1"/>
  <c r="I475" i="1"/>
  <c r="K476" i="3" s="1"/>
  <c r="F475" i="1"/>
  <c r="L474" i="1"/>
  <c r="I474" i="1"/>
  <c r="K475" i="3" s="1"/>
  <c r="F474" i="1"/>
  <c r="J475" i="3" s="1"/>
  <c r="L473" i="1"/>
  <c r="L474" i="3" s="1"/>
  <c r="I473" i="1"/>
  <c r="F473" i="1"/>
  <c r="J474" i="3" s="1"/>
  <c r="L472" i="1"/>
  <c r="L473" i="3" s="1"/>
  <c r="I472" i="1"/>
  <c r="F472" i="1"/>
  <c r="L471" i="1"/>
  <c r="L472" i="3" s="1"/>
  <c r="I471" i="1"/>
  <c r="K472" i="3" s="1"/>
  <c r="F471" i="1"/>
  <c r="J472" i="3" s="1"/>
  <c r="L470" i="1"/>
  <c r="I470" i="1"/>
  <c r="K471" i="3" s="1"/>
  <c r="F470" i="1"/>
  <c r="J471" i="3" s="1"/>
  <c r="L469" i="1"/>
  <c r="I469" i="1"/>
  <c r="F469" i="1"/>
  <c r="J470" i="3" s="1"/>
  <c r="L468" i="1"/>
  <c r="L469" i="3" s="1"/>
  <c r="I468" i="1"/>
  <c r="K469" i="3" s="1"/>
  <c r="F468" i="1"/>
  <c r="L467" i="1"/>
  <c r="L468" i="3" s="1"/>
  <c r="I467" i="1"/>
  <c r="F467" i="1"/>
  <c r="L466" i="1"/>
  <c r="I466" i="1"/>
  <c r="K467" i="3" s="1"/>
  <c r="F466" i="1"/>
  <c r="J467" i="3" s="1"/>
  <c r="L465" i="1"/>
  <c r="L466" i="3" s="1"/>
  <c r="I465" i="1"/>
  <c r="F465" i="1"/>
  <c r="J466" i="3" s="1"/>
  <c r="L464" i="1"/>
  <c r="L465" i="3" s="1"/>
  <c r="I464" i="1"/>
  <c r="F464" i="1"/>
  <c r="L463" i="1"/>
  <c r="L464" i="3" s="1"/>
  <c r="I463" i="1"/>
  <c r="K464" i="3" s="1"/>
  <c r="F463" i="1"/>
  <c r="J464" i="3" s="1"/>
  <c r="L462" i="1"/>
  <c r="I462" i="1"/>
  <c r="K463" i="3" s="1"/>
  <c r="F462" i="1"/>
  <c r="J463" i="3" s="1"/>
  <c r="L461" i="1"/>
  <c r="I461" i="1"/>
  <c r="F461" i="1"/>
  <c r="J462" i="3" s="1"/>
  <c r="L460" i="1"/>
  <c r="L461" i="3" s="1"/>
  <c r="I460" i="1"/>
  <c r="K461" i="3" s="1"/>
  <c r="F460" i="1"/>
  <c r="L459" i="1"/>
  <c r="L460" i="3" s="1"/>
  <c r="I459" i="1"/>
  <c r="K460" i="3" s="1"/>
  <c r="F459" i="1"/>
  <c r="L458" i="1"/>
  <c r="I458" i="1"/>
  <c r="K459" i="3" s="1"/>
  <c r="F458" i="1"/>
  <c r="J459" i="3" s="1"/>
  <c r="L457" i="1"/>
  <c r="L458" i="3" s="1"/>
  <c r="I457" i="1"/>
  <c r="F457" i="1"/>
  <c r="J458" i="3" s="1"/>
  <c r="L456" i="1"/>
  <c r="L457" i="3" s="1"/>
  <c r="I456" i="1"/>
  <c r="F456" i="1"/>
  <c r="L455" i="1"/>
  <c r="L456" i="3" s="1"/>
  <c r="I455" i="1"/>
  <c r="K456" i="3" s="1"/>
  <c r="F455" i="1"/>
  <c r="J456" i="3" s="1"/>
  <c r="L454" i="1"/>
  <c r="I454" i="1"/>
  <c r="K455" i="3" s="1"/>
  <c r="F454" i="1"/>
  <c r="J455" i="3" s="1"/>
  <c r="L453" i="1"/>
  <c r="I453" i="1"/>
  <c r="F453" i="1"/>
  <c r="J454" i="3" s="1"/>
  <c r="L452" i="1"/>
  <c r="L453" i="3" s="1"/>
  <c r="I452" i="1"/>
  <c r="K453" i="3" s="1"/>
  <c r="F452" i="1"/>
  <c r="L451" i="1"/>
  <c r="L452" i="3" s="1"/>
  <c r="I451" i="1"/>
  <c r="K452" i="3" s="1"/>
  <c r="F451" i="1"/>
  <c r="L450" i="1"/>
  <c r="I450" i="1"/>
  <c r="K451" i="3" s="1"/>
  <c r="F450" i="1"/>
  <c r="J451" i="3" s="1"/>
  <c r="L449" i="1"/>
  <c r="L450" i="3" s="1"/>
  <c r="I449" i="1"/>
  <c r="F449" i="1"/>
  <c r="J450" i="3" s="1"/>
  <c r="L448" i="1"/>
  <c r="L449" i="3" s="1"/>
  <c r="I448" i="1"/>
  <c r="F448" i="1"/>
  <c r="L447" i="1"/>
  <c r="L448" i="3" s="1"/>
  <c r="I447" i="1"/>
  <c r="K448" i="3" s="1"/>
  <c r="F447" i="1"/>
  <c r="J448" i="3" s="1"/>
  <c r="L446" i="1"/>
  <c r="I446" i="1"/>
  <c r="K447" i="3" s="1"/>
  <c r="F446" i="1"/>
  <c r="J447" i="3" s="1"/>
  <c r="L445" i="1"/>
  <c r="I445" i="1"/>
  <c r="F445" i="1"/>
  <c r="J446" i="3" s="1"/>
  <c r="L444" i="1"/>
  <c r="L445" i="3" s="1"/>
  <c r="I444" i="1"/>
  <c r="K445" i="3" s="1"/>
  <c r="F444" i="1"/>
  <c r="L443" i="1"/>
  <c r="L444" i="3" s="1"/>
  <c r="I443" i="1"/>
  <c r="K444" i="3" s="1"/>
  <c r="F443" i="1"/>
  <c r="L442" i="1"/>
  <c r="I442" i="1"/>
  <c r="K443" i="3" s="1"/>
  <c r="F442" i="1"/>
  <c r="J443" i="3" s="1"/>
  <c r="L441" i="1"/>
  <c r="L442" i="3" s="1"/>
  <c r="I441" i="1"/>
  <c r="F441" i="1"/>
  <c r="J442" i="3" s="1"/>
  <c r="L440" i="1"/>
  <c r="L441" i="3" s="1"/>
  <c r="I440" i="1"/>
  <c r="F440" i="1"/>
  <c r="L439" i="1"/>
  <c r="I439" i="1"/>
  <c r="K440" i="3" s="1"/>
  <c r="F439" i="1"/>
  <c r="J440" i="3" s="1"/>
  <c r="L438" i="1"/>
  <c r="I438" i="1"/>
  <c r="K439" i="3" s="1"/>
  <c r="F438" i="1"/>
  <c r="L437" i="1"/>
  <c r="I437" i="1"/>
  <c r="F437" i="1"/>
  <c r="L436" i="1"/>
  <c r="L437" i="3" s="1"/>
  <c r="I436" i="1"/>
  <c r="K437" i="3" s="1"/>
  <c r="F436" i="1"/>
  <c r="L435" i="1"/>
  <c r="L436" i="3" s="1"/>
  <c r="I435" i="1"/>
  <c r="F435" i="1"/>
  <c r="L434" i="1"/>
  <c r="I434" i="1"/>
  <c r="F434" i="1"/>
  <c r="J435" i="3" s="1"/>
  <c r="L433" i="1"/>
  <c r="L434" i="3" s="1"/>
  <c r="I433" i="1"/>
  <c r="F433" i="1"/>
  <c r="J434" i="3" s="1"/>
  <c r="L432" i="1"/>
  <c r="I432" i="1"/>
  <c r="F432" i="1"/>
  <c r="L431" i="1"/>
  <c r="I431" i="1"/>
  <c r="K432" i="3" s="1"/>
  <c r="F431" i="1"/>
  <c r="J432" i="3" s="1"/>
  <c r="L430" i="1"/>
  <c r="I430" i="1"/>
  <c r="K431" i="3" s="1"/>
  <c r="F430" i="1"/>
  <c r="L429" i="1"/>
  <c r="I429" i="1"/>
  <c r="F429" i="1"/>
  <c r="L428" i="1"/>
  <c r="L429" i="3" s="1"/>
  <c r="I428" i="1"/>
  <c r="K429" i="3" s="1"/>
  <c r="F428" i="1"/>
  <c r="L427" i="1"/>
  <c r="L428" i="3" s="1"/>
  <c r="I427" i="1"/>
  <c r="F427" i="1"/>
  <c r="L426" i="1"/>
  <c r="I426" i="1"/>
  <c r="F426" i="1"/>
  <c r="J427" i="3" s="1"/>
  <c r="L425" i="1"/>
  <c r="L426" i="3" s="1"/>
  <c r="I425" i="1"/>
  <c r="F425" i="1"/>
  <c r="J426" i="3" s="1"/>
  <c r="L424" i="1"/>
  <c r="L425" i="3" s="1"/>
  <c r="I424" i="1"/>
  <c r="F424" i="1"/>
  <c r="L423" i="1"/>
  <c r="I423" i="1"/>
  <c r="K424" i="3" s="1"/>
  <c r="F423" i="1"/>
  <c r="J424" i="3" s="1"/>
  <c r="L422" i="1"/>
  <c r="I422" i="1"/>
  <c r="K423" i="3" s="1"/>
  <c r="F422" i="1"/>
  <c r="J423" i="3" s="1"/>
  <c r="L421" i="1"/>
  <c r="I421" i="1"/>
  <c r="F421" i="1"/>
  <c r="L420" i="1"/>
  <c r="L421" i="3" s="1"/>
  <c r="I420" i="1"/>
  <c r="K421" i="3" s="1"/>
  <c r="F420" i="1"/>
  <c r="L419" i="1"/>
  <c r="L420" i="3" s="1"/>
  <c r="I419" i="1"/>
  <c r="K420" i="3" s="1"/>
  <c r="F419" i="1"/>
  <c r="L418" i="1"/>
  <c r="I418" i="1"/>
  <c r="F418" i="1"/>
  <c r="J419" i="3" s="1"/>
  <c r="L417" i="1"/>
  <c r="L418" i="3" s="1"/>
  <c r="I417" i="1"/>
  <c r="F417" i="1"/>
  <c r="J418" i="3" s="1"/>
  <c r="L416" i="1"/>
  <c r="L417" i="3" s="1"/>
  <c r="I416" i="1"/>
  <c r="F416" i="1"/>
  <c r="L415" i="1"/>
  <c r="I415" i="1"/>
  <c r="K416" i="3" s="1"/>
  <c r="F415" i="1"/>
  <c r="J416" i="3" s="1"/>
  <c r="L414" i="1"/>
  <c r="I414" i="1"/>
  <c r="K415" i="3" s="1"/>
  <c r="F414" i="1"/>
  <c r="J415" i="3" s="1"/>
  <c r="L413" i="1"/>
  <c r="I413" i="1"/>
  <c r="F413" i="1"/>
  <c r="L412" i="1"/>
  <c r="L413" i="3" s="1"/>
  <c r="I412" i="1"/>
  <c r="K413" i="3" s="1"/>
  <c r="F412" i="1"/>
  <c r="L411" i="1"/>
  <c r="L412" i="3" s="1"/>
  <c r="I411" i="1"/>
  <c r="K412" i="3" s="1"/>
  <c r="F411" i="1"/>
  <c r="L410" i="1"/>
  <c r="I410" i="1"/>
  <c r="F410" i="1"/>
  <c r="J411" i="3" s="1"/>
  <c r="L409" i="1"/>
  <c r="L410" i="3" s="1"/>
  <c r="I409" i="1"/>
  <c r="F409" i="1"/>
  <c r="J410" i="3" s="1"/>
  <c r="L408" i="1"/>
  <c r="L409" i="3" s="1"/>
  <c r="I408" i="1"/>
  <c r="F408" i="1"/>
  <c r="L407" i="1"/>
  <c r="I407" i="1"/>
  <c r="K408" i="3" s="1"/>
  <c r="F407" i="1"/>
  <c r="J408" i="3" s="1"/>
  <c r="L406" i="1"/>
  <c r="I406" i="1"/>
  <c r="K407" i="3" s="1"/>
  <c r="F406" i="1"/>
  <c r="J407" i="3" s="1"/>
  <c r="L405" i="1"/>
  <c r="I405" i="1"/>
  <c r="F405" i="1"/>
  <c r="L404" i="1"/>
  <c r="L405" i="3" s="1"/>
  <c r="I404" i="1"/>
  <c r="K405" i="3" s="1"/>
  <c r="F404" i="1"/>
  <c r="L403" i="1"/>
  <c r="L404" i="3" s="1"/>
  <c r="I403" i="1"/>
  <c r="K404" i="3" s="1"/>
  <c r="F403" i="1"/>
  <c r="L402" i="1"/>
  <c r="I402" i="1"/>
  <c r="F402" i="1"/>
  <c r="J403" i="3" s="1"/>
  <c r="L401" i="1"/>
  <c r="L402" i="3" s="1"/>
  <c r="I401" i="1"/>
  <c r="F401" i="1"/>
  <c r="J402" i="3" s="1"/>
  <c r="L400" i="1"/>
  <c r="L401" i="3" s="1"/>
  <c r="I400" i="1"/>
  <c r="F400" i="1"/>
  <c r="L399" i="1"/>
  <c r="I399" i="1"/>
  <c r="K400" i="3" s="1"/>
  <c r="F399" i="1"/>
  <c r="J400" i="3" s="1"/>
  <c r="L398" i="1"/>
  <c r="I398" i="1"/>
  <c r="K399" i="3" s="1"/>
  <c r="F398" i="1"/>
  <c r="J399" i="3" s="1"/>
  <c r="L397" i="1"/>
  <c r="I397" i="1"/>
  <c r="F397" i="1"/>
  <c r="L396" i="1"/>
  <c r="L397" i="3" s="1"/>
  <c r="I396" i="1"/>
  <c r="K397" i="3" s="1"/>
  <c r="F396" i="1"/>
  <c r="L395" i="1"/>
  <c r="L396" i="3" s="1"/>
  <c r="I395" i="1"/>
  <c r="K396" i="3" s="1"/>
  <c r="F395" i="1"/>
  <c r="L394" i="1"/>
  <c r="I394" i="1"/>
  <c r="F394" i="1"/>
  <c r="J395" i="3" s="1"/>
  <c r="L393" i="1"/>
  <c r="L394" i="3" s="1"/>
  <c r="I393" i="1"/>
  <c r="F393" i="1"/>
  <c r="J394" i="3" s="1"/>
  <c r="L392" i="1"/>
  <c r="L393" i="3" s="1"/>
  <c r="I392" i="1"/>
  <c r="F392" i="1"/>
  <c r="L391" i="1"/>
  <c r="I391" i="1"/>
  <c r="K392" i="3" s="1"/>
  <c r="F391" i="1"/>
  <c r="J392" i="3" s="1"/>
  <c r="L390" i="1"/>
  <c r="I390" i="1"/>
  <c r="K391" i="3" s="1"/>
  <c r="F390" i="1"/>
  <c r="J391" i="3" s="1"/>
  <c r="L389" i="1"/>
  <c r="I389" i="1"/>
  <c r="F389" i="1"/>
  <c r="L388" i="1"/>
  <c r="L389" i="3" s="1"/>
  <c r="I388" i="1"/>
  <c r="K389" i="3" s="1"/>
  <c r="F388" i="1"/>
  <c r="L387" i="1"/>
  <c r="L388" i="3" s="1"/>
  <c r="I387" i="1"/>
  <c r="K388" i="3" s="1"/>
  <c r="F387" i="1"/>
  <c r="L386" i="1"/>
  <c r="I386" i="1"/>
  <c r="F386" i="1"/>
  <c r="J387" i="3" s="1"/>
  <c r="L385" i="1"/>
  <c r="L386" i="3" s="1"/>
  <c r="I385" i="1"/>
  <c r="F385" i="1"/>
  <c r="J386" i="3" s="1"/>
  <c r="L384" i="1"/>
  <c r="L385" i="3" s="1"/>
  <c r="I384" i="1"/>
  <c r="F384" i="1"/>
  <c r="L383" i="1"/>
  <c r="I383" i="1"/>
  <c r="K384" i="3" s="1"/>
  <c r="F383" i="1"/>
  <c r="J384" i="3" s="1"/>
  <c r="L382" i="1"/>
  <c r="I382" i="1"/>
  <c r="K383" i="3" s="1"/>
  <c r="F382" i="1"/>
  <c r="J383" i="3" s="1"/>
  <c r="L381" i="1"/>
  <c r="I381" i="1"/>
  <c r="F381" i="1"/>
  <c r="L380" i="1"/>
  <c r="L381" i="3" s="1"/>
  <c r="I380" i="1"/>
  <c r="K381" i="3" s="1"/>
  <c r="F380" i="1"/>
  <c r="L379" i="1"/>
  <c r="L380" i="3" s="1"/>
  <c r="I379" i="1"/>
  <c r="K380" i="3" s="1"/>
  <c r="F379" i="1"/>
  <c r="L378" i="1"/>
  <c r="I378" i="1"/>
  <c r="F378" i="1"/>
  <c r="J379" i="3" s="1"/>
  <c r="L377" i="1"/>
  <c r="L378" i="3" s="1"/>
  <c r="I377" i="1"/>
  <c r="F377" i="1"/>
  <c r="J378" i="3" s="1"/>
  <c r="L376" i="1"/>
  <c r="L377" i="3" s="1"/>
  <c r="I376" i="1"/>
  <c r="F376" i="1"/>
  <c r="L375" i="1"/>
  <c r="I375" i="1"/>
  <c r="K376" i="3" s="1"/>
  <c r="F375" i="1"/>
  <c r="J376" i="3" s="1"/>
  <c r="L374" i="1"/>
  <c r="I374" i="1"/>
  <c r="K375" i="3" s="1"/>
  <c r="F374" i="1"/>
  <c r="J375" i="3" s="1"/>
  <c r="L373" i="1"/>
  <c r="I373" i="1"/>
  <c r="F373" i="1"/>
  <c r="L372" i="1"/>
  <c r="L373" i="3" s="1"/>
  <c r="I372" i="1"/>
  <c r="K373" i="3" s="1"/>
  <c r="F372" i="1"/>
  <c r="L371" i="1"/>
  <c r="L372" i="3" s="1"/>
  <c r="I371" i="1"/>
  <c r="K372" i="3" s="1"/>
  <c r="F371" i="1"/>
  <c r="L370" i="1"/>
  <c r="I370" i="1"/>
  <c r="F370" i="1"/>
  <c r="J371" i="3" s="1"/>
  <c r="L369" i="1"/>
  <c r="L370" i="3" s="1"/>
  <c r="I369" i="1"/>
  <c r="F369" i="1"/>
  <c r="J370" i="3" s="1"/>
  <c r="L368" i="1"/>
  <c r="L369" i="3" s="1"/>
  <c r="I368" i="1"/>
  <c r="F368" i="1"/>
  <c r="L367" i="1"/>
  <c r="I367" i="1"/>
  <c r="K368" i="3" s="1"/>
  <c r="F367" i="1"/>
  <c r="J368" i="3" s="1"/>
  <c r="L366" i="1"/>
  <c r="I366" i="1"/>
  <c r="K367" i="3" s="1"/>
  <c r="F366" i="1"/>
  <c r="J367" i="3" s="1"/>
  <c r="L365" i="1"/>
  <c r="I365" i="1"/>
  <c r="F365" i="1"/>
  <c r="L364" i="1"/>
  <c r="L365" i="3" s="1"/>
  <c r="I364" i="1"/>
  <c r="K365" i="3" s="1"/>
  <c r="F364" i="1"/>
  <c r="L363" i="1"/>
  <c r="L364" i="3" s="1"/>
  <c r="I363" i="1"/>
  <c r="K364" i="3" s="1"/>
  <c r="F363" i="1"/>
  <c r="L362" i="1"/>
  <c r="I362" i="1"/>
  <c r="F362" i="1"/>
  <c r="J363" i="3" s="1"/>
  <c r="L361" i="1"/>
  <c r="L362" i="3" s="1"/>
  <c r="I361" i="1"/>
  <c r="F361" i="1"/>
  <c r="J362" i="3" s="1"/>
  <c r="L360" i="1"/>
  <c r="L361" i="3" s="1"/>
  <c r="I360" i="1"/>
  <c r="F360" i="1"/>
  <c r="L359" i="1"/>
  <c r="I359" i="1"/>
  <c r="K360" i="3" s="1"/>
  <c r="F359" i="1"/>
  <c r="J360" i="3" s="1"/>
  <c r="L358" i="1"/>
  <c r="I358" i="1"/>
  <c r="K359" i="3" s="1"/>
  <c r="F358" i="1"/>
  <c r="J359" i="3" s="1"/>
  <c r="L357" i="1"/>
  <c r="I357" i="1"/>
  <c r="F357" i="1"/>
  <c r="L356" i="1"/>
  <c r="L357" i="3" s="1"/>
  <c r="I356" i="1"/>
  <c r="K357" i="3" s="1"/>
  <c r="F356" i="1"/>
  <c r="L355" i="1"/>
  <c r="L356" i="3" s="1"/>
  <c r="I355" i="1"/>
  <c r="K356" i="3" s="1"/>
  <c r="F355" i="1"/>
  <c r="L354" i="1"/>
  <c r="I354" i="1"/>
  <c r="F354" i="1"/>
  <c r="J355" i="3" s="1"/>
  <c r="L353" i="1"/>
  <c r="L354" i="3" s="1"/>
  <c r="I353" i="1"/>
  <c r="F353" i="1"/>
  <c r="J354" i="3" s="1"/>
  <c r="L352" i="1"/>
  <c r="L353" i="3" s="1"/>
  <c r="I352" i="1"/>
  <c r="F352" i="1"/>
  <c r="L351" i="1"/>
  <c r="I351" i="1"/>
  <c r="K352" i="3" s="1"/>
  <c r="F351" i="1"/>
  <c r="J352" i="3" s="1"/>
  <c r="L350" i="1"/>
  <c r="I350" i="1"/>
  <c r="K351" i="3" s="1"/>
  <c r="F350" i="1"/>
  <c r="J351" i="3" s="1"/>
  <c r="L349" i="1"/>
  <c r="I349" i="1"/>
  <c r="F349" i="1"/>
  <c r="L348" i="1"/>
  <c r="L349" i="3" s="1"/>
  <c r="I348" i="1"/>
  <c r="K349" i="3" s="1"/>
  <c r="F348" i="1"/>
  <c r="L347" i="1"/>
  <c r="L348" i="3" s="1"/>
  <c r="I347" i="1"/>
  <c r="K348" i="3" s="1"/>
  <c r="F347" i="1"/>
  <c r="L346" i="1"/>
  <c r="I346" i="1"/>
  <c r="F346" i="1"/>
  <c r="J347" i="3" s="1"/>
  <c r="L345" i="1"/>
  <c r="L346" i="3" s="1"/>
  <c r="I345" i="1"/>
  <c r="F345" i="1"/>
  <c r="J346" i="3" s="1"/>
  <c r="L344" i="1"/>
  <c r="L345" i="3" s="1"/>
  <c r="I344" i="1"/>
  <c r="F344" i="1"/>
  <c r="L343" i="1"/>
  <c r="I343" i="1"/>
  <c r="K344" i="3" s="1"/>
  <c r="F343" i="1"/>
  <c r="J344" i="3" s="1"/>
  <c r="L342" i="1"/>
  <c r="I342" i="1"/>
  <c r="K343" i="3" s="1"/>
  <c r="F342" i="1"/>
  <c r="J343" i="3" s="1"/>
  <c r="L341" i="1"/>
  <c r="I341" i="1"/>
  <c r="F341" i="1"/>
  <c r="L340" i="1"/>
  <c r="L341" i="3" s="1"/>
  <c r="I340" i="1"/>
  <c r="K341" i="3" s="1"/>
  <c r="F340" i="1"/>
  <c r="L339" i="1"/>
  <c r="L340" i="3" s="1"/>
  <c r="I339" i="1"/>
  <c r="K340" i="3" s="1"/>
  <c r="F339" i="1"/>
  <c r="L338" i="1"/>
  <c r="I338" i="1"/>
  <c r="F338" i="1"/>
  <c r="J339" i="3" s="1"/>
  <c r="L337" i="1"/>
  <c r="L338" i="3" s="1"/>
  <c r="I337" i="1"/>
  <c r="F337" i="1"/>
  <c r="J338" i="3" s="1"/>
  <c r="L336" i="1"/>
  <c r="L337" i="3" s="1"/>
  <c r="I336" i="1"/>
  <c r="F336" i="1"/>
  <c r="L335" i="1"/>
  <c r="I335" i="1"/>
  <c r="K336" i="3" s="1"/>
  <c r="F335" i="1"/>
  <c r="J336" i="3" s="1"/>
  <c r="L334" i="1"/>
  <c r="I334" i="1"/>
  <c r="K335" i="3" s="1"/>
  <c r="F334" i="1"/>
  <c r="J335" i="3" s="1"/>
  <c r="L333" i="1"/>
  <c r="I333" i="1"/>
  <c r="F333" i="1"/>
  <c r="L332" i="1"/>
  <c r="L333" i="3" s="1"/>
  <c r="I332" i="1"/>
  <c r="K333" i="3" s="1"/>
  <c r="F332" i="1"/>
  <c r="L331" i="1"/>
  <c r="L332" i="3" s="1"/>
  <c r="I331" i="1"/>
  <c r="K332" i="3" s="1"/>
  <c r="F331" i="1"/>
  <c r="L330" i="1"/>
  <c r="I330" i="1"/>
  <c r="F330" i="1"/>
  <c r="J331" i="3" s="1"/>
  <c r="L329" i="1"/>
  <c r="L330" i="3" s="1"/>
  <c r="I329" i="1"/>
  <c r="F329" i="1"/>
  <c r="J330" i="3" s="1"/>
  <c r="L328" i="1"/>
  <c r="L329" i="3" s="1"/>
  <c r="I328" i="1"/>
  <c r="F328" i="1"/>
  <c r="L327" i="1"/>
  <c r="I327" i="1"/>
  <c r="K328" i="3" s="1"/>
  <c r="F327" i="1"/>
  <c r="J328" i="3" s="1"/>
  <c r="L326" i="1"/>
  <c r="I326" i="1"/>
  <c r="K327" i="3" s="1"/>
  <c r="F326" i="1"/>
  <c r="J327" i="3" s="1"/>
  <c r="L325" i="1"/>
  <c r="I325" i="1"/>
  <c r="F325" i="1"/>
  <c r="L324" i="1"/>
  <c r="L325" i="3" s="1"/>
  <c r="I324" i="1"/>
  <c r="K325" i="3" s="1"/>
  <c r="F324" i="1"/>
  <c r="L323" i="1"/>
  <c r="L324" i="3" s="1"/>
  <c r="I323" i="1"/>
  <c r="K324" i="3" s="1"/>
  <c r="F323" i="1"/>
  <c r="L322" i="1"/>
  <c r="I322" i="1"/>
  <c r="F322" i="1"/>
  <c r="J323" i="3" s="1"/>
  <c r="L321" i="1"/>
  <c r="L322" i="3" s="1"/>
  <c r="I321" i="1"/>
  <c r="F321" i="1"/>
  <c r="J322" i="3" s="1"/>
  <c r="L320" i="1"/>
  <c r="L321" i="3" s="1"/>
  <c r="I320" i="1"/>
  <c r="F320" i="1"/>
  <c r="L319" i="1"/>
  <c r="I319" i="1"/>
  <c r="K320" i="3" s="1"/>
  <c r="F319" i="1"/>
  <c r="J320" i="3" s="1"/>
  <c r="L318" i="1"/>
  <c r="I318" i="1"/>
  <c r="K319" i="3" s="1"/>
  <c r="F318" i="1"/>
  <c r="J319" i="3" s="1"/>
  <c r="L317" i="1"/>
  <c r="I317" i="1"/>
  <c r="F317" i="1"/>
  <c r="L316" i="1"/>
  <c r="L317" i="3" s="1"/>
  <c r="I316" i="1"/>
  <c r="K317" i="3" s="1"/>
  <c r="F316" i="1"/>
  <c r="L315" i="1"/>
  <c r="L316" i="3" s="1"/>
  <c r="I315" i="1"/>
  <c r="K316" i="3" s="1"/>
  <c r="F315" i="1"/>
  <c r="L314" i="1"/>
  <c r="I314" i="1"/>
  <c r="F314" i="1"/>
  <c r="J315" i="3" s="1"/>
  <c r="L313" i="1"/>
  <c r="L314" i="3" s="1"/>
  <c r="I313" i="1"/>
  <c r="F313" i="1"/>
  <c r="J314" i="3" s="1"/>
  <c r="L312" i="1"/>
  <c r="L313" i="3" s="1"/>
  <c r="I312" i="1"/>
  <c r="F312" i="1"/>
  <c r="L311" i="1"/>
  <c r="I311" i="1"/>
  <c r="K312" i="3" s="1"/>
  <c r="F311" i="1"/>
  <c r="J312" i="3" s="1"/>
  <c r="L310" i="1"/>
  <c r="L311" i="3" s="1"/>
  <c r="I310" i="1"/>
  <c r="K311" i="3" s="1"/>
  <c r="F310" i="1"/>
  <c r="J311" i="3" s="1"/>
  <c r="L309" i="1"/>
  <c r="I309" i="1"/>
  <c r="F309" i="1"/>
  <c r="L308" i="1"/>
  <c r="L309" i="3" s="1"/>
  <c r="I308" i="1"/>
  <c r="K309" i="3" s="1"/>
  <c r="F308" i="1"/>
  <c r="J309" i="3" s="1"/>
  <c r="L307" i="1"/>
  <c r="L308" i="3" s="1"/>
  <c r="I307" i="1"/>
  <c r="K308" i="3" s="1"/>
  <c r="F307" i="1"/>
  <c r="L306" i="1"/>
  <c r="I306" i="1"/>
  <c r="F306" i="1"/>
  <c r="J307" i="3" s="1"/>
  <c r="L305" i="1"/>
  <c r="L306" i="3" s="1"/>
  <c r="I305" i="1"/>
  <c r="F305" i="1"/>
  <c r="J306" i="3" s="1"/>
  <c r="L304" i="1"/>
  <c r="L305" i="3" s="1"/>
  <c r="I304" i="1"/>
  <c r="F304" i="1"/>
  <c r="L303" i="1"/>
  <c r="I303" i="1"/>
  <c r="K304" i="3" s="1"/>
  <c r="F303" i="1"/>
  <c r="J304" i="3" s="1"/>
  <c r="L302" i="1"/>
  <c r="I302" i="1"/>
  <c r="K303" i="3" s="1"/>
  <c r="F302" i="1"/>
  <c r="J303" i="3" s="1"/>
  <c r="L301" i="1"/>
  <c r="I301" i="1"/>
  <c r="F301" i="1"/>
  <c r="L300" i="1"/>
  <c r="L301" i="3" s="1"/>
  <c r="I300" i="1"/>
  <c r="K301" i="3" s="1"/>
  <c r="F300" i="1"/>
  <c r="J301" i="3" s="1"/>
  <c r="L299" i="1"/>
  <c r="L300" i="3" s="1"/>
  <c r="I299" i="1"/>
  <c r="K300" i="3" s="1"/>
  <c r="F299" i="1"/>
  <c r="L298" i="1"/>
  <c r="I298" i="1"/>
  <c r="F298" i="1"/>
  <c r="J299" i="3" s="1"/>
  <c r="L297" i="1"/>
  <c r="L298" i="3" s="1"/>
  <c r="I297" i="1"/>
  <c r="K298" i="3" s="1"/>
  <c r="F297" i="1"/>
  <c r="J298" i="3" s="1"/>
  <c r="L296" i="1"/>
  <c r="L297" i="3" s="1"/>
  <c r="I296" i="1"/>
  <c r="F296" i="1"/>
  <c r="L295" i="1"/>
  <c r="I295" i="1"/>
  <c r="K296" i="3" s="1"/>
  <c r="F295" i="1"/>
  <c r="J296" i="3" s="1"/>
  <c r="L294" i="1"/>
  <c r="L295" i="3" s="1"/>
  <c r="I294" i="1"/>
  <c r="K295" i="3" s="1"/>
  <c r="F294" i="1"/>
  <c r="J295" i="3" s="1"/>
  <c r="L293" i="1"/>
  <c r="I293" i="1"/>
  <c r="F293" i="1"/>
  <c r="L292" i="1"/>
  <c r="L293" i="3" s="1"/>
  <c r="I292" i="1"/>
  <c r="K293" i="3" s="1"/>
  <c r="F292" i="1"/>
  <c r="J293" i="3" s="1"/>
  <c r="L291" i="1"/>
  <c r="L292" i="3" s="1"/>
  <c r="I291" i="1"/>
  <c r="K292" i="3" s="1"/>
  <c r="F291" i="1"/>
  <c r="L290" i="1"/>
  <c r="I290" i="1"/>
  <c r="F290" i="1"/>
  <c r="J291" i="3" s="1"/>
  <c r="L289" i="1"/>
  <c r="L290" i="3" s="1"/>
  <c r="I289" i="1"/>
  <c r="K290" i="3" s="1"/>
  <c r="F289" i="1"/>
  <c r="J290" i="3" s="1"/>
  <c r="L288" i="1"/>
  <c r="L289" i="3" s="1"/>
  <c r="I288" i="1"/>
  <c r="F288" i="1"/>
  <c r="L287" i="1"/>
  <c r="I287" i="1"/>
  <c r="K288" i="3" s="1"/>
  <c r="F287" i="1"/>
  <c r="J288" i="3" s="1"/>
  <c r="L286" i="1"/>
  <c r="L287" i="3" s="1"/>
  <c r="I286" i="1"/>
  <c r="K287" i="3" s="1"/>
  <c r="F286" i="1"/>
  <c r="J287" i="3" s="1"/>
  <c r="L285" i="1"/>
  <c r="I285" i="1"/>
  <c r="F285" i="1"/>
  <c r="L284" i="1"/>
  <c r="L285" i="3" s="1"/>
  <c r="I284" i="1"/>
  <c r="K285" i="3" s="1"/>
  <c r="F284" i="1"/>
  <c r="J285" i="3" s="1"/>
  <c r="L283" i="1"/>
  <c r="L284" i="3" s="1"/>
  <c r="I283" i="1"/>
  <c r="K284" i="3" s="1"/>
  <c r="F283" i="1"/>
  <c r="L282" i="1"/>
  <c r="I282" i="1"/>
  <c r="F282" i="1"/>
  <c r="J283" i="3" s="1"/>
  <c r="L281" i="1"/>
  <c r="L282" i="3" s="1"/>
  <c r="I281" i="1"/>
  <c r="K282" i="3" s="1"/>
  <c r="F281" i="1"/>
  <c r="J282" i="3" s="1"/>
  <c r="L280" i="1"/>
  <c r="L281" i="3" s="1"/>
  <c r="I280" i="1"/>
  <c r="F280" i="1"/>
  <c r="L279" i="1"/>
  <c r="I279" i="1"/>
  <c r="K280" i="3" s="1"/>
  <c r="F279" i="1"/>
  <c r="J280" i="3" s="1"/>
  <c r="L278" i="1"/>
  <c r="L279" i="3" s="1"/>
  <c r="I278" i="1"/>
  <c r="K279" i="3" s="1"/>
  <c r="F278" i="1"/>
  <c r="J279" i="3" s="1"/>
  <c r="L277" i="1"/>
  <c r="I277" i="1"/>
  <c r="F277" i="1"/>
  <c r="L276" i="1"/>
  <c r="L277" i="3" s="1"/>
  <c r="I276" i="1"/>
  <c r="K277" i="3" s="1"/>
  <c r="F276" i="1"/>
  <c r="J277" i="3" s="1"/>
  <c r="L275" i="1"/>
  <c r="L276" i="3" s="1"/>
  <c r="I275" i="1"/>
  <c r="K276" i="3" s="1"/>
  <c r="F275" i="1"/>
  <c r="L274" i="1"/>
  <c r="I274" i="1"/>
  <c r="F274" i="1"/>
  <c r="J275" i="3" s="1"/>
  <c r="L273" i="1"/>
  <c r="L274" i="3" s="1"/>
  <c r="I273" i="1"/>
  <c r="K274" i="3" s="1"/>
  <c r="F273" i="1"/>
  <c r="J274" i="3" s="1"/>
  <c r="L272" i="1"/>
  <c r="L273" i="3" s="1"/>
  <c r="I272" i="1"/>
  <c r="F272" i="1"/>
  <c r="L271" i="1"/>
  <c r="I271" i="1"/>
  <c r="K272" i="3" s="1"/>
  <c r="F271" i="1"/>
  <c r="J272" i="3" s="1"/>
  <c r="L270" i="1"/>
  <c r="L271" i="3" s="1"/>
  <c r="I270" i="1"/>
  <c r="K271" i="3" s="1"/>
  <c r="F270" i="1"/>
  <c r="J271" i="3" s="1"/>
  <c r="L269" i="1"/>
  <c r="I269" i="1"/>
  <c r="F269" i="1"/>
  <c r="L268" i="1"/>
  <c r="L269" i="3" s="1"/>
  <c r="I268" i="1"/>
  <c r="K269" i="3" s="1"/>
  <c r="F268" i="1"/>
  <c r="J269" i="3" s="1"/>
  <c r="L267" i="1"/>
  <c r="L268" i="3" s="1"/>
  <c r="I267" i="1"/>
  <c r="K268" i="3" s="1"/>
  <c r="F267" i="1"/>
  <c r="L266" i="1"/>
  <c r="I266" i="1"/>
  <c r="F266" i="1"/>
  <c r="J267" i="3" s="1"/>
  <c r="L265" i="1"/>
  <c r="L266" i="3" s="1"/>
  <c r="I265" i="1"/>
  <c r="K266" i="3" s="1"/>
  <c r="F265" i="1"/>
  <c r="J266" i="3" s="1"/>
  <c r="L264" i="1"/>
  <c r="L265" i="3" s="1"/>
  <c r="I264" i="1"/>
  <c r="F264" i="1"/>
  <c r="L263" i="1"/>
  <c r="I263" i="1"/>
  <c r="K264" i="3" s="1"/>
  <c r="F263" i="1"/>
  <c r="J264" i="3" s="1"/>
  <c r="L262" i="1"/>
  <c r="L263" i="3" s="1"/>
  <c r="I262" i="1"/>
  <c r="K263" i="3" s="1"/>
  <c r="F262" i="1"/>
  <c r="J263" i="3" s="1"/>
  <c r="L261" i="1"/>
  <c r="I261" i="1"/>
  <c r="F261" i="1"/>
  <c r="L260" i="1"/>
  <c r="L261" i="3" s="1"/>
  <c r="I260" i="1"/>
  <c r="K261" i="3" s="1"/>
  <c r="F260" i="1"/>
  <c r="J261" i="3" s="1"/>
  <c r="L259" i="1"/>
  <c r="L260" i="3" s="1"/>
  <c r="I259" i="1"/>
  <c r="K260" i="3" s="1"/>
  <c r="F259" i="1"/>
  <c r="L258" i="1"/>
  <c r="I258" i="1"/>
  <c r="F258" i="1"/>
  <c r="J259" i="3" s="1"/>
  <c r="L257" i="1"/>
  <c r="L258" i="3" s="1"/>
  <c r="I257" i="1"/>
  <c r="K258" i="3" s="1"/>
  <c r="F257" i="1"/>
  <c r="J258" i="3" s="1"/>
  <c r="L256" i="1"/>
  <c r="L257" i="3" s="1"/>
  <c r="I256" i="1"/>
  <c r="F256" i="1"/>
  <c r="L255" i="1"/>
  <c r="I255" i="1"/>
  <c r="K256" i="3" s="1"/>
  <c r="F255" i="1"/>
  <c r="J256" i="3" s="1"/>
  <c r="L254" i="1"/>
  <c r="L255" i="3" s="1"/>
  <c r="I254" i="1"/>
  <c r="K255" i="3" s="1"/>
  <c r="F254" i="1"/>
  <c r="J255" i="3" s="1"/>
  <c r="L253" i="1"/>
  <c r="I253" i="1"/>
  <c r="F253" i="1"/>
  <c r="L252" i="1"/>
  <c r="L253" i="3" s="1"/>
  <c r="I252" i="1"/>
  <c r="K253" i="3" s="1"/>
  <c r="F252" i="1"/>
  <c r="J253" i="3" s="1"/>
  <c r="L251" i="1"/>
  <c r="L252" i="3" s="1"/>
  <c r="I251" i="1"/>
  <c r="K252" i="3" s="1"/>
  <c r="F251" i="1"/>
  <c r="L250" i="1"/>
  <c r="I250" i="1"/>
  <c r="F250" i="1"/>
  <c r="J251" i="3" s="1"/>
  <c r="L249" i="1"/>
  <c r="L250" i="3" s="1"/>
  <c r="I249" i="1"/>
  <c r="K250" i="3" s="1"/>
  <c r="F249" i="1"/>
  <c r="J250" i="3" s="1"/>
  <c r="L248" i="1"/>
  <c r="L249" i="3" s="1"/>
  <c r="I248" i="1"/>
  <c r="F248" i="1"/>
  <c r="L247" i="1"/>
  <c r="I247" i="1"/>
  <c r="K248" i="3" s="1"/>
  <c r="F247" i="1"/>
  <c r="J248" i="3" s="1"/>
  <c r="L246" i="1"/>
  <c r="L247" i="3" s="1"/>
  <c r="I246" i="1"/>
  <c r="K247" i="3" s="1"/>
  <c r="F246" i="1"/>
  <c r="J247" i="3" s="1"/>
  <c r="L245" i="1"/>
  <c r="I245" i="1"/>
  <c r="F245" i="1"/>
  <c r="L244" i="1"/>
  <c r="L245" i="3" s="1"/>
  <c r="I244" i="1"/>
  <c r="K245" i="3" s="1"/>
  <c r="F244" i="1"/>
  <c r="J245" i="3" s="1"/>
  <c r="L243" i="1"/>
  <c r="L244" i="3" s="1"/>
  <c r="I243" i="1"/>
  <c r="K244" i="3" s="1"/>
  <c r="F243" i="1"/>
  <c r="L242" i="1"/>
  <c r="I242" i="1"/>
  <c r="F242" i="1"/>
  <c r="J243" i="3" s="1"/>
  <c r="L241" i="1"/>
  <c r="L242" i="3" s="1"/>
  <c r="I241" i="1"/>
  <c r="K242" i="3" s="1"/>
  <c r="F241" i="1"/>
  <c r="J242" i="3" s="1"/>
  <c r="L240" i="1"/>
  <c r="L241" i="3" s="1"/>
  <c r="I240" i="1"/>
  <c r="F240" i="1"/>
  <c r="L239" i="1"/>
  <c r="I239" i="1"/>
  <c r="K240" i="3" s="1"/>
  <c r="F239" i="1"/>
  <c r="J240" i="3" s="1"/>
  <c r="L238" i="1"/>
  <c r="L239" i="3" s="1"/>
  <c r="I238" i="1"/>
  <c r="K239" i="3" s="1"/>
  <c r="F238" i="1"/>
  <c r="J239" i="3" s="1"/>
  <c r="L237" i="1"/>
  <c r="I237" i="1"/>
  <c r="F237" i="1"/>
  <c r="L236" i="1"/>
  <c r="L237" i="3" s="1"/>
  <c r="I236" i="1"/>
  <c r="K237" i="3" s="1"/>
  <c r="F236" i="1"/>
  <c r="J237" i="3" s="1"/>
  <c r="L235" i="1"/>
  <c r="L236" i="3" s="1"/>
  <c r="I235" i="1"/>
  <c r="K236" i="3" s="1"/>
  <c r="F235" i="1"/>
  <c r="L234" i="1"/>
  <c r="I234" i="1"/>
  <c r="F234" i="1"/>
  <c r="J235" i="3" s="1"/>
  <c r="L233" i="1"/>
  <c r="L234" i="3" s="1"/>
  <c r="I233" i="1"/>
  <c r="K234" i="3" s="1"/>
  <c r="F233" i="1"/>
  <c r="J234" i="3" s="1"/>
  <c r="L232" i="1"/>
  <c r="L233" i="3" s="1"/>
  <c r="I232" i="1"/>
  <c r="F232" i="1"/>
  <c r="L231" i="1"/>
  <c r="I231" i="1"/>
  <c r="K232" i="3" s="1"/>
  <c r="F231" i="1"/>
  <c r="J232" i="3" s="1"/>
  <c r="L230" i="1"/>
  <c r="L231" i="3" s="1"/>
  <c r="I230" i="1"/>
  <c r="K231" i="3" s="1"/>
  <c r="F230" i="1"/>
  <c r="J231" i="3" s="1"/>
  <c r="L229" i="1"/>
  <c r="I229" i="1"/>
  <c r="F229" i="1"/>
  <c r="L228" i="1"/>
  <c r="L229" i="3" s="1"/>
  <c r="I228" i="1"/>
  <c r="K229" i="3" s="1"/>
  <c r="F228" i="1"/>
  <c r="J229" i="3" s="1"/>
  <c r="L227" i="1"/>
  <c r="L228" i="3" s="1"/>
  <c r="I227" i="1"/>
  <c r="K228" i="3" s="1"/>
  <c r="F227" i="1"/>
  <c r="L226" i="1"/>
  <c r="I226" i="1"/>
  <c r="F226" i="1"/>
  <c r="J227" i="3" s="1"/>
  <c r="L225" i="1"/>
  <c r="L226" i="3" s="1"/>
  <c r="I225" i="1"/>
  <c r="K226" i="3" s="1"/>
  <c r="F225" i="1"/>
  <c r="J226" i="3" s="1"/>
  <c r="L224" i="1"/>
  <c r="L225" i="3" s="1"/>
  <c r="I224" i="1"/>
  <c r="F224" i="1"/>
  <c r="L223" i="1"/>
  <c r="I223" i="1"/>
  <c r="K224" i="3" s="1"/>
  <c r="F223" i="1"/>
  <c r="J224" i="3" s="1"/>
  <c r="L222" i="1"/>
  <c r="L223" i="3" s="1"/>
  <c r="I222" i="1"/>
  <c r="K223" i="3" s="1"/>
  <c r="F222" i="1"/>
  <c r="J223" i="3" s="1"/>
  <c r="L221" i="1"/>
  <c r="I221" i="1"/>
  <c r="F221" i="1"/>
  <c r="L220" i="1"/>
  <c r="L221" i="3" s="1"/>
  <c r="I220" i="1"/>
  <c r="K221" i="3" s="1"/>
  <c r="F220" i="1"/>
  <c r="J221" i="3" s="1"/>
  <c r="L219" i="1"/>
  <c r="L220" i="3" s="1"/>
  <c r="I219" i="1"/>
  <c r="K220" i="3" s="1"/>
  <c r="F219" i="1"/>
  <c r="L218" i="1"/>
  <c r="I218" i="1"/>
  <c r="F218" i="1"/>
  <c r="J219" i="3" s="1"/>
  <c r="L217" i="1"/>
  <c r="L218" i="3" s="1"/>
  <c r="I217" i="1"/>
  <c r="K218" i="3" s="1"/>
  <c r="F217" i="1"/>
  <c r="J218" i="3" s="1"/>
  <c r="L216" i="1"/>
  <c r="L217" i="3" s="1"/>
  <c r="I216" i="1"/>
  <c r="F216" i="1"/>
  <c r="L215" i="1"/>
  <c r="I215" i="1"/>
  <c r="K216" i="3" s="1"/>
  <c r="F215" i="1"/>
  <c r="J216" i="3" s="1"/>
  <c r="L214" i="1"/>
  <c r="L215" i="3" s="1"/>
  <c r="I214" i="1"/>
  <c r="K215" i="3" s="1"/>
  <c r="F214" i="1"/>
  <c r="J215" i="3" s="1"/>
  <c r="L213" i="1"/>
  <c r="I213" i="1"/>
  <c r="F213" i="1"/>
  <c r="L212" i="1"/>
  <c r="L213" i="3" s="1"/>
  <c r="I212" i="1"/>
  <c r="K213" i="3" s="1"/>
  <c r="F212" i="1"/>
  <c r="J213" i="3" s="1"/>
  <c r="L211" i="1"/>
  <c r="L212" i="3" s="1"/>
  <c r="I211" i="1"/>
  <c r="K212" i="3" s="1"/>
  <c r="F211" i="1"/>
  <c r="L210" i="1"/>
  <c r="I210" i="1"/>
  <c r="F210" i="1"/>
  <c r="J211" i="3" s="1"/>
  <c r="L209" i="1"/>
  <c r="L210" i="3" s="1"/>
  <c r="I209" i="1"/>
  <c r="K210" i="3" s="1"/>
  <c r="F209" i="1"/>
  <c r="J210" i="3" s="1"/>
  <c r="L208" i="1"/>
  <c r="L209" i="3" s="1"/>
  <c r="I208" i="1"/>
  <c r="F208" i="1"/>
  <c r="L207" i="1"/>
  <c r="I207" i="1"/>
  <c r="K208" i="3" s="1"/>
  <c r="F207" i="1"/>
  <c r="J208" i="3" s="1"/>
  <c r="L206" i="1"/>
  <c r="L207" i="3" s="1"/>
  <c r="I206" i="1"/>
  <c r="K207" i="3" s="1"/>
  <c r="F206" i="1"/>
  <c r="J207" i="3" s="1"/>
  <c r="L205" i="1"/>
  <c r="I205" i="1"/>
  <c r="F205" i="1"/>
  <c r="L204" i="1"/>
  <c r="L205" i="3" s="1"/>
  <c r="I204" i="1"/>
  <c r="K205" i="3" s="1"/>
  <c r="F204" i="1"/>
  <c r="J205" i="3" s="1"/>
  <c r="L203" i="1"/>
  <c r="L204" i="3" s="1"/>
  <c r="I203" i="1"/>
  <c r="K204" i="3" s="1"/>
  <c r="F203" i="1"/>
  <c r="L202" i="1"/>
  <c r="I202" i="1"/>
  <c r="F202" i="1"/>
  <c r="J203" i="3" s="1"/>
  <c r="L201" i="1"/>
  <c r="L202" i="3" s="1"/>
  <c r="I201" i="1"/>
  <c r="K202" i="3" s="1"/>
  <c r="F201" i="1"/>
  <c r="J202" i="3" s="1"/>
  <c r="L200" i="1"/>
  <c r="L201" i="3" s="1"/>
  <c r="I200" i="1"/>
  <c r="F200" i="1"/>
  <c r="L199" i="1"/>
  <c r="I199" i="1"/>
  <c r="K200" i="3" s="1"/>
  <c r="F199" i="1"/>
  <c r="J200" i="3" s="1"/>
  <c r="L198" i="1"/>
  <c r="L199" i="3" s="1"/>
  <c r="I198" i="1"/>
  <c r="K199" i="3" s="1"/>
  <c r="F198" i="1"/>
  <c r="J199" i="3" s="1"/>
  <c r="L197" i="1"/>
  <c r="I197" i="1"/>
  <c r="F197" i="1"/>
  <c r="L196" i="1"/>
  <c r="L197" i="3" s="1"/>
  <c r="I196" i="1"/>
  <c r="K197" i="3" s="1"/>
  <c r="F196" i="1"/>
  <c r="L195" i="1"/>
  <c r="L196" i="3" s="1"/>
  <c r="I195" i="1"/>
  <c r="K196" i="3" s="1"/>
  <c r="F195" i="1"/>
  <c r="L194" i="1"/>
  <c r="I194" i="1"/>
  <c r="F194" i="1"/>
  <c r="J195" i="3" s="1"/>
  <c r="L193" i="1"/>
  <c r="L194" i="3" s="1"/>
  <c r="I193" i="1"/>
  <c r="F193" i="1"/>
  <c r="J194" i="3" s="1"/>
  <c r="L192" i="1"/>
  <c r="L193" i="3" s="1"/>
  <c r="I192" i="1"/>
  <c r="F192" i="1"/>
  <c r="L191" i="1"/>
  <c r="I191" i="1"/>
  <c r="K192" i="3" s="1"/>
  <c r="F191" i="1"/>
  <c r="J192" i="3" s="1"/>
  <c r="L190" i="1"/>
  <c r="I190" i="1"/>
  <c r="K191" i="3" s="1"/>
  <c r="F190" i="1"/>
  <c r="J191" i="3" s="1"/>
  <c r="L189" i="1"/>
  <c r="I189" i="1"/>
  <c r="F189" i="1"/>
  <c r="L188" i="1"/>
  <c r="L189" i="3" s="1"/>
  <c r="I188" i="1"/>
  <c r="K189" i="3" s="1"/>
  <c r="F188" i="1"/>
  <c r="L187" i="1"/>
  <c r="L188" i="3" s="1"/>
  <c r="I187" i="1"/>
  <c r="K188" i="3" s="1"/>
  <c r="F187" i="1"/>
  <c r="L186" i="1"/>
  <c r="I186" i="1"/>
  <c r="F186" i="1"/>
  <c r="J187" i="3" s="1"/>
  <c r="L185" i="1"/>
  <c r="L186" i="3" s="1"/>
  <c r="I185" i="1"/>
  <c r="F185" i="1"/>
  <c r="J186" i="3" s="1"/>
  <c r="L184" i="1"/>
  <c r="L185" i="3" s="1"/>
  <c r="I184" i="1"/>
  <c r="F184" i="1"/>
  <c r="L183" i="1"/>
  <c r="I183" i="1"/>
  <c r="K184" i="3" s="1"/>
  <c r="F183" i="1"/>
  <c r="J184" i="3" s="1"/>
  <c r="L182" i="1"/>
  <c r="I182" i="1"/>
  <c r="K183" i="3" s="1"/>
  <c r="F182" i="1"/>
  <c r="J183" i="3" s="1"/>
  <c r="L181" i="1"/>
  <c r="I181" i="1"/>
  <c r="F181" i="1"/>
  <c r="L180" i="1"/>
  <c r="L181" i="3" s="1"/>
  <c r="I180" i="1"/>
  <c r="K181" i="3" s="1"/>
  <c r="F180" i="1"/>
  <c r="L179" i="1"/>
  <c r="L180" i="3" s="1"/>
  <c r="I179" i="1"/>
  <c r="K180" i="3" s="1"/>
  <c r="F179" i="1"/>
  <c r="L178" i="1"/>
  <c r="I178" i="1"/>
  <c r="F178" i="1"/>
  <c r="J179" i="3" s="1"/>
  <c r="L177" i="1"/>
  <c r="L178" i="3" s="1"/>
  <c r="I177" i="1"/>
  <c r="F177" i="1"/>
  <c r="J178" i="3" s="1"/>
  <c r="L176" i="1"/>
  <c r="L177" i="3" s="1"/>
  <c r="I176" i="1"/>
  <c r="F176" i="1"/>
  <c r="J175" i="1"/>
  <c r="L175" i="1" s="1"/>
  <c r="I175" i="1"/>
  <c r="K176" i="3" s="1"/>
  <c r="F175" i="1"/>
  <c r="J176" i="3" s="1"/>
  <c r="L174" i="1"/>
  <c r="I174" i="1"/>
  <c r="K175" i="3" s="1"/>
  <c r="F174" i="1"/>
  <c r="J175" i="3" s="1"/>
  <c r="L173" i="1"/>
  <c r="I173" i="1"/>
  <c r="F173" i="1"/>
  <c r="L172" i="1"/>
  <c r="L173" i="3" s="1"/>
  <c r="I172" i="1"/>
  <c r="K173" i="3" s="1"/>
  <c r="F172" i="1"/>
  <c r="L171" i="1"/>
  <c r="L172" i="3" s="1"/>
  <c r="I171" i="1"/>
  <c r="K172" i="3" s="1"/>
  <c r="F171" i="1"/>
  <c r="L170" i="1"/>
  <c r="I170" i="1"/>
  <c r="F170" i="1"/>
  <c r="J171" i="3" s="1"/>
  <c r="L169" i="1"/>
  <c r="L170" i="3" s="1"/>
  <c r="I169" i="1"/>
  <c r="F169" i="1"/>
  <c r="J170" i="3" s="1"/>
  <c r="L168" i="1"/>
  <c r="L169" i="3" s="1"/>
  <c r="I168" i="1"/>
  <c r="F168" i="1"/>
  <c r="L167" i="1"/>
  <c r="I167" i="1"/>
  <c r="K168" i="3" s="1"/>
  <c r="F167" i="1"/>
  <c r="J168" i="3" s="1"/>
  <c r="L166" i="1"/>
  <c r="I166" i="1"/>
  <c r="K167" i="3" s="1"/>
  <c r="F166" i="1"/>
  <c r="J167" i="3" s="1"/>
  <c r="L165" i="1"/>
  <c r="I165" i="1"/>
  <c r="F165" i="1"/>
  <c r="L164" i="1"/>
  <c r="L165" i="3" s="1"/>
  <c r="I164" i="1"/>
  <c r="K165" i="3" s="1"/>
  <c r="F164" i="1"/>
  <c r="L163" i="1"/>
  <c r="L164" i="3" s="1"/>
  <c r="I163" i="1"/>
  <c r="K164" i="3" s="1"/>
  <c r="F163" i="1"/>
  <c r="L162" i="1"/>
  <c r="I162" i="1"/>
  <c r="F162" i="1"/>
  <c r="J163" i="3" s="1"/>
  <c r="L161" i="1"/>
  <c r="L162" i="3" s="1"/>
  <c r="I161" i="1"/>
  <c r="F161" i="1"/>
  <c r="J162" i="3" s="1"/>
  <c r="L160" i="1"/>
  <c r="L161" i="3" s="1"/>
  <c r="I160" i="1"/>
  <c r="F160" i="1"/>
  <c r="L159" i="1"/>
  <c r="I159" i="1"/>
  <c r="K160" i="3" s="1"/>
  <c r="F159" i="1"/>
  <c r="J160" i="3" s="1"/>
  <c r="L158" i="1"/>
  <c r="I158" i="1"/>
  <c r="K159" i="3" s="1"/>
  <c r="F158" i="1"/>
  <c r="J159" i="3" s="1"/>
  <c r="L157" i="1"/>
  <c r="I157" i="1"/>
  <c r="F157" i="1"/>
  <c r="L156" i="1"/>
  <c r="L157" i="3" s="1"/>
  <c r="I156" i="1"/>
  <c r="K157" i="3" s="1"/>
  <c r="F156" i="1"/>
  <c r="L155" i="1"/>
  <c r="L156" i="3" s="1"/>
  <c r="I155" i="1"/>
  <c r="K156" i="3" s="1"/>
  <c r="F155" i="1"/>
  <c r="L154" i="1"/>
  <c r="I154" i="1"/>
  <c r="F154" i="1"/>
  <c r="J155" i="3" s="1"/>
  <c r="L153" i="1"/>
  <c r="L154" i="3" s="1"/>
  <c r="I153" i="1"/>
  <c r="F153" i="1"/>
  <c r="J154" i="3" s="1"/>
  <c r="L152" i="1"/>
  <c r="L153" i="3" s="1"/>
  <c r="I152" i="1"/>
  <c r="F152" i="1"/>
  <c r="L151" i="1"/>
  <c r="I151" i="1"/>
  <c r="K152" i="3" s="1"/>
  <c r="F151" i="1"/>
  <c r="J152" i="3" s="1"/>
  <c r="L150" i="1"/>
  <c r="I150" i="1"/>
  <c r="K151" i="3" s="1"/>
  <c r="F150" i="1"/>
  <c r="J151" i="3" s="1"/>
  <c r="L149" i="1"/>
  <c r="I149" i="1"/>
  <c r="F149" i="1"/>
  <c r="L148" i="1"/>
  <c r="L149" i="3" s="1"/>
  <c r="I148" i="1"/>
  <c r="K149" i="3" s="1"/>
  <c r="F148" i="1"/>
  <c r="L147" i="1"/>
  <c r="L148" i="3" s="1"/>
  <c r="I147" i="1"/>
  <c r="K148" i="3" s="1"/>
  <c r="F147" i="1"/>
  <c r="L146" i="1"/>
  <c r="I146" i="1"/>
  <c r="F146" i="1"/>
  <c r="J147" i="3" s="1"/>
  <c r="L145" i="1"/>
  <c r="L146" i="3" s="1"/>
  <c r="I145" i="1"/>
  <c r="F145" i="1"/>
  <c r="J146" i="3" s="1"/>
  <c r="L144" i="1"/>
  <c r="L145" i="3" s="1"/>
  <c r="I144" i="1"/>
  <c r="F144" i="1"/>
  <c r="L143" i="1"/>
  <c r="I143" i="1"/>
  <c r="F143" i="1"/>
  <c r="J144" i="3" s="1"/>
  <c r="L142" i="1"/>
  <c r="I142" i="1"/>
  <c r="K143" i="3" s="1"/>
  <c r="F142" i="1"/>
  <c r="J143" i="3" s="1"/>
  <c r="L141" i="1"/>
  <c r="I141" i="1"/>
  <c r="F141" i="1"/>
  <c r="L140" i="1"/>
  <c r="I140" i="1"/>
  <c r="K141" i="3" s="1"/>
  <c r="F140" i="1"/>
  <c r="L139" i="1"/>
  <c r="L140" i="3" s="1"/>
  <c r="I139" i="1"/>
  <c r="K140" i="3" s="1"/>
  <c r="F139" i="1"/>
  <c r="L138" i="1"/>
  <c r="I138" i="1"/>
  <c r="F138" i="1"/>
  <c r="L137" i="1"/>
  <c r="L138" i="3" s="1"/>
  <c r="I137" i="1"/>
  <c r="F137" i="1"/>
  <c r="J138" i="3" s="1"/>
  <c r="L136" i="1"/>
  <c r="L137" i="3" s="1"/>
  <c r="I136" i="1"/>
  <c r="F136" i="1"/>
  <c r="L135" i="1"/>
  <c r="I135" i="1"/>
  <c r="F135" i="1"/>
  <c r="J136" i="3" s="1"/>
  <c r="L134" i="1"/>
  <c r="I134" i="1"/>
  <c r="K135" i="3" s="1"/>
  <c r="F134" i="1"/>
  <c r="J135" i="3" s="1"/>
  <c r="L133" i="1"/>
  <c r="I133" i="1"/>
  <c r="F133" i="1"/>
  <c r="L132" i="1"/>
  <c r="I132" i="1"/>
  <c r="K133" i="3" s="1"/>
  <c r="F132" i="1"/>
  <c r="L131" i="1"/>
  <c r="L132" i="3" s="1"/>
  <c r="I131" i="1"/>
  <c r="K132" i="3" s="1"/>
  <c r="F131" i="1"/>
  <c r="L130" i="1"/>
  <c r="I130" i="1"/>
  <c r="F130" i="1"/>
  <c r="L129" i="1"/>
  <c r="L130" i="3" s="1"/>
  <c r="I129" i="1"/>
  <c r="F129" i="1"/>
  <c r="J130" i="3" s="1"/>
  <c r="L128" i="1"/>
  <c r="L129" i="3" s="1"/>
  <c r="I128" i="1"/>
  <c r="F128" i="1"/>
  <c r="L127" i="1"/>
  <c r="I127" i="1"/>
  <c r="F127" i="1"/>
  <c r="J128" i="3" s="1"/>
  <c r="L126" i="1"/>
  <c r="I126" i="1"/>
  <c r="K127" i="3" s="1"/>
  <c r="F126" i="1"/>
  <c r="J127" i="3" s="1"/>
  <c r="L125" i="1"/>
  <c r="I125" i="1"/>
  <c r="F125" i="1"/>
  <c r="L124" i="1"/>
  <c r="I124" i="1"/>
  <c r="K125" i="3" s="1"/>
  <c r="F124" i="1"/>
  <c r="L123" i="1"/>
  <c r="L124" i="3" s="1"/>
  <c r="I123" i="1"/>
  <c r="K124" i="3" s="1"/>
  <c r="F123" i="1"/>
  <c r="L122" i="1"/>
  <c r="I122" i="1"/>
  <c r="F122" i="1"/>
  <c r="L121" i="1"/>
  <c r="L122" i="3" s="1"/>
  <c r="I121" i="1"/>
  <c r="F121" i="1"/>
  <c r="J122" i="3" s="1"/>
  <c r="L120" i="1"/>
  <c r="L121" i="3" s="1"/>
  <c r="I120" i="1"/>
  <c r="F120" i="1"/>
  <c r="L119" i="1"/>
  <c r="I119" i="1"/>
  <c r="F119" i="1"/>
  <c r="J120" i="3" s="1"/>
  <c r="L118" i="1"/>
  <c r="I118" i="1"/>
  <c r="K119" i="3" s="1"/>
  <c r="F118" i="1"/>
  <c r="J119" i="3" s="1"/>
  <c r="L117" i="1"/>
  <c r="I117" i="1"/>
  <c r="F117" i="1"/>
  <c r="L116" i="1"/>
  <c r="I116" i="1"/>
  <c r="K117" i="3" s="1"/>
  <c r="F116" i="1"/>
  <c r="L115" i="1"/>
  <c r="L116" i="3" s="1"/>
  <c r="I115" i="1"/>
  <c r="K116" i="3" s="1"/>
  <c r="F115" i="1"/>
  <c r="L114" i="1"/>
  <c r="I114" i="1"/>
  <c r="F114" i="1"/>
  <c r="L113" i="1"/>
  <c r="L114" i="3" s="1"/>
  <c r="I113" i="1"/>
  <c r="F113" i="1"/>
  <c r="J114" i="3" s="1"/>
  <c r="L112" i="1"/>
  <c r="L113" i="3" s="1"/>
  <c r="I112" i="1"/>
  <c r="F112" i="1"/>
  <c r="L111" i="1"/>
  <c r="I111" i="1"/>
  <c r="F111" i="1"/>
  <c r="J112" i="3" s="1"/>
  <c r="L110" i="1"/>
  <c r="I110" i="1"/>
  <c r="K111" i="3" s="1"/>
  <c r="F110" i="1"/>
  <c r="J111" i="3" s="1"/>
  <c r="L109" i="1"/>
  <c r="I109" i="1"/>
  <c r="F109" i="1"/>
  <c r="L108" i="1"/>
  <c r="I108" i="1"/>
  <c r="K109" i="3" s="1"/>
  <c r="F108" i="1"/>
  <c r="L107" i="1"/>
  <c r="L108" i="3" s="1"/>
  <c r="I107" i="1"/>
  <c r="K108" i="3" s="1"/>
  <c r="F107" i="1"/>
  <c r="L106" i="1"/>
  <c r="I106" i="1"/>
  <c r="F106" i="1"/>
  <c r="L105" i="1"/>
  <c r="L106" i="3" s="1"/>
  <c r="I105" i="1"/>
  <c r="F105" i="1"/>
  <c r="J106" i="3" s="1"/>
  <c r="L104" i="1"/>
  <c r="L105" i="3" s="1"/>
  <c r="I104" i="1"/>
  <c r="F104" i="1"/>
  <c r="L103" i="1"/>
  <c r="I103" i="1"/>
  <c r="F103" i="1"/>
  <c r="J104" i="3" s="1"/>
  <c r="L102" i="1"/>
  <c r="I102" i="1"/>
  <c r="K103" i="3" s="1"/>
  <c r="F102" i="1"/>
  <c r="J103" i="3" s="1"/>
  <c r="L101" i="1"/>
  <c r="I101" i="1"/>
  <c r="F101" i="1"/>
  <c r="L100" i="1"/>
  <c r="I100" i="1"/>
  <c r="K101" i="3" s="1"/>
  <c r="F100" i="1"/>
  <c r="L99" i="1"/>
  <c r="L100" i="3" s="1"/>
  <c r="I99" i="1"/>
  <c r="K100" i="3" s="1"/>
  <c r="F99" i="1"/>
  <c r="L98" i="1"/>
  <c r="I98" i="1"/>
  <c r="F98" i="1"/>
  <c r="L97" i="1"/>
  <c r="L98" i="3" s="1"/>
  <c r="I97" i="1"/>
  <c r="F97" i="1"/>
  <c r="J98" i="3" s="1"/>
  <c r="L96" i="1"/>
  <c r="L97" i="3" s="1"/>
  <c r="I96" i="1"/>
  <c r="F96" i="1"/>
  <c r="L95" i="1"/>
  <c r="I95" i="1"/>
  <c r="F95" i="1"/>
  <c r="J96" i="3" s="1"/>
  <c r="L94" i="1"/>
  <c r="I94" i="1"/>
  <c r="K95" i="3" s="1"/>
  <c r="F94" i="1"/>
  <c r="J95" i="3" s="1"/>
  <c r="L93" i="1"/>
  <c r="I93" i="1"/>
  <c r="F93" i="1"/>
  <c r="L92" i="1"/>
  <c r="I92" i="1"/>
  <c r="K93" i="3" s="1"/>
  <c r="F92" i="1"/>
  <c r="L91" i="1"/>
  <c r="L92" i="3" s="1"/>
  <c r="I91" i="1"/>
  <c r="K92" i="3" s="1"/>
  <c r="F91" i="1"/>
  <c r="L90" i="1"/>
  <c r="I90" i="1"/>
  <c r="F90" i="1"/>
  <c r="L89" i="1"/>
  <c r="L90" i="3" s="1"/>
  <c r="I89" i="1"/>
  <c r="F89" i="1"/>
  <c r="J90" i="3" s="1"/>
  <c r="L88" i="1"/>
  <c r="L89" i="3" s="1"/>
  <c r="I88" i="1"/>
  <c r="F88" i="1"/>
  <c r="L87" i="1"/>
  <c r="I87" i="1"/>
  <c r="F87" i="1"/>
  <c r="J88" i="3" s="1"/>
  <c r="L86" i="1"/>
  <c r="I86" i="1"/>
  <c r="K87" i="3" s="1"/>
  <c r="F86" i="1"/>
  <c r="J87" i="3" s="1"/>
  <c r="L85" i="1"/>
  <c r="I85" i="1"/>
  <c r="F85" i="1"/>
  <c r="L84" i="1"/>
  <c r="I84" i="1"/>
  <c r="K85" i="3" s="1"/>
  <c r="F84" i="1"/>
  <c r="L83" i="1"/>
  <c r="L84" i="3" s="1"/>
  <c r="I83" i="1"/>
  <c r="K84" i="3" s="1"/>
  <c r="F83" i="1"/>
  <c r="L82" i="1"/>
  <c r="I82" i="1"/>
  <c r="F82" i="1"/>
  <c r="L81" i="1"/>
  <c r="L82" i="3" s="1"/>
  <c r="I81" i="1"/>
  <c r="F81" i="1"/>
  <c r="J82" i="3" s="1"/>
  <c r="L80" i="1"/>
  <c r="L81" i="3" s="1"/>
  <c r="I80" i="1"/>
  <c r="F80" i="1"/>
  <c r="L79" i="1"/>
  <c r="I79" i="1"/>
  <c r="F79" i="1"/>
  <c r="J80" i="3" s="1"/>
  <c r="L78" i="1"/>
  <c r="I78" i="1"/>
  <c r="K79" i="3" s="1"/>
  <c r="F78" i="1"/>
  <c r="J79" i="3" s="1"/>
  <c r="L77" i="1"/>
  <c r="I77" i="1"/>
  <c r="F77" i="1"/>
  <c r="L76" i="1"/>
  <c r="I76" i="1"/>
  <c r="K77" i="3" s="1"/>
  <c r="F76" i="1"/>
  <c r="L75" i="1"/>
  <c r="L76" i="3" s="1"/>
  <c r="I75" i="1"/>
  <c r="K76" i="3" s="1"/>
  <c r="F75" i="1"/>
  <c r="L74" i="1"/>
  <c r="I74" i="1"/>
  <c r="F74" i="1"/>
  <c r="L73" i="1"/>
  <c r="L74" i="3" s="1"/>
  <c r="I73" i="1"/>
  <c r="F73" i="1"/>
  <c r="J74" i="3" s="1"/>
  <c r="L72" i="1"/>
  <c r="L73" i="3" s="1"/>
  <c r="I72" i="1"/>
  <c r="F72" i="1"/>
  <c r="L71" i="1"/>
  <c r="I71" i="1"/>
  <c r="F71" i="1"/>
  <c r="J72" i="3" s="1"/>
  <c r="L70" i="1"/>
  <c r="L71" i="3" s="1"/>
  <c r="I70" i="1"/>
  <c r="K71" i="3" s="1"/>
  <c r="F70" i="1"/>
  <c r="J71" i="3" s="1"/>
  <c r="L69" i="1"/>
  <c r="I69" i="1"/>
  <c r="F69" i="1"/>
  <c r="L68" i="1"/>
  <c r="I68" i="1"/>
  <c r="K69" i="3" s="1"/>
  <c r="F68" i="1"/>
  <c r="J69" i="3" s="1"/>
  <c r="L67" i="1"/>
  <c r="L68" i="3" s="1"/>
  <c r="I67" i="1"/>
  <c r="K68" i="3" s="1"/>
  <c r="F67" i="1"/>
  <c r="L66" i="1"/>
  <c r="I66" i="1"/>
  <c r="F66" i="1"/>
  <c r="L65" i="1"/>
  <c r="L66" i="3" s="1"/>
  <c r="I65" i="1"/>
  <c r="K66" i="3" s="1"/>
  <c r="F65" i="1"/>
  <c r="J66" i="3" s="1"/>
  <c r="L64" i="1"/>
  <c r="L65" i="3" s="1"/>
  <c r="I64" i="1"/>
  <c r="F64" i="1"/>
  <c r="L63" i="1"/>
  <c r="I63" i="1"/>
  <c r="F63" i="1"/>
  <c r="J64" i="3" s="1"/>
  <c r="L62" i="1"/>
  <c r="L63" i="3" s="1"/>
  <c r="I62" i="1"/>
  <c r="K63" i="3" s="1"/>
  <c r="F62" i="1"/>
  <c r="J63" i="3" s="1"/>
  <c r="L61" i="1"/>
  <c r="I61" i="1"/>
  <c r="F61" i="1"/>
  <c r="L60" i="1"/>
  <c r="I60" i="1"/>
  <c r="K61" i="3" s="1"/>
  <c r="F60" i="1"/>
  <c r="J61" i="3" s="1"/>
  <c r="L59" i="1"/>
  <c r="L60" i="3" s="1"/>
  <c r="I59" i="1"/>
  <c r="K60" i="3" s="1"/>
  <c r="F59" i="1"/>
  <c r="L58" i="1"/>
  <c r="I58" i="1"/>
  <c r="F58" i="1"/>
  <c r="L57" i="1"/>
  <c r="L58" i="3" s="1"/>
  <c r="I57" i="1"/>
  <c r="K58" i="3" s="1"/>
  <c r="F57" i="1"/>
  <c r="J58" i="3" s="1"/>
  <c r="L56" i="1"/>
  <c r="L57" i="3" s="1"/>
  <c r="I56" i="1"/>
  <c r="F56" i="1"/>
  <c r="L55" i="1"/>
  <c r="I55" i="1"/>
  <c r="F55" i="1"/>
  <c r="J56" i="3" s="1"/>
  <c r="L54" i="1"/>
  <c r="L55" i="3" s="1"/>
  <c r="I54" i="1"/>
  <c r="K55" i="3" s="1"/>
  <c r="F54" i="1"/>
  <c r="J55" i="3" s="1"/>
  <c r="L53" i="1"/>
  <c r="I53" i="1"/>
  <c r="F53" i="1"/>
  <c r="L52" i="1"/>
  <c r="I52" i="1"/>
  <c r="K53" i="3" s="1"/>
  <c r="F52" i="1"/>
  <c r="J53" i="3" s="1"/>
  <c r="L51" i="1"/>
  <c r="L52" i="3" s="1"/>
  <c r="I51" i="1"/>
  <c r="K52" i="3" s="1"/>
  <c r="F51" i="1"/>
  <c r="L50" i="1"/>
  <c r="I50" i="1"/>
  <c r="F50" i="1"/>
  <c r="L49" i="1"/>
  <c r="L50" i="3" s="1"/>
  <c r="I49" i="1"/>
  <c r="K50" i="3" s="1"/>
  <c r="F49" i="1"/>
  <c r="J50" i="3" s="1"/>
  <c r="L48" i="1"/>
  <c r="L49" i="3" s="1"/>
  <c r="I48" i="1"/>
  <c r="F48" i="1"/>
  <c r="L47" i="1"/>
  <c r="I47" i="1"/>
  <c r="F47" i="1"/>
  <c r="J48" i="3" s="1"/>
  <c r="L46" i="1"/>
  <c r="L47" i="3" s="1"/>
  <c r="I46" i="1"/>
  <c r="K47" i="3" s="1"/>
  <c r="F46" i="1"/>
  <c r="J47" i="3" s="1"/>
  <c r="L45" i="1"/>
  <c r="I45" i="1"/>
  <c r="F45" i="1"/>
  <c r="L44" i="1"/>
  <c r="I44" i="1"/>
  <c r="K45" i="3" s="1"/>
  <c r="F44" i="1"/>
  <c r="J45" i="3" s="1"/>
  <c r="L43" i="1"/>
  <c r="L44" i="3" s="1"/>
  <c r="I43" i="1"/>
  <c r="K44" i="3" s="1"/>
  <c r="F43" i="1"/>
  <c r="L42" i="1"/>
  <c r="I42" i="1"/>
  <c r="F42" i="1"/>
  <c r="L41" i="1"/>
  <c r="L42" i="3" s="1"/>
  <c r="I41" i="1"/>
  <c r="K42" i="3" s="1"/>
  <c r="F41" i="1"/>
  <c r="J42" i="3" s="1"/>
  <c r="L40" i="1"/>
  <c r="L41" i="3" s="1"/>
  <c r="I40" i="1"/>
  <c r="F40" i="1"/>
  <c r="L39" i="1"/>
  <c r="I39" i="1"/>
  <c r="F39" i="1"/>
  <c r="J40" i="3" s="1"/>
  <c r="L38" i="1"/>
  <c r="L39" i="3" s="1"/>
  <c r="I38" i="1"/>
  <c r="K39" i="3" s="1"/>
  <c r="F38" i="1"/>
  <c r="J39" i="3" s="1"/>
  <c r="L37" i="1"/>
  <c r="I37" i="1"/>
  <c r="F37" i="1"/>
  <c r="L36" i="1"/>
  <c r="I36" i="1"/>
  <c r="K37" i="3" s="1"/>
  <c r="F36" i="1"/>
  <c r="J37" i="3" s="1"/>
  <c r="L35" i="1"/>
  <c r="L36" i="3" s="1"/>
  <c r="I35" i="1"/>
  <c r="K36" i="3" s="1"/>
  <c r="F35" i="1"/>
  <c r="L34" i="1"/>
  <c r="I34" i="1"/>
  <c r="F34" i="1"/>
  <c r="L33" i="1"/>
  <c r="L34" i="3" s="1"/>
  <c r="I33" i="1"/>
  <c r="K34" i="3" s="1"/>
  <c r="F33" i="1"/>
  <c r="J34" i="3" s="1"/>
  <c r="L32" i="1"/>
  <c r="L33" i="3" s="1"/>
  <c r="I32" i="1"/>
  <c r="F32" i="1"/>
  <c r="L31" i="1"/>
  <c r="I31" i="1"/>
  <c r="F31" i="1"/>
  <c r="J32" i="3" s="1"/>
  <c r="L30" i="1"/>
  <c r="L31" i="3" s="1"/>
  <c r="I30" i="1"/>
  <c r="K31" i="3" s="1"/>
  <c r="F30" i="1"/>
  <c r="J31" i="3" s="1"/>
  <c r="L29" i="1"/>
  <c r="I29" i="1"/>
  <c r="F29" i="1"/>
  <c r="L28" i="1"/>
  <c r="I28" i="1"/>
  <c r="K29" i="3" s="1"/>
  <c r="F28" i="1"/>
  <c r="J29" i="3" s="1"/>
  <c r="L27" i="1"/>
  <c r="L28" i="3" s="1"/>
  <c r="I27" i="1"/>
  <c r="K28" i="3" s="1"/>
  <c r="F27" i="1"/>
  <c r="L26" i="1"/>
  <c r="I26" i="1"/>
  <c r="F26" i="1"/>
  <c r="L25" i="1"/>
  <c r="L26" i="3" s="1"/>
  <c r="I25" i="1"/>
  <c r="K26" i="3" s="1"/>
  <c r="F25" i="1"/>
  <c r="J26" i="3" s="1"/>
  <c r="L24" i="1"/>
  <c r="L25" i="3" s="1"/>
  <c r="I24" i="1"/>
  <c r="F24" i="1"/>
  <c r="L23" i="1"/>
  <c r="I23" i="1"/>
  <c r="F23" i="1"/>
  <c r="J24" i="3" s="1"/>
  <c r="L22" i="1"/>
  <c r="L23" i="3" s="1"/>
  <c r="I22" i="1"/>
  <c r="K23" i="3" s="1"/>
  <c r="F22" i="1"/>
  <c r="J23" i="3" s="1"/>
  <c r="L21" i="1"/>
  <c r="I21" i="1"/>
  <c r="F21" i="1"/>
  <c r="L20" i="1"/>
  <c r="I20" i="1"/>
  <c r="K21" i="3" s="1"/>
  <c r="F20" i="1"/>
  <c r="J21" i="3" s="1"/>
  <c r="L19" i="1"/>
  <c r="L20" i="3" s="1"/>
  <c r="I19" i="1"/>
  <c r="K20" i="3" s="1"/>
  <c r="F19" i="1"/>
  <c r="L18" i="1"/>
  <c r="I18" i="1"/>
  <c r="F18" i="1"/>
  <c r="L17" i="1"/>
  <c r="L18" i="3" s="1"/>
  <c r="I17" i="1"/>
  <c r="K18" i="3" s="1"/>
  <c r="F17" i="1"/>
  <c r="J18" i="3" s="1"/>
  <c r="L16" i="1"/>
  <c r="L17" i="3" s="1"/>
  <c r="I16" i="1"/>
  <c r="F16" i="1"/>
  <c r="L15" i="1"/>
  <c r="I15" i="1"/>
  <c r="F15" i="1"/>
  <c r="J16" i="3" s="1"/>
  <c r="L14" i="1"/>
  <c r="L15" i="3" s="1"/>
  <c r="I14" i="1"/>
  <c r="K15" i="3" s="1"/>
  <c r="F14" i="1"/>
  <c r="J15" i="3" s="1"/>
  <c r="L13" i="1"/>
  <c r="I13" i="1"/>
  <c r="F13" i="1"/>
  <c r="L12" i="1"/>
  <c r="I12" i="1"/>
  <c r="K13" i="3" s="1"/>
  <c r="F12" i="1"/>
  <c r="J13" i="3" s="1"/>
  <c r="L11" i="1"/>
  <c r="L12" i="3" s="1"/>
  <c r="I11" i="1"/>
  <c r="K12" i="3" s="1"/>
  <c r="F11" i="1"/>
  <c r="L10" i="1"/>
  <c r="I10" i="1"/>
  <c r="F10" i="1"/>
  <c r="L9" i="1"/>
  <c r="L10" i="3" s="1"/>
  <c r="I9" i="1"/>
  <c r="K10" i="3" s="1"/>
  <c r="F9" i="1"/>
  <c r="J10" i="3" s="1"/>
  <c r="L8" i="1"/>
  <c r="L9" i="3" s="1"/>
  <c r="I8" i="1"/>
  <c r="F8" i="1"/>
  <c r="L7" i="1"/>
  <c r="I7" i="1"/>
  <c r="F7" i="1"/>
  <c r="J8" i="3" s="1"/>
  <c r="L6" i="1"/>
  <c r="L7" i="3" s="1"/>
  <c r="I6" i="1"/>
  <c r="K7" i="3" s="1"/>
  <c r="F6" i="1"/>
  <c r="J7" i="3" s="1"/>
  <c r="L5" i="1"/>
  <c r="I5" i="1"/>
  <c r="F5" i="1"/>
  <c r="L4" i="1"/>
  <c r="I4" i="1"/>
  <c r="K5" i="3" s="1"/>
  <c r="F4" i="1"/>
  <c r="J5" i="3" s="1"/>
  <c r="L3" i="1"/>
  <c r="L4" i="3" s="1"/>
  <c r="I3" i="1"/>
  <c r="K4" i="3" s="1"/>
  <c r="F3" i="1"/>
  <c r="L2" i="1"/>
  <c r="I2" i="1"/>
  <c r="F2" i="1"/>
  <c r="K32" i="3" l="1"/>
  <c r="L53" i="3"/>
  <c r="L61" i="3"/>
  <c r="K72" i="3"/>
  <c r="J83" i="3"/>
  <c r="J107" i="3"/>
  <c r="K128" i="3"/>
  <c r="L141" i="3"/>
  <c r="J11" i="3"/>
  <c r="K16" i="3"/>
  <c r="J35" i="3"/>
  <c r="J51" i="3"/>
  <c r="J59" i="3"/>
  <c r="L77" i="3"/>
  <c r="K80" i="3"/>
  <c r="L93" i="3"/>
  <c r="L109" i="3"/>
  <c r="K112" i="3"/>
  <c r="J123" i="3"/>
  <c r="K136" i="3"/>
  <c r="K144" i="3"/>
  <c r="L5" i="3"/>
  <c r="L13" i="3"/>
  <c r="J19" i="3"/>
  <c r="L21" i="3"/>
  <c r="J27" i="3"/>
  <c r="L29" i="3"/>
  <c r="J43" i="3"/>
  <c r="K48" i="3"/>
  <c r="J67" i="3"/>
  <c r="K88" i="3"/>
  <c r="L101" i="3"/>
  <c r="L117" i="3"/>
  <c r="L11" i="3"/>
  <c r="L27" i="3"/>
  <c r="L69" i="3"/>
  <c r="L85" i="3"/>
  <c r="J91" i="3"/>
  <c r="J99" i="3"/>
  <c r="K104" i="3"/>
  <c r="J115" i="3"/>
  <c r="K120" i="3"/>
  <c r="L133" i="3"/>
  <c r="K14" i="3"/>
  <c r="K22" i="3"/>
  <c r="J33" i="3"/>
  <c r="K8" i="3"/>
  <c r="K24" i="3"/>
  <c r="L37" i="3"/>
  <c r="K40" i="3"/>
  <c r="L45" i="3"/>
  <c r="K56" i="3"/>
  <c r="K64" i="3"/>
  <c r="J75" i="3"/>
  <c r="K96" i="3"/>
  <c r="L125" i="3"/>
  <c r="J131" i="3"/>
  <c r="J139" i="3"/>
  <c r="K6" i="3"/>
  <c r="J9" i="3"/>
  <c r="J17" i="3"/>
  <c r="L19" i="3"/>
  <c r="J25" i="3"/>
  <c r="K30" i="3"/>
  <c r="K74" i="3"/>
  <c r="J77" i="3"/>
  <c r="L79" i="3"/>
  <c r="K82" i="3"/>
  <c r="J85" i="3"/>
  <c r="L87" i="3"/>
  <c r="K90" i="3"/>
  <c r="J93" i="3"/>
  <c r="L95" i="3"/>
  <c r="K98" i="3"/>
  <c r="J101" i="3"/>
  <c r="L103" i="3"/>
  <c r="K106" i="3"/>
  <c r="J109" i="3"/>
  <c r="L111" i="3"/>
  <c r="K114" i="3"/>
  <c r="J117" i="3"/>
  <c r="L119" i="3"/>
  <c r="K122" i="3"/>
  <c r="J125" i="3"/>
  <c r="L127" i="3"/>
  <c r="K130" i="3"/>
  <c r="J133" i="3"/>
  <c r="L135" i="3"/>
  <c r="K138" i="3"/>
  <c r="J141" i="3"/>
  <c r="L143" i="3"/>
  <c r="K146" i="3"/>
  <c r="J149" i="3"/>
  <c r="L151" i="3"/>
  <c r="K154" i="3"/>
  <c r="J157" i="3"/>
  <c r="L159" i="3"/>
  <c r="K162" i="3"/>
  <c r="J165" i="3"/>
  <c r="L167" i="3"/>
  <c r="K170" i="3"/>
  <c r="J173" i="3"/>
  <c r="L175" i="3"/>
  <c r="K178" i="3"/>
  <c r="J181" i="3"/>
  <c r="L183" i="3"/>
  <c r="K186" i="3"/>
  <c r="J189" i="3"/>
  <c r="L191" i="3"/>
  <c r="K194" i="3"/>
  <c r="J197" i="3"/>
  <c r="L303" i="3"/>
  <c r="K306" i="3"/>
  <c r="K314" i="3"/>
  <c r="J317" i="3"/>
  <c r="L319" i="3"/>
  <c r="K322" i="3"/>
  <c r="J325" i="3"/>
  <c r="L327" i="3"/>
  <c r="K330" i="3"/>
  <c r="J333" i="3"/>
  <c r="L335" i="3"/>
  <c r="K338" i="3"/>
  <c r="J341" i="3"/>
  <c r="L343" i="3"/>
  <c r="K346" i="3"/>
  <c r="J349" i="3"/>
  <c r="L351" i="3"/>
  <c r="K354" i="3"/>
  <c r="J357" i="3"/>
  <c r="L359" i="3"/>
  <c r="K362" i="3"/>
  <c r="J365" i="3"/>
  <c r="L367" i="3"/>
  <c r="K370" i="3"/>
  <c r="J373" i="3"/>
  <c r="L375" i="3"/>
  <c r="K378" i="3"/>
  <c r="J381" i="3"/>
  <c r="L383" i="3"/>
  <c r="K386" i="3"/>
  <c r="J389" i="3"/>
  <c r="L391" i="3"/>
  <c r="K394" i="3"/>
  <c r="J397" i="3"/>
  <c r="L399" i="3"/>
  <c r="K402" i="3"/>
  <c r="J405" i="3"/>
  <c r="L407" i="3"/>
  <c r="K410" i="3"/>
  <c r="J413" i="3"/>
  <c r="L415" i="3"/>
  <c r="K418" i="3"/>
  <c r="J421" i="3"/>
  <c r="L423" i="3"/>
  <c r="K426" i="3"/>
  <c r="J429" i="3"/>
  <c r="L431" i="3"/>
  <c r="K434" i="3"/>
  <c r="J437" i="3"/>
  <c r="L439" i="3"/>
  <c r="K442" i="3"/>
  <c r="J445" i="3"/>
  <c r="L447" i="3"/>
  <c r="K450" i="3"/>
  <c r="J453" i="3"/>
  <c r="L455" i="3"/>
  <c r="K458" i="3"/>
  <c r="J461" i="3"/>
  <c r="L463" i="3"/>
  <c r="K466" i="3"/>
  <c r="J469" i="3"/>
  <c r="L471" i="3"/>
  <c r="K474" i="3"/>
  <c r="J477" i="3"/>
  <c r="L479" i="3"/>
  <c r="K482" i="3"/>
  <c r="J485" i="3"/>
  <c r="L487" i="3"/>
  <c r="K490" i="3"/>
  <c r="J493" i="3"/>
  <c r="L495" i="3"/>
  <c r="K498" i="3"/>
  <c r="J501" i="3"/>
  <c r="J6" i="3"/>
  <c r="L8" i="3"/>
  <c r="K11" i="3"/>
  <c r="J14" i="3"/>
  <c r="L16" i="3"/>
  <c r="K19" i="3"/>
  <c r="J22" i="3"/>
  <c r="L24" i="3"/>
  <c r="K27" i="3"/>
  <c r="J30" i="3"/>
  <c r="L32" i="3"/>
  <c r="K35" i="3"/>
  <c r="J38" i="3"/>
  <c r="L40" i="3"/>
  <c r="K43" i="3"/>
  <c r="J46" i="3"/>
  <c r="L48" i="3"/>
  <c r="K51" i="3"/>
  <c r="J54" i="3"/>
  <c r="L56" i="3"/>
  <c r="K59" i="3"/>
  <c r="J62" i="3"/>
  <c r="L64" i="3"/>
  <c r="K67" i="3"/>
  <c r="J70" i="3"/>
  <c r="L72" i="3"/>
  <c r="K75" i="3"/>
  <c r="J78" i="3"/>
  <c r="L80" i="3"/>
  <c r="K83" i="3"/>
  <c r="J86" i="3"/>
  <c r="L88" i="3"/>
  <c r="K91" i="3"/>
  <c r="J94" i="3"/>
  <c r="L96" i="3"/>
  <c r="K99" i="3"/>
  <c r="J102" i="3"/>
  <c r="L104" i="3"/>
  <c r="K107" i="3"/>
  <c r="J110" i="3"/>
  <c r="L112" i="3"/>
  <c r="K115" i="3"/>
  <c r="J118" i="3"/>
  <c r="L120" i="3"/>
  <c r="K123" i="3"/>
  <c r="J126" i="3"/>
  <c r="L128" i="3"/>
  <c r="K131" i="3"/>
  <c r="J134" i="3"/>
  <c r="L136" i="3"/>
  <c r="K139" i="3"/>
  <c r="J142" i="3"/>
  <c r="L144" i="3"/>
  <c r="K147" i="3"/>
  <c r="J150" i="3"/>
  <c r="L152" i="3"/>
  <c r="K155" i="3"/>
  <c r="J158" i="3"/>
  <c r="L160" i="3"/>
  <c r="K163" i="3"/>
  <c r="J166" i="3"/>
  <c r="L168" i="3"/>
  <c r="K171" i="3"/>
  <c r="J174" i="3"/>
  <c r="L176" i="3"/>
  <c r="K179" i="3"/>
  <c r="J182" i="3"/>
  <c r="L184" i="3"/>
  <c r="K187" i="3"/>
  <c r="J190" i="3"/>
  <c r="L192" i="3"/>
  <c r="K195" i="3"/>
  <c r="J198" i="3"/>
  <c r="L200" i="3"/>
  <c r="K203" i="3"/>
  <c r="J206" i="3"/>
  <c r="L208" i="3"/>
  <c r="K211" i="3"/>
  <c r="J214" i="3"/>
  <c r="L216" i="3"/>
  <c r="K219" i="3"/>
  <c r="J222" i="3"/>
  <c r="L224" i="3"/>
  <c r="K227" i="3"/>
  <c r="J230" i="3"/>
  <c r="L232" i="3"/>
  <c r="K235" i="3"/>
  <c r="J238" i="3"/>
  <c r="L240" i="3"/>
  <c r="K243" i="3"/>
  <c r="J246" i="3"/>
  <c r="L248" i="3"/>
  <c r="K251" i="3"/>
  <c r="J254" i="3"/>
  <c r="L256" i="3"/>
  <c r="K259" i="3"/>
  <c r="J262" i="3"/>
  <c r="L264" i="3"/>
  <c r="K267" i="3"/>
  <c r="J270" i="3"/>
  <c r="L272" i="3"/>
  <c r="K275" i="3"/>
  <c r="J278" i="3"/>
  <c r="L280" i="3"/>
  <c r="K283" i="3"/>
  <c r="J286" i="3"/>
  <c r="L288" i="3"/>
  <c r="K291" i="3"/>
  <c r="J294" i="3"/>
  <c r="L296" i="3"/>
  <c r="K299" i="3"/>
  <c r="J302" i="3"/>
  <c r="L304" i="3"/>
  <c r="K307" i="3"/>
  <c r="J310" i="3"/>
  <c r="L312" i="3"/>
  <c r="K315" i="3"/>
  <c r="J318" i="3"/>
  <c r="L320" i="3"/>
  <c r="K323" i="3"/>
  <c r="J326" i="3"/>
  <c r="L328" i="3"/>
  <c r="K331" i="3"/>
  <c r="J334" i="3"/>
  <c r="L336" i="3"/>
  <c r="K339" i="3"/>
  <c r="J342" i="3"/>
  <c r="L344" i="3"/>
  <c r="K347" i="3"/>
  <c r="J350" i="3"/>
  <c r="L352" i="3"/>
  <c r="K355" i="3"/>
  <c r="J358" i="3"/>
  <c r="L360" i="3"/>
  <c r="K363" i="3"/>
  <c r="J366" i="3"/>
  <c r="L368" i="3"/>
  <c r="K371" i="3"/>
  <c r="J374" i="3"/>
  <c r="L376" i="3"/>
  <c r="K379" i="3"/>
  <c r="J382" i="3"/>
  <c r="L384" i="3"/>
  <c r="K387" i="3"/>
  <c r="J390" i="3"/>
  <c r="L392" i="3"/>
  <c r="K395" i="3"/>
  <c r="J398" i="3"/>
  <c r="L400" i="3"/>
  <c r="K403" i="3"/>
  <c r="J406" i="3"/>
  <c r="L408" i="3"/>
  <c r="K411" i="3"/>
  <c r="J414" i="3"/>
  <c r="L416" i="3"/>
  <c r="K419" i="3"/>
  <c r="J422" i="3"/>
  <c r="L424" i="3"/>
  <c r="K427" i="3"/>
  <c r="J430" i="3"/>
  <c r="L432" i="3"/>
  <c r="K435" i="3"/>
  <c r="J438" i="3"/>
  <c r="L440" i="3"/>
  <c r="L67" i="3"/>
  <c r="K70" i="3"/>
  <c r="J73" i="3"/>
  <c r="L75" i="3"/>
  <c r="K78" i="3"/>
  <c r="J81" i="3"/>
  <c r="L83" i="3"/>
  <c r="K86" i="3"/>
  <c r="J89" i="3"/>
  <c r="L91" i="3"/>
  <c r="K94" i="3"/>
  <c r="J97" i="3"/>
  <c r="L99" i="3"/>
  <c r="K102" i="3"/>
  <c r="J105" i="3"/>
  <c r="L107" i="3"/>
  <c r="K110" i="3"/>
  <c r="J113" i="3"/>
  <c r="L115" i="3"/>
  <c r="K118" i="3"/>
  <c r="J121" i="3"/>
  <c r="L123" i="3"/>
  <c r="K126" i="3"/>
  <c r="J129" i="3"/>
  <c r="L131" i="3"/>
  <c r="K134" i="3"/>
  <c r="J137" i="3"/>
  <c r="L139" i="3"/>
  <c r="K142" i="3"/>
  <c r="J145" i="3"/>
  <c r="L147" i="3"/>
  <c r="K150" i="3"/>
  <c r="J153" i="3"/>
  <c r="L155" i="3"/>
  <c r="K158" i="3"/>
  <c r="J161" i="3"/>
  <c r="L163" i="3"/>
  <c r="K166" i="3"/>
  <c r="J169" i="3"/>
  <c r="L171" i="3"/>
  <c r="K174" i="3"/>
  <c r="J177" i="3"/>
  <c r="L179" i="3"/>
  <c r="K182" i="3"/>
  <c r="J185" i="3"/>
  <c r="L187" i="3"/>
  <c r="K190" i="3"/>
  <c r="J193" i="3"/>
  <c r="L195" i="3"/>
  <c r="K198" i="3"/>
  <c r="J201" i="3"/>
  <c r="L203" i="3"/>
  <c r="K206" i="3"/>
  <c r="J209" i="3"/>
  <c r="L211" i="3"/>
  <c r="K214" i="3"/>
  <c r="J217" i="3"/>
  <c r="L219" i="3"/>
  <c r="K222" i="3"/>
  <c r="J225" i="3"/>
  <c r="L227" i="3"/>
  <c r="K230" i="3"/>
  <c r="J233" i="3"/>
  <c r="L235" i="3"/>
  <c r="K238" i="3"/>
  <c r="J241" i="3"/>
  <c r="L243" i="3"/>
  <c r="K246" i="3"/>
  <c r="J249" i="3"/>
  <c r="L251" i="3"/>
  <c r="K254" i="3"/>
  <c r="J257" i="3"/>
  <c r="L259" i="3"/>
  <c r="K262" i="3"/>
  <c r="J265" i="3"/>
  <c r="L267" i="3"/>
  <c r="K270" i="3"/>
  <c r="J273" i="3"/>
  <c r="L275" i="3"/>
  <c r="K278" i="3"/>
  <c r="J281" i="3"/>
  <c r="L283" i="3"/>
  <c r="K286" i="3"/>
  <c r="J289" i="3"/>
  <c r="L291" i="3"/>
  <c r="K294" i="3"/>
  <c r="J297" i="3"/>
  <c r="L299" i="3"/>
  <c r="K302" i="3"/>
  <c r="J305" i="3"/>
  <c r="L307" i="3"/>
  <c r="K310" i="3"/>
  <c r="J313" i="3"/>
  <c r="L315" i="3"/>
  <c r="K318" i="3"/>
  <c r="J321" i="3"/>
  <c r="L323" i="3"/>
  <c r="K326" i="3"/>
  <c r="J329" i="3"/>
  <c r="L331" i="3"/>
  <c r="K334" i="3"/>
  <c r="J337" i="3"/>
  <c r="L339" i="3"/>
  <c r="K342" i="3"/>
  <c r="J345" i="3"/>
  <c r="L347" i="3"/>
  <c r="K350" i="3"/>
  <c r="J353" i="3"/>
  <c r="L355" i="3"/>
  <c r="K358" i="3"/>
  <c r="J361" i="3"/>
  <c r="L363" i="3"/>
  <c r="K366" i="3"/>
  <c r="J369" i="3"/>
  <c r="L371" i="3"/>
  <c r="K374" i="3"/>
  <c r="J377" i="3"/>
  <c r="L379" i="3"/>
  <c r="K382" i="3"/>
  <c r="J385" i="3"/>
  <c r="L387" i="3"/>
  <c r="K390" i="3"/>
  <c r="J393" i="3"/>
  <c r="L395" i="3"/>
  <c r="K398" i="3"/>
  <c r="J401" i="3"/>
  <c r="L403" i="3"/>
  <c r="K406" i="3"/>
  <c r="J409" i="3"/>
  <c r="L411" i="3"/>
  <c r="K414" i="3"/>
  <c r="J417" i="3"/>
  <c r="L419" i="3"/>
  <c r="K422" i="3"/>
  <c r="J425" i="3"/>
  <c r="L427" i="3"/>
  <c r="K430" i="3"/>
  <c r="J433" i="3"/>
  <c r="L435" i="3"/>
  <c r="K438" i="3"/>
  <c r="J441" i="3"/>
  <c r="L443" i="3"/>
  <c r="K446" i="3"/>
  <c r="J449" i="3"/>
  <c r="L451" i="3"/>
  <c r="K454" i="3"/>
  <c r="J457" i="3"/>
  <c r="L459" i="3"/>
  <c r="K462" i="3"/>
  <c r="J465" i="3"/>
  <c r="L467" i="3"/>
  <c r="K470" i="3"/>
  <c r="J473" i="3"/>
  <c r="L475" i="3"/>
  <c r="K478" i="3"/>
  <c r="J481" i="3"/>
  <c r="L483" i="3"/>
  <c r="K486" i="3"/>
  <c r="J489" i="3"/>
  <c r="L491" i="3"/>
  <c r="K494" i="3"/>
  <c r="J497" i="3"/>
  <c r="L499" i="3"/>
  <c r="K502" i="3"/>
  <c r="K38" i="3"/>
  <c r="J49" i="3"/>
  <c r="J65" i="3"/>
  <c r="J4" i="3"/>
  <c r="L6" i="3"/>
  <c r="L14" i="3"/>
  <c r="K57" i="3"/>
  <c r="J60" i="3"/>
  <c r="K65" i="3"/>
  <c r="J68" i="3"/>
  <c r="L70" i="3"/>
  <c r="K73" i="3"/>
  <c r="J76" i="3"/>
  <c r="K81" i="3"/>
  <c r="L86" i="3"/>
  <c r="K89" i="3"/>
  <c r="L94" i="3"/>
  <c r="K97" i="3"/>
  <c r="J100" i="3"/>
  <c r="L102" i="3"/>
  <c r="K105" i="3"/>
  <c r="J108" i="3"/>
  <c r="L110" i="3"/>
  <c r="K113" i="3"/>
  <c r="J116" i="3"/>
  <c r="L118" i="3"/>
  <c r="K121" i="3"/>
  <c r="J124" i="3"/>
  <c r="L126" i="3"/>
  <c r="K129" i="3"/>
  <c r="J132" i="3"/>
  <c r="L134" i="3"/>
  <c r="K137" i="3"/>
  <c r="J140" i="3"/>
  <c r="L142" i="3"/>
  <c r="K145" i="3"/>
  <c r="J148" i="3"/>
  <c r="L150" i="3"/>
  <c r="K153" i="3"/>
  <c r="J156" i="3"/>
  <c r="L158" i="3"/>
  <c r="K161" i="3"/>
  <c r="J164" i="3"/>
  <c r="L166" i="3"/>
  <c r="K169" i="3"/>
  <c r="J172" i="3"/>
  <c r="L174" i="3"/>
  <c r="K177" i="3"/>
  <c r="J180" i="3"/>
  <c r="L182" i="3"/>
  <c r="K185" i="3"/>
  <c r="J188" i="3"/>
  <c r="L190" i="3"/>
  <c r="K193" i="3"/>
  <c r="J196" i="3"/>
  <c r="L198" i="3"/>
  <c r="K201" i="3"/>
  <c r="J204" i="3"/>
  <c r="L206" i="3"/>
  <c r="K209" i="3"/>
  <c r="J212" i="3"/>
  <c r="L214" i="3"/>
  <c r="K217" i="3"/>
  <c r="J220" i="3"/>
  <c r="L222" i="3"/>
  <c r="K225" i="3"/>
  <c r="J228" i="3"/>
  <c r="L230" i="3"/>
  <c r="K233" i="3"/>
  <c r="J236" i="3"/>
  <c r="L238" i="3"/>
  <c r="K241" i="3"/>
  <c r="J244" i="3"/>
  <c r="L246" i="3"/>
  <c r="K249" i="3"/>
  <c r="J252" i="3"/>
  <c r="L254" i="3"/>
  <c r="K257" i="3"/>
  <c r="J260" i="3"/>
  <c r="L262" i="3"/>
  <c r="K265" i="3"/>
  <c r="J268" i="3"/>
  <c r="L270" i="3"/>
  <c r="K273" i="3"/>
  <c r="J276" i="3"/>
  <c r="L278" i="3"/>
  <c r="K281" i="3"/>
  <c r="J284" i="3"/>
  <c r="L286" i="3"/>
  <c r="K289" i="3"/>
  <c r="J292" i="3"/>
  <c r="L294" i="3"/>
  <c r="K297" i="3"/>
  <c r="J300" i="3"/>
  <c r="L302" i="3"/>
  <c r="K305" i="3"/>
  <c r="J308" i="3"/>
  <c r="L310" i="3"/>
  <c r="K313" i="3"/>
  <c r="J316" i="3"/>
  <c r="L318" i="3"/>
  <c r="K321" i="3"/>
  <c r="J324" i="3"/>
  <c r="L326" i="3"/>
  <c r="K329" i="3"/>
  <c r="J332" i="3"/>
  <c r="L334" i="3"/>
  <c r="K337" i="3"/>
  <c r="J340" i="3"/>
  <c r="L342" i="3"/>
  <c r="K345" i="3"/>
  <c r="J348" i="3"/>
  <c r="L350" i="3"/>
  <c r="K353" i="3"/>
  <c r="J356" i="3"/>
  <c r="L358" i="3"/>
  <c r="K361" i="3"/>
  <c r="J364" i="3"/>
  <c r="L366" i="3"/>
  <c r="K369" i="3"/>
  <c r="J372" i="3"/>
  <c r="L374" i="3"/>
  <c r="K377" i="3"/>
  <c r="J380" i="3"/>
  <c r="L382" i="3"/>
  <c r="K385" i="3"/>
  <c r="J388" i="3"/>
  <c r="L390" i="3"/>
  <c r="K393" i="3"/>
  <c r="J396" i="3"/>
  <c r="L398" i="3"/>
  <c r="K401" i="3"/>
  <c r="J404" i="3"/>
  <c r="L406" i="3"/>
  <c r="K409" i="3"/>
  <c r="J412" i="3"/>
  <c r="L414" i="3"/>
  <c r="K417" i="3"/>
  <c r="J420" i="3"/>
  <c r="L422" i="3"/>
  <c r="K425" i="3"/>
  <c r="J428" i="3"/>
  <c r="L430" i="3"/>
  <c r="K433" i="3"/>
  <c r="J436" i="3"/>
  <c r="L438" i="3"/>
  <c r="K441" i="3"/>
  <c r="J444" i="3"/>
  <c r="L446" i="3"/>
  <c r="K449" i="3"/>
  <c r="J452" i="3"/>
  <c r="L454" i="3"/>
  <c r="K457" i="3"/>
  <c r="J460" i="3"/>
  <c r="L462" i="3"/>
  <c r="K465" i="3"/>
  <c r="J468" i="3"/>
  <c r="L470" i="3"/>
  <c r="K473" i="3"/>
  <c r="J476" i="3"/>
  <c r="L478" i="3"/>
  <c r="K481" i="3"/>
  <c r="J484" i="3"/>
  <c r="L486" i="3"/>
  <c r="K489" i="3"/>
  <c r="J492" i="3"/>
  <c r="L494" i="3"/>
  <c r="K497" i="3"/>
  <c r="J500" i="3"/>
  <c r="L502" i="3"/>
  <c r="L35" i="3"/>
  <c r="J41" i="3"/>
  <c r="L43" i="3"/>
  <c r="K46" i="3"/>
  <c r="L51" i="3"/>
  <c r="K54" i="3"/>
  <c r="J57" i="3"/>
  <c r="L59" i="3"/>
  <c r="K62" i="3"/>
  <c r="K9" i="3"/>
  <c r="J12" i="3"/>
  <c r="K17" i="3"/>
  <c r="J20" i="3"/>
  <c r="L22" i="3"/>
  <c r="K25" i="3"/>
  <c r="J28" i="3"/>
  <c r="L30" i="3"/>
  <c r="K33" i="3"/>
  <c r="J36" i="3"/>
  <c r="L38" i="3"/>
  <c r="K41" i="3"/>
  <c r="J44" i="3"/>
  <c r="L46" i="3"/>
  <c r="K49" i="3"/>
  <c r="J52" i="3"/>
  <c r="L54" i="3"/>
  <c r="L62" i="3"/>
  <c r="L78" i="3"/>
  <c r="J84" i="3"/>
  <c r="J92" i="3"/>
  <c r="K428" i="3"/>
  <c r="J431" i="3"/>
  <c r="L433" i="3"/>
  <c r="K436" i="3"/>
  <c r="J439" i="3"/>
  <c r="K468" i="3"/>
  <c r="L500" i="3"/>
  <c r="L503" i="3"/>
  <c r="AC5" i="3"/>
  <c r="M4" i="3"/>
  <c r="M450" i="3"/>
  <c r="N450" i="3" s="1"/>
  <c r="O450" i="3" s="1"/>
  <c r="M426" i="3"/>
  <c r="N426" i="3" s="1"/>
  <c r="O426" i="3" s="1"/>
  <c r="M402" i="3"/>
  <c r="N402" i="3" s="1"/>
  <c r="O402" i="3" s="1"/>
  <c r="M378" i="3"/>
  <c r="N378" i="3" s="1"/>
  <c r="O378" i="3" s="1"/>
  <c r="M354" i="3"/>
  <c r="N354" i="3" s="1"/>
  <c r="O354" i="3" s="1"/>
  <c r="M330" i="3"/>
  <c r="N330" i="3" s="1"/>
  <c r="O330" i="3" s="1"/>
  <c r="M306" i="3"/>
  <c r="N306" i="3" s="1"/>
  <c r="O306" i="3" s="1"/>
  <c r="M298" i="3"/>
  <c r="N298" i="3" s="1"/>
  <c r="O298" i="3" s="1"/>
  <c r="M290" i="3"/>
  <c r="N290" i="3" s="1"/>
  <c r="O290" i="3" s="1"/>
  <c r="M282" i="3"/>
  <c r="N282" i="3" s="1"/>
  <c r="O282" i="3" s="1"/>
  <c r="M274" i="3"/>
  <c r="N274" i="3" s="1"/>
  <c r="O274" i="3" s="1"/>
  <c r="M266" i="3"/>
  <c r="N266" i="3" s="1"/>
  <c r="O266" i="3" s="1"/>
  <c r="M258" i="3"/>
  <c r="N258" i="3" s="1"/>
  <c r="O258" i="3" s="1"/>
  <c r="M250" i="3"/>
  <c r="N250" i="3" s="1"/>
  <c r="O250" i="3" s="1"/>
  <c r="M234" i="3"/>
  <c r="N234" i="3" s="1"/>
  <c r="O234" i="3" s="1"/>
  <c r="M218" i="3"/>
  <c r="N218" i="3" s="1"/>
  <c r="O218" i="3" s="1"/>
  <c r="M210" i="3"/>
  <c r="N210" i="3" s="1"/>
  <c r="O210" i="3" s="1"/>
  <c r="M202" i="3"/>
  <c r="N202" i="3" s="1"/>
  <c r="O202" i="3" s="1"/>
  <c r="M194" i="3"/>
  <c r="N194" i="3" s="1"/>
  <c r="O194" i="3" s="1"/>
  <c r="M186" i="3"/>
  <c r="N186" i="3" s="1"/>
  <c r="O186" i="3" s="1"/>
  <c r="M178" i="3"/>
  <c r="N178" i="3" s="1"/>
  <c r="O178" i="3" s="1"/>
  <c r="M170" i="3"/>
  <c r="N170" i="3" s="1"/>
  <c r="O170" i="3" s="1"/>
  <c r="M162" i="3"/>
  <c r="M154" i="3"/>
  <c r="N154" i="3" s="1"/>
  <c r="O154" i="3" s="1"/>
  <c r="M146" i="3"/>
  <c r="M138" i="3"/>
  <c r="M130" i="3"/>
  <c r="M122" i="3"/>
  <c r="M114" i="3"/>
  <c r="N114" i="3" s="1"/>
  <c r="O114" i="3" s="1"/>
  <c r="M106" i="3"/>
  <c r="N106" i="3" s="1"/>
  <c r="O106" i="3" s="1"/>
  <c r="M98" i="3"/>
  <c r="M90" i="3"/>
  <c r="N90" i="3" s="1"/>
  <c r="O90" i="3" s="1"/>
  <c r="M82" i="3"/>
  <c r="M74" i="3"/>
  <c r="M66" i="3"/>
  <c r="M58" i="3"/>
  <c r="M50" i="3"/>
  <c r="N50" i="3" s="1"/>
  <c r="O50" i="3" s="1"/>
  <c r="M42" i="3"/>
  <c r="N42" i="3" s="1"/>
  <c r="O42" i="3" s="1"/>
  <c r="M34" i="3"/>
  <c r="M490" i="3"/>
  <c r="N490" i="3" s="1"/>
  <c r="O490" i="3" s="1"/>
  <c r="M482" i="3"/>
  <c r="M474" i="3"/>
  <c r="M466" i="3"/>
  <c r="M498" i="3"/>
  <c r="M442" i="3"/>
  <c r="N442" i="3" s="1"/>
  <c r="O442" i="3" s="1"/>
  <c r="M418" i="3"/>
  <c r="N418" i="3" s="1"/>
  <c r="O418" i="3" s="1"/>
  <c r="M394" i="3"/>
  <c r="N394" i="3" s="1"/>
  <c r="O394" i="3" s="1"/>
  <c r="M370" i="3"/>
  <c r="N370" i="3" s="1"/>
  <c r="O370" i="3" s="1"/>
  <c r="M338" i="3"/>
  <c r="N338" i="3" s="1"/>
  <c r="O338" i="3" s="1"/>
  <c r="M314" i="3"/>
  <c r="N314" i="3" s="1"/>
  <c r="O314" i="3" s="1"/>
  <c r="M226" i="3"/>
  <c r="N226" i="3" s="1"/>
  <c r="O226" i="3" s="1"/>
  <c r="M434" i="3"/>
  <c r="N434" i="3" s="1"/>
  <c r="O434" i="3" s="1"/>
  <c r="M410" i="3"/>
  <c r="N410" i="3" s="1"/>
  <c r="O410" i="3" s="1"/>
  <c r="M386" i="3"/>
  <c r="N386" i="3" s="1"/>
  <c r="O386" i="3" s="1"/>
  <c r="M362" i="3"/>
  <c r="N362" i="3" s="1"/>
  <c r="O362" i="3" s="1"/>
  <c r="M346" i="3"/>
  <c r="N346" i="3" s="1"/>
  <c r="O346" i="3" s="1"/>
  <c r="M322" i="3"/>
  <c r="N322" i="3" s="1"/>
  <c r="O322" i="3" s="1"/>
  <c r="M242" i="3"/>
  <c r="N242" i="3" s="1"/>
  <c r="O242" i="3" s="1"/>
  <c r="M456" i="3"/>
  <c r="M443" i="3"/>
  <c r="N443" i="3" s="1"/>
  <c r="O443" i="3" s="1"/>
  <c r="M435" i="3"/>
  <c r="N435" i="3" s="1"/>
  <c r="O435" i="3" s="1"/>
  <c r="M427" i="3"/>
  <c r="N427" i="3" s="1"/>
  <c r="O427" i="3" s="1"/>
  <c r="M419" i="3"/>
  <c r="N419" i="3" s="1"/>
  <c r="O419" i="3" s="1"/>
  <c r="M411" i="3"/>
  <c r="N411" i="3" s="1"/>
  <c r="O411" i="3" s="1"/>
  <c r="M403" i="3"/>
  <c r="N403" i="3" s="1"/>
  <c r="O403" i="3" s="1"/>
  <c r="M395" i="3"/>
  <c r="N395" i="3" s="1"/>
  <c r="O395" i="3" s="1"/>
  <c r="M387" i="3"/>
  <c r="N387" i="3" s="1"/>
  <c r="O387" i="3" s="1"/>
  <c r="M379" i="3"/>
  <c r="N379" i="3" s="1"/>
  <c r="O379" i="3" s="1"/>
  <c r="M371" i="3"/>
  <c r="N371" i="3" s="1"/>
  <c r="O371" i="3" s="1"/>
  <c r="M363" i="3"/>
  <c r="N363" i="3" s="1"/>
  <c r="O363" i="3" s="1"/>
  <c r="M355" i="3"/>
  <c r="N355" i="3" s="1"/>
  <c r="O355" i="3" s="1"/>
  <c r="M347" i="3"/>
  <c r="N347" i="3" s="1"/>
  <c r="O347" i="3" s="1"/>
  <c r="M339" i="3"/>
  <c r="N339" i="3" s="1"/>
  <c r="O339" i="3" s="1"/>
  <c r="M331" i="3"/>
  <c r="N331" i="3" s="1"/>
  <c r="O331" i="3" s="1"/>
  <c r="M323" i="3"/>
  <c r="N323" i="3" s="1"/>
  <c r="O323" i="3" s="1"/>
  <c r="M315" i="3"/>
  <c r="M307" i="3"/>
  <c r="N307" i="3" s="1"/>
  <c r="O307" i="3" s="1"/>
  <c r="M299" i="3"/>
  <c r="M291" i="3"/>
  <c r="M283" i="3"/>
  <c r="N283" i="3" s="1"/>
  <c r="O283" i="3" s="1"/>
  <c r="M275" i="3"/>
  <c r="M267" i="3"/>
  <c r="M259" i="3"/>
  <c r="N259" i="3" s="1"/>
  <c r="O259" i="3" s="1"/>
  <c r="M251" i="3"/>
  <c r="M243" i="3"/>
  <c r="N243" i="3" s="1"/>
  <c r="O243" i="3" s="1"/>
  <c r="M235" i="3"/>
  <c r="N235" i="3" s="1"/>
  <c r="O235" i="3" s="1"/>
  <c r="M227" i="3"/>
  <c r="M219" i="3"/>
  <c r="N219" i="3" s="1"/>
  <c r="O219" i="3" s="1"/>
  <c r="M211" i="3"/>
  <c r="M203" i="3"/>
  <c r="M195" i="3"/>
  <c r="N195" i="3" s="1"/>
  <c r="O195" i="3" s="1"/>
  <c r="M187" i="3"/>
  <c r="M179" i="3"/>
  <c r="N179" i="3" s="1"/>
  <c r="O179" i="3" s="1"/>
  <c r="M171" i="3"/>
  <c r="N171" i="3" s="1"/>
  <c r="O171" i="3" s="1"/>
  <c r="M163" i="3"/>
  <c r="M155" i="3"/>
  <c r="N155" i="3" s="1"/>
  <c r="O155" i="3" s="1"/>
  <c r="M147" i="3"/>
  <c r="M139" i="3"/>
  <c r="M131" i="3"/>
  <c r="N131" i="3" s="1"/>
  <c r="O131" i="3" s="1"/>
  <c r="M123" i="3"/>
  <c r="M115" i="3"/>
  <c r="N115" i="3" s="1"/>
  <c r="O115" i="3" s="1"/>
  <c r="M107" i="3"/>
  <c r="N107" i="3" s="1"/>
  <c r="O107" i="3" s="1"/>
  <c r="M99" i="3"/>
  <c r="M91" i="3"/>
  <c r="N91" i="3" s="1"/>
  <c r="O91" i="3" s="1"/>
  <c r="M83" i="3"/>
  <c r="M75" i="3"/>
  <c r="M67" i="3"/>
  <c r="N67" i="3" s="1"/>
  <c r="O67" i="3" s="1"/>
  <c r="M59" i="3"/>
  <c r="M51" i="3"/>
  <c r="N51" i="3" s="1"/>
  <c r="O51" i="3" s="1"/>
  <c r="M43" i="3"/>
  <c r="N43" i="3" s="1"/>
  <c r="O43" i="3" s="1"/>
  <c r="M35" i="3"/>
  <c r="N162" i="3"/>
  <c r="O162" i="3" s="1"/>
  <c r="N146" i="3"/>
  <c r="O146" i="3" s="1"/>
  <c r="N138" i="3"/>
  <c r="O138" i="3" s="1"/>
  <c r="N130" i="3"/>
  <c r="O130" i="3" s="1"/>
  <c r="N122" i="3"/>
  <c r="O122" i="3" s="1"/>
  <c r="N98" i="3"/>
  <c r="O98" i="3" s="1"/>
  <c r="N82" i="3"/>
  <c r="O82" i="3" s="1"/>
  <c r="N74" i="3"/>
  <c r="O74" i="3" s="1"/>
  <c r="N66" i="3"/>
  <c r="O66" i="3" s="1"/>
  <c r="N58" i="3"/>
  <c r="O58" i="3" s="1"/>
  <c r="N34" i="3"/>
  <c r="O34" i="3" s="1"/>
  <c r="N482" i="3"/>
  <c r="O482" i="3" s="1"/>
  <c r="N474" i="3"/>
  <c r="O474" i="3" s="1"/>
  <c r="N466" i="3"/>
  <c r="O466" i="3" s="1"/>
  <c r="N498" i="3"/>
  <c r="O498" i="3" s="1"/>
  <c r="M27" i="3"/>
  <c r="N27" i="3" s="1"/>
  <c r="O27" i="3" s="1"/>
  <c r="N456" i="3"/>
  <c r="O456" i="3" s="1"/>
  <c r="M423" i="3"/>
  <c r="N423" i="3" s="1"/>
  <c r="O423" i="3" s="1"/>
  <c r="M383" i="3"/>
  <c r="N383" i="3" s="1"/>
  <c r="O383" i="3" s="1"/>
  <c r="M351" i="3"/>
  <c r="N351" i="3" s="1"/>
  <c r="O351" i="3" s="1"/>
  <c r="M319" i="3"/>
  <c r="N319" i="3" s="1"/>
  <c r="O319" i="3" s="1"/>
  <c r="M279" i="3"/>
  <c r="N279" i="3" s="1"/>
  <c r="O279" i="3" s="1"/>
  <c r="M231" i="3"/>
  <c r="N231" i="3" s="1"/>
  <c r="O231" i="3" s="1"/>
  <c r="M199" i="3"/>
  <c r="N199" i="3" s="1"/>
  <c r="O199" i="3" s="1"/>
  <c r="M471" i="3"/>
  <c r="N471" i="3" s="1"/>
  <c r="O471" i="3" s="1"/>
  <c r="M463" i="3"/>
  <c r="N463" i="3" s="1"/>
  <c r="O463" i="3" s="1"/>
  <c r="M455" i="3"/>
  <c r="N455" i="3" s="1"/>
  <c r="O455" i="3" s="1"/>
  <c r="M431" i="3"/>
  <c r="N431" i="3" s="1"/>
  <c r="O431" i="3" s="1"/>
  <c r="M391" i="3"/>
  <c r="N391" i="3" s="1"/>
  <c r="O391" i="3" s="1"/>
  <c r="M343" i="3"/>
  <c r="N343" i="3" s="1"/>
  <c r="O343" i="3" s="1"/>
  <c r="M311" i="3"/>
  <c r="N311" i="3" s="1"/>
  <c r="O311" i="3" s="1"/>
  <c r="M287" i="3"/>
  <c r="N287" i="3" s="1"/>
  <c r="O287" i="3" s="1"/>
  <c r="M263" i="3"/>
  <c r="N263" i="3" s="1"/>
  <c r="O263" i="3" s="1"/>
  <c r="M223" i="3"/>
  <c r="N223" i="3" s="1"/>
  <c r="O223" i="3" s="1"/>
  <c r="M495" i="3"/>
  <c r="N495" i="3" s="1"/>
  <c r="O495" i="3" s="1"/>
  <c r="M479" i="3"/>
  <c r="N479" i="3" s="1"/>
  <c r="O479" i="3" s="1"/>
  <c r="M445" i="3"/>
  <c r="N445" i="3" s="1"/>
  <c r="O445" i="3" s="1"/>
  <c r="M437" i="3"/>
  <c r="M429" i="3"/>
  <c r="N429" i="3" s="1"/>
  <c r="O429" i="3" s="1"/>
  <c r="M421" i="3"/>
  <c r="N421" i="3" s="1"/>
  <c r="O421" i="3" s="1"/>
  <c r="M413" i="3"/>
  <c r="M405" i="3"/>
  <c r="N405" i="3" s="1"/>
  <c r="O405" i="3" s="1"/>
  <c r="M397" i="3"/>
  <c r="N397" i="3" s="1"/>
  <c r="O397" i="3" s="1"/>
  <c r="M389" i="3"/>
  <c r="N389" i="3" s="1"/>
  <c r="O389" i="3" s="1"/>
  <c r="M381" i="3"/>
  <c r="M373" i="3"/>
  <c r="N373" i="3" s="1"/>
  <c r="O373" i="3" s="1"/>
  <c r="M365" i="3"/>
  <c r="N365" i="3" s="1"/>
  <c r="O365" i="3" s="1"/>
  <c r="M357" i="3"/>
  <c r="N357" i="3" s="1"/>
  <c r="O357" i="3" s="1"/>
  <c r="M349" i="3"/>
  <c r="N349" i="3" s="1"/>
  <c r="O349" i="3" s="1"/>
  <c r="M341" i="3"/>
  <c r="N341" i="3" s="1"/>
  <c r="O341" i="3" s="1"/>
  <c r="M333" i="3"/>
  <c r="N333" i="3" s="1"/>
  <c r="O333" i="3" s="1"/>
  <c r="M325" i="3"/>
  <c r="N325" i="3" s="1"/>
  <c r="O325" i="3" s="1"/>
  <c r="M317" i="3"/>
  <c r="N317" i="3" s="1"/>
  <c r="O317" i="3" s="1"/>
  <c r="M309" i="3"/>
  <c r="M301" i="3"/>
  <c r="M293" i="3"/>
  <c r="N293" i="3" s="1"/>
  <c r="O293" i="3" s="1"/>
  <c r="M285" i="3"/>
  <c r="N285" i="3" s="1"/>
  <c r="O285" i="3" s="1"/>
  <c r="M277" i="3"/>
  <c r="N277" i="3" s="1"/>
  <c r="O277" i="3" s="1"/>
  <c r="M269" i="3"/>
  <c r="N269" i="3" s="1"/>
  <c r="O269" i="3" s="1"/>
  <c r="M261" i="3"/>
  <c r="M253" i="3"/>
  <c r="N253" i="3" s="1"/>
  <c r="O253" i="3" s="1"/>
  <c r="M245" i="3"/>
  <c r="N245" i="3" s="1"/>
  <c r="O245" i="3" s="1"/>
  <c r="M237" i="3"/>
  <c r="N237" i="3" s="1"/>
  <c r="O237" i="3" s="1"/>
  <c r="M229" i="3"/>
  <c r="N229" i="3" s="1"/>
  <c r="O229" i="3" s="1"/>
  <c r="M221" i="3"/>
  <c r="M213" i="3"/>
  <c r="N213" i="3" s="1"/>
  <c r="O213" i="3" s="1"/>
  <c r="M205" i="3"/>
  <c r="N205" i="3" s="1"/>
  <c r="O205" i="3" s="1"/>
  <c r="M197" i="3"/>
  <c r="N197" i="3" s="1"/>
  <c r="O197" i="3" s="1"/>
  <c r="M189" i="3"/>
  <c r="N189" i="3" s="1"/>
  <c r="O189" i="3" s="1"/>
  <c r="M181" i="3"/>
  <c r="N181" i="3" s="1"/>
  <c r="O181" i="3" s="1"/>
  <c r="M173" i="3"/>
  <c r="N173" i="3" s="1"/>
  <c r="O173" i="3" s="1"/>
  <c r="M165" i="3"/>
  <c r="N165" i="3" s="1"/>
  <c r="O165" i="3" s="1"/>
  <c r="M157" i="3"/>
  <c r="N157" i="3" s="1"/>
  <c r="O157" i="3" s="1"/>
  <c r="M149" i="3"/>
  <c r="N149" i="3" s="1"/>
  <c r="O149" i="3" s="1"/>
  <c r="M141" i="3"/>
  <c r="N141" i="3" s="1"/>
  <c r="O141" i="3" s="1"/>
  <c r="M133" i="3"/>
  <c r="M125" i="3"/>
  <c r="N125" i="3" s="1"/>
  <c r="O125" i="3" s="1"/>
  <c r="M117" i="3"/>
  <c r="N117" i="3" s="1"/>
  <c r="O117" i="3" s="1"/>
  <c r="M109" i="3"/>
  <c r="N109" i="3" s="1"/>
  <c r="O109" i="3" s="1"/>
  <c r="M101" i="3"/>
  <c r="N101" i="3" s="1"/>
  <c r="O101" i="3" s="1"/>
  <c r="M93" i="3"/>
  <c r="N93" i="3" s="1"/>
  <c r="O93" i="3" s="1"/>
  <c r="M85" i="3"/>
  <c r="N85" i="3" s="1"/>
  <c r="O85" i="3" s="1"/>
  <c r="M77" i="3"/>
  <c r="N77" i="3" s="1"/>
  <c r="O77" i="3" s="1"/>
  <c r="M69" i="3"/>
  <c r="N69" i="3" s="1"/>
  <c r="O69" i="3" s="1"/>
  <c r="M61" i="3"/>
  <c r="N61" i="3" s="1"/>
  <c r="O61" i="3" s="1"/>
  <c r="M53" i="3"/>
  <c r="N53" i="3" s="1"/>
  <c r="O53" i="3" s="1"/>
  <c r="M45" i="3"/>
  <c r="N45" i="3" s="1"/>
  <c r="O45" i="3" s="1"/>
  <c r="M37" i="3"/>
  <c r="N37" i="3" s="1"/>
  <c r="O37" i="3" s="1"/>
  <c r="M29" i="3"/>
  <c r="N29" i="3" s="1"/>
  <c r="O29" i="3" s="1"/>
  <c r="M20" i="3"/>
  <c r="N20" i="3" s="1"/>
  <c r="O20" i="3" s="1"/>
  <c r="M493" i="3"/>
  <c r="N493" i="3" s="1"/>
  <c r="O493" i="3" s="1"/>
  <c r="M485" i="3"/>
  <c r="N485" i="3" s="1"/>
  <c r="O485" i="3" s="1"/>
  <c r="M477" i="3"/>
  <c r="N477" i="3" s="1"/>
  <c r="O477" i="3" s="1"/>
  <c r="M469" i="3"/>
  <c r="N469" i="3" s="1"/>
  <c r="O469" i="3" s="1"/>
  <c r="M461" i="3"/>
  <c r="N461" i="3" s="1"/>
  <c r="O461" i="3" s="1"/>
  <c r="M453" i="3"/>
  <c r="N453" i="3" s="1"/>
  <c r="O453" i="3" s="1"/>
  <c r="M439" i="3"/>
  <c r="N439" i="3" s="1"/>
  <c r="O439" i="3" s="1"/>
  <c r="M399" i="3"/>
  <c r="N399" i="3" s="1"/>
  <c r="O399" i="3" s="1"/>
  <c r="M367" i="3"/>
  <c r="N367" i="3" s="1"/>
  <c r="O367" i="3" s="1"/>
  <c r="M327" i="3"/>
  <c r="N327" i="3" s="1"/>
  <c r="O327" i="3" s="1"/>
  <c r="M295" i="3"/>
  <c r="N295" i="3" s="1"/>
  <c r="O295" i="3" s="1"/>
  <c r="M255" i="3"/>
  <c r="N255" i="3" s="1"/>
  <c r="O255" i="3" s="1"/>
  <c r="M207" i="3"/>
  <c r="N207" i="3" s="1"/>
  <c r="O207" i="3" s="1"/>
  <c r="M503" i="3"/>
  <c r="N503" i="3" s="1"/>
  <c r="O503" i="3" s="1"/>
  <c r="M13" i="3"/>
  <c r="N13" i="3" s="1"/>
  <c r="O13" i="3" s="1"/>
  <c r="M5" i="3"/>
  <c r="N5" i="3" s="1"/>
  <c r="O5" i="3" s="1"/>
  <c r="M26" i="3"/>
  <c r="N26" i="3" s="1"/>
  <c r="O26" i="3" s="1"/>
  <c r="M18" i="3"/>
  <c r="M491" i="3"/>
  <c r="N491" i="3" s="1"/>
  <c r="O491" i="3" s="1"/>
  <c r="M483" i="3"/>
  <c r="M475" i="3"/>
  <c r="M467" i="3"/>
  <c r="N467" i="3" s="1"/>
  <c r="O467" i="3" s="1"/>
  <c r="M499" i="3"/>
  <c r="M415" i="3"/>
  <c r="N415" i="3" s="1"/>
  <c r="O415" i="3" s="1"/>
  <c r="M359" i="3"/>
  <c r="N359" i="3" s="1"/>
  <c r="O359" i="3" s="1"/>
  <c r="M247" i="3"/>
  <c r="N247" i="3" s="1"/>
  <c r="O247" i="3" s="1"/>
  <c r="M459" i="3"/>
  <c r="N459" i="3" s="1"/>
  <c r="O459" i="3" s="1"/>
  <c r="M451" i="3"/>
  <c r="N451" i="3" s="1"/>
  <c r="O451" i="3" s="1"/>
  <c r="M447" i="3"/>
  <c r="N447" i="3" s="1"/>
  <c r="O447" i="3" s="1"/>
  <c r="M407" i="3"/>
  <c r="N407" i="3" s="1"/>
  <c r="O407" i="3" s="1"/>
  <c r="M375" i="3"/>
  <c r="N375" i="3" s="1"/>
  <c r="O375" i="3" s="1"/>
  <c r="M335" i="3"/>
  <c r="N335" i="3" s="1"/>
  <c r="O335" i="3" s="1"/>
  <c r="M303" i="3"/>
  <c r="N303" i="3" s="1"/>
  <c r="O303" i="3" s="1"/>
  <c r="M271" i="3"/>
  <c r="N271" i="3" s="1"/>
  <c r="O271" i="3" s="1"/>
  <c r="M239" i="3"/>
  <c r="N239" i="3" s="1"/>
  <c r="O239" i="3" s="1"/>
  <c r="M215" i="3"/>
  <c r="N215" i="3" s="1"/>
  <c r="O215" i="3" s="1"/>
  <c r="M487" i="3"/>
  <c r="N487" i="3" s="1"/>
  <c r="O487" i="3" s="1"/>
  <c r="M12" i="3"/>
  <c r="N12" i="3" s="1"/>
  <c r="O12" i="3" s="1"/>
  <c r="M11" i="3"/>
  <c r="N11" i="3" s="1"/>
  <c r="O11" i="3" s="1"/>
  <c r="M446" i="3"/>
  <c r="N446" i="3" s="1"/>
  <c r="O446" i="3" s="1"/>
  <c r="M438" i="3"/>
  <c r="N438" i="3" s="1"/>
  <c r="O438" i="3" s="1"/>
  <c r="M430" i="3"/>
  <c r="N430" i="3" s="1"/>
  <c r="O430" i="3" s="1"/>
  <c r="M422" i="3"/>
  <c r="N422" i="3" s="1"/>
  <c r="O422" i="3" s="1"/>
  <c r="M414" i="3"/>
  <c r="N414" i="3" s="1"/>
  <c r="O414" i="3" s="1"/>
  <c r="M406" i="3"/>
  <c r="N406" i="3" s="1"/>
  <c r="O406" i="3" s="1"/>
  <c r="M398" i="3"/>
  <c r="N398" i="3" s="1"/>
  <c r="O398" i="3" s="1"/>
  <c r="M390" i="3"/>
  <c r="N390" i="3" s="1"/>
  <c r="O390" i="3" s="1"/>
  <c r="M382" i="3"/>
  <c r="N382" i="3" s="1"/>
  <c r="O382" i="3" s="1"/>
  <c r="M374" i="3"/>
  <c r="N374" i="3" s="1"/>
  <c r="O374" i="3" s="1"/>
  <c r="M366" i="3"/>
  <c r="N366" i="3" s="1"/>
  <c r="O366" i="3" s="1"/>
  <c r="M358" i="3"/>
  <c r="N358" i="3" s="1"/>
  <c r="O358" i="3" s="1"/>
  <c r="M350" i="3"/>
  <c r="N350" i="3" s="1"/>
  <c r="O350" i="3" s="1"/>
  <c r="M342" i="3"/>
  <c r="N342" i="3" s="1"/>
  <c r="O342" i="3" s="1"/>
  <c r="M334" i="3"/>
  <c r="N334" i="3" s="1"/>
  <c r="O334" i="3" s="1"/>
  <c r="M326" i="3"/>
  <c r="N326" i="3" s="1"/>
  <c r="O326" i="3" s="1"/>
  <c r="M318" i="3"/>
  <c r="N318" i="3" s="1"/>
  <c r="O318" i="3" s="1"/>
  <c r="M310" i="3"/>
  <c r="N310" i="3" s="1"/>
  <c r="O310" i="3" s="1"/>
  <c r="M302" i="3"/>
  <c r="N302" i="3" s="1"/>
  <c r="O302" i="3" s="1"/>
  <c r="M294" i="3"/>
  <c r="N294" i="3" s="1"/>
  <c r="O294" i="3" s="1"/>
  <c r="M286" i="3"/>
  <c r="N286" i="3" s="1"/>
  <c r="O286" i="3" s="1"/>
  <c r="M278" i="3"/>
  <c r="N278" i="3" s="1"/>
  <c r="O278" i="3" s="1"/>
  <c r="M270" i="3"/>
  <c r="N270" i="3" s="1"/>
  <c r="O270" i="3" s="1"/>
  <c r="M262" i="3"/>
  <c r="N262" i="3" s="1"/>
  <c r="O262" i="3" s="1"/>
  <c r="M254" i="3"/>
  <c r="N254" i="3" s="1"/>
  <c r="O254" i="3" s="1"/>
  <c r="M246" i="3"/>
  <c r="N246" i="3" s="1"/>
  <c r="O246" i="3" s="1"/>
  <c r="M238" i="3"/>
  <c r="N238" i="3" s="1"/>
  <c r="O238" i="3" s="1"/>
  <c r="M230" i="3"/>
  <c r="N230" i="3" s="1"/>
  <c r="O230" i="3" s="1"/>
  <c r="M222" i="3"/>
  <c r="N222" i="3" s="1"/>
  <c r="O222" i="3" s="1"/>
  <c r="M214" i="3"/>
  <c r="N214" i="3" s="1"/>
  <c r="O214" i="3" s="1"/>
  <c r="M206" i="3"/>
  <c r="N206" i="3" s="1"/>
  <c r="O206" i="3" s="1"/>
  <c r="M198" i="3"/>
  <c r="N198" i="3" s="1"/>
  <c r="O198" i="3" s="1"/>
  <c r="M190" i="3"/>
  <c r="N190" i="3" s="1"/>
  <c r="O190" i="3" s="1"/>
  <c r="M182" i="3"/>
  <c r="N182" i="3" s="1"/>
  <c r="O182" i="3" s="1"/>
  <c r="M174" i="3"/>
  <c r="M166" i="3"/>
  <c r="N166" i="3" s="1"/>
  <c r="O166" i="3" s="1"/>
  <c r="M158" i="3"/>
  <c r="N158" i="3" s="1"/>
  <c r="O158" i="3" s="1"/>
  <c r="M150" i="3"/>
  <c r="N150" i="3" s="1"/>
  <c r="O150" i="3" s="1"/>
  <c r="M142" i="3"/>
  <c r="N142" i="3" s="1"/>
  <c r="O142" i="3" s="1"/>
  <c r="M134" i="3"/>
  <c r="N134" i="3" s="1"/>
  <c r="O134" i="3" s="1"/>
  <c r="M126" i="3"/>
  <c r="N126" i="3" s="1"/>
  <c r="O126" i="3" s="1"/>
  <c r="M118" i="3"/>
  <c r="N118" i="3" s="1"/>
  <c r="O118" i="3" s="1"/>
  <c r="M110" i="3"/>
  <c r="N110" i="3" s="1"/>
  <c r="O110" i="3" s="1"/>
  <c r="M102" i="3"/>
  <c r="N102" i="3" s="1"/>
  <c r="O102" i="3" s="1"/>
  <c r="M94" i="3"/>
  <c r="M86" i="3"/>
  <c r="N86" i="3" s="1"/>
  <c r="O86" i="3" s="1"/>
  <c r="M78" i="3"/>
  <c r="N78" i="3" s="1"/>
  <c r="O78" i="3" s="1"/>
  <c r="M70" i="3"/>
  <c r="N70" i="3" s="1"/>
  <c r="O70" i="3" s="1"/>
  <c r="M62" i="3"/>
  <c r="N62" i="3" s="1"/>
  <c r="O62" i="3" s="1"/>
  <c r="M54" i="3"/>
  <c r="N54" i="3" s="1"/>
  <c r="O54" i="3" s="1"/>
  <c r="M46" i="3"/>
  <c r="N46" i="3" s="1"/>
  <c r="O46" i="3" s="1"/>
  <c r="M38" i="3"/>
  <c r="N38" i="3" s="1"/>
  <c r="O38" i="3" s="1"/>
  <c r="M30" i="3"/>
  <c r="M21" i="3"/>
  <c r="M494" i="3"/>
  <c r="N494" i="3" s="1"/>
  <c r="O494" i="3" s="1"/>
  <c r="M486" i="3"/>
  <c r="N486" i="3" s="1"/>
  <c r="O486" i="3" s="1"/>
  <c r="M478" i="3"/>
  <c r="N478" i="3" s="1"/>
  <c r="O478" i="3" s="1"/>
  <c r="M470" i="3"/>
  <c r="N470" i="3" s="1"/>
  <c r="O470" i="3" s="1"/>
  <c r="M502" i="3"/>
  <c r="N502" i="3" s="1"/>
  <c r="O502" i="3" s="1"/>
  <c r="N437" i="3"/>
  <c r="O437" i="3" s="1"/>
  <c r="N301" i="3"/>
  <c r="O301" i="3" s="1"/>
  <c r="N261" i="3"/>
  <c r="O261" i="3" s="1"/>
  <c r="N221" i="3"/>
  <c r="O221" i="3" s="1"/>
  <c r="M462" i="3"/>
  <c r="N462" i="3" s="1"/>
  <c r="O462" i="3" s="1"/>
  <c r="M454" i="3"/>
  <c r="N454" i="3" s="1"/>
  <c r="O454" i="3" s="1"/>
  <c r="M501" i="3"/>
  <c r="N501" i="3" s="1"/>
  <c r="O501" i="3" s="1"/>
  <c r="N413" i="3"/>
  <c r="O413" i="3" s="1"/>
  <c r="N381" i="3"/>
  <c r="O381" i="3" s="1"/>
  <c r="N309" i="3"/>
  <c r="O309" i="3" s="1"/>
  <c r="N4" i="3"/>
  <c r="O4" i="3" s="1"/>
  <c r="N315" i="3"/>
  <c r="O315" i="3" s="1"/>
  <c r="N299" i="3"/>
  <c r="O299" i="3" s="1"/>
  <c r="N291" i="3"/>
  <c r="O291" i="3" s="1"/>
  <c r="N275" i="3"/>
  <c r="O275" i="3" s="1"/>
  <c r="N267" i="3"/>
  <c r="O267" i="3" s="1"/>
  <c r="N251" i="3"/>
  <c r="O251" i="3" s="1"/>
  <c r="N227" i="3"/>
  <c r="O227" i="3" s="1"/>
  <c r="N211" i="3"/>
  <c r="O211" i="3" s="1"/>
  <c r="N203" i="3"/>
  <c r="O203" i="3" s="1"/>
  <c r="N187" i="3"/>
  <c r="O187" i="3" s="1"/>
  <c r="N163" i="3"/>
  <c r="O163" i="3" s="1"/>
  <c r="N147" i="3"/>
  <c r="O147" i="3" s="1"/>
  <c r="N139" i="3"/>
  <c r="O139" i="3" s="1"/>
  <c r="N123" i="3"/>
  <c r="O123" i="3" s="1"/>
  <c r="N99" i="3"/>
  <c r="O99" i="3" s="1"/>
  <c r="N83" i="3"/>
  <c r="O83" i="3" s="1"/>
  <c r="N75" i="3"/>
  <c r="O75" i="3" s="1"/>
  <c r="N59" i="3"/>
  <c r="O59" i="3" s="1"/>
  <c r="N35" i="3"/>
  <c r="O35" i="3" s="1"/>
  <c r="N18" i="3"/>
  <c r="O18" i="3" s="1"/>
  <c r="M460" i="3"/>
  <c r="N460" i="3" s="1"/>
  <c r="O460" i="3" s="1"/>
  <c r="M452" i="3"/>
  <c r="N452" i="3" s="1"/>
  <c r="O452" i="3" s="1"/>
  <c r="N483" i="3"/>
  <c r="O483" i="3" s="1"/>
  <c r="N475" i="3"/>
  <c r="O475" i="3" s="1"/>
  <c r="N499" i="3"/>
  <c r="O499" i="3" s="1"/>
  <c r="M458" i="3"/>
  <c r="N458" i="3" s="1"/>
  <c r="O458" i="3" s="1"/>
  <c r="M180" i="3"/>
  <c r="N180" i="3" s="1"/>
  <c r="O180" i="3" s="1"/>
  <c r="M124" i="3"/>
  <c r="N124" i="3" s="1"/>
  <c r="O124" i="3" s="1"/>
  <c r="M116" i="3"/>
  <c r="N116" i="3" s="1"/>
  <c r="O116" i="3" s="1"/>
  <c r="M60" i="3"/>
  <c r="N60" i="3" s="1"/>
  <c r="O60" i="3" s="1"/>
  <c r="M52" i="3"/>
  <c r="N52" i="3" s="1"/>
  <c r="O52" i="3" s="1"/>
  <c r="M449" i="3"/>
  <c r="N449" i="3" s="1"/>
  <c r="O449" i="3" s="1"/>
  <c r="M441" i="3"/>
  <c r="N441" i="3" s="1"/>
  <c r="O441" i="3" s="1"/>
  <c r="M433" i="3"/>
  <c r="N433" i="3" s="1"/>
  <c r="O433" i="3" s="1"/>
  <c r="M425" i="3"/>
  <c r="N425" i="3" s="1"/>
  <c r="O425" i="3" s="1"/>
  <c r="M417" i="3"/>
  <c r="N417" i="3" s="1"/>
  <c r="O417" i="3" s="1"/>
  <c r="M409" i="3"/>
  <c r="N409" i="3" s="1"/>
  <c r="O409" i="3" s="1"/>
  <c r="M401" i="3"/>
  <c r="N401" i="3" s="1"/>
  <c r="O401" i="3" s="1"/>
  <c r="M393" i="3"/>
  <c r="N393" i="3" s="1"/>
  <c r="O393" i="3" s="1"/>
  <c r="M385" i="3"/>
  <c r="N385" i="3" s="1"/>
  <c r="O385" i="3" s="1"/>
  <c r="M377" i="3"/>
  <c r="N377" i="3" s="1"/>
  <c r="O377" i="3" s="1"/>
  <c r="M369" i="3"/>
  <c r="N369" i="3" s="1"/>
  <c r="O369" i="3" s="1"/>
  <c r="M361" i="3"/>
  <c r="N361" i="3" s="1"/>
  <c r="O361" i="3" s="1"/>
  <c r="M353" i="3"/>
  <c r="N353" i="3" s="1"/>
  <c r="O353" i="3" s="1"/>
  <c r="M345" i="3"/>
  <c r="N345" i="3" s="1"/>
  <c r="O345" i="3" s="1"/>
  <c r="M337" i="3"/>
  <c r="N337" i="3" s="1"/>
  <c r="O337" i="3" s="1"/>
  <c r="M329" i="3"/>
  <c r="N329" i="3" s="1"/>
  <c r="O329" i="3" s="1"/>
  <c r="M321" i="3"/>
  <c r="N321" i="3" s="1"/>
  <c r="O321" i="3" s="1"/>
  <c r="M313" i="3"/>
  <c r="N313" i="3" s="1"/>
  <c r="O313" i="3" s="1"/>
  <c r="M305" i="3"/>
  <c r="N305" i="3" s="1"/>
  <c r="O305" i="3" s="1"/>
  <c r="M297" i="3"/>
  <c r="N297" i="3" s="1"/>
  <c r="O297" i="3" s="1"/>
  <c r="M289" i="3"/>
  <c r="N289" i="3" s="1"/>
  <c r="O289" i="3" s="1"/>
  <c r="M281" i="3"/>
  <c r="N281" i="3" s="1"/>
  <c r="O281" i="3" s="1"/>
  <c r="M273" i="3"/>
  <c r="N273" i="3" s="1"/>
  <c r="O273" i="3" s="1"/>
  <c r="M265" i="3"/>
  <c r="N265" i="3" s="1"/>
  <c r="O265" i="3" s="1"/>
  <c r="M257" i="3"/>
  <c r="N257" i="3" s="1"/>
  <c r="O257" i="3" s="1"/>
  <c r="M249" i="3"/>
  <c r="N249" i="3" s="1"/>
  <c r="O249" i="3" s="1"/>
  <c r="M241" i="3"/>
  <c r="N241" i="3" s="1"/>
  <c r="O241" i="3" s="1"/>
  <c r="M233" i="3"/>
  <c r="N233" i="3" s="1"/>
  <c r="O233" i="3" s="1"/>
  <c r="M225" i="3"/>
  <c r="N225" i="3" s="1"/>
  <c r="O225" i="3" s="1"/>
  <c r="M217" i="3"/>
  <c r="N217" i="3" s="1"/>
  <c r="O217" i="3" s="1"/>
  <c r="M209" i="3"/>
  <c r="N209" i="3" s="1"/>
  <c r="O209" i="3" s="1"/>
  <c r="M201" i="3"/>
  <c r="N201" i="3" s="1"/>
  <c r="O201" i="3" s="1"/>
  <c r="M193" i="3"/>
  <c r="N193" i="3" s="1"/>
  <c r="O193" i="3" s="1"/>
  <c r="M185" i="3"/>
  <c r="N185" i="3" s="1"/>
  <c r="O185" i="3" s="1"/>
  <c r="M497" i="3"/>
  <c r="N497" i="3" s="1"/>
  <c r="O497" i="3" s="1"/>
  <c r="M489" i="3"/>
  <c r="N489" i="3" s="1"/>
  <c r="O489" i="3" s="1"/>
  <c r="M481" i="3"/>
  <c r="N481" i="3" s="1"/>
  <c r="O481" i="3" s="1"/>
  <c r="M473" i="3"/>
  <c r="N473" i="3" s="1"/>
  <c r="O473" i="3" s="1"/>
  <c r="M465" i="3"/>
  <c r="N465" i="3" s="1"/>
  <c r="O465" i="3" s="1"/>
  <c r="M448" i="3"/>
  <c r="N448" i="3" s="1"/>
  <c r="O448" i="3" s="1"/>
  <c r="M440" i="3"/>
  <c r="N440" i="3" s="1"/>
  <c r="O440" i="3" s="1"/>
  <c r="M432" i="3"/>
  <c r="N432" i="3" s="1"/>
  <c r="O432" i="3" s="1"/>
  <c r="M424" i="3"/>
  <c r="N424" i="3" s="1"/>
  <c r="O424" i="3" s="1"/>
  <c r="M416" i="3"/>
  <c r="N416" i="3" s="1"/>
  <c r="O416" i="3" s="1"/>
  <c r="M408" i="3"/>
  <c r="N408" i="3" s="1"/>
  <c r="O408" i="3" s="1"/>
  <c r="M400" i="3"/>
  <c r="N400" i="3" s="1"/>
  <c r="O400" i="3" s="1"/>
  <c r="M392" i="3"/>
  <c r="N392" i="3" s="1"/>
  <c r="O392" i="3" s="1"/>
  <c r="M384" i="3"/>
  <c r="N384" i="3" s="1"/>
  <c r="O384" i="3" s="1"/>
  <c r="M376" i="3"/>
  <c r="N376" i="3" s="1"/>
  <c r="O376" i="3" s="1"/>
  <c r="M368" i="3"/>
  <c r="N368" i="3" s="1"/>
  <c r="O368" i="3" s="1"/>
  <c r="M360" i="3"/>
  <c r="N360" i="3" s="1"/>
  <c r="O360" i="3" s="1"/>
  <c r="M352" i="3"/>
  <c r="N352" i="3" s="1"/>
  <c r="O352" i="3" s="1"/>
  <c r="M344" i="3"/>
  <c r="N344" i="3" s="1"/>
  <c r="O344" i="3" s="1"/>
  <c r="M336" i="3"/>
  <c r="N336" i="3" s="1"/>
  <c r="O336" i="3" s="1"/>
  <c r="M328" i="3"/>
  <c r="N328" i="3" s="1"/>
  <c r="O328" i="3" s="1"/>
  <c r="M320" i="3"/>
  <c r="N320" i="3" s="1"/>
  <c r="O320" i="3" s="1"/>
  <c r="M312" i="3"/>
  <c r="N312" i="3" s="1"/>
  <c r="O312" i="3" s="1"/>
  <c r="M304" i="3"/>
  <c r="N304" i="3" s="1"/>
  <c r="O304" i="3" s="1"/>
  <c r="M296" i="3"/>
  <c r="N296" i="3" s="1"/>
  <c r="O296" i="3" s="1"/>
  <c r="M288" i="3"/>
  <c r="N288" i="3" s="1"/>
  <c r="O288" i="3" s="1"/>
  <c r="M280" i="3"/>
  <c r="N280" i="3" s="1"/>
  <c r="O280" i="3" s="1"/>
  <c r="M272" i="3"/>
  <c r="N272" i="3" s="1"/>
  <c r="O272" i="3" s="1"/>
  <c r="M264" i="3"/>
  <c r="N264" i="3" s="1"/>
  <c r="O264" i="3" s="1"/>
  <c r="M256" i="3"/>
  <c r="N256" i="3" s="1"/>
  <c r="O256" i="3" s="1"/>
  <c r="M248" i="3"/>
  <c r="N248" i="3" s="1"/>
  <c r="O248" i="3" s="1"/>
  <c r="M240" i="3"/>
  <c r="N240" i="3" s="1"/>
  <c r="O240" i="3" s="1"/>
  <c r="M232" i="3"/>
  <c r="N232" i="3" s="1"/>
  <c r="O232" i="3" s="1"/>
  <c r="M224" i="3"/>
  <c r="N224" i="3" s="1"/>
  <c r="O224" i="3" s="1"/>
  <c r="M216" i="3"/>
  <c r="N216" i="3" s="1"/>
  <c r="O216" i="3" s="1"/>
  <c r="M208" i="3"/>
  <c r="N208" i="3" s="1"/>
  <c r="O208" i="3" s="1"/>
  <c r="M200" i="3"/>
  <c r="N200" i="3" s="1"/>
  <c r="O200" i="3" s="1"/>
  <c r="M457" i="3"/>
  <c r="N457" i="3" s="1"/>
  <c r="O457" i="3" s="1"/>
  <c r="M496" i="3"/>
  <c r="N496" i="3" s="1"/>
  <c r="O496" i="3" s="1"/>
  <c r="M488" i="3"/>
  <c r="N488" i="3" s="1"/>
  <c r="O488" i="3" s="1"/>
  <c r="M480" i="3"/>
  <c r="N480" i="3" s="1"/>
  <c r="O480" i="3" s="1"/>
  <c r="M472" i="3"/>
  <c r="N472" i="3" s="1"/>
  <c r="O472" i="3" s="1"/>
  <c r="M464" i="3"/>
  <c r="N464" i="3" s="1"/>
  <c r="O464" i="3" s="1"/>
  <c r="M444" i="3"/>
  <c r="N444" i="3" s="1"/>
  <c r="O444" i="3" s="1"/>
  <c r="M436" i="3"/>
  <c r="N436" i="3" s="1"/>
  <c r="O436" i="3" s="1"/>
  <c r="M428" i="3"/>
  <c r="N428" i="3" s="1"/>
  <c r="O428" i="3" s="1"/>
  <c r="M420" i="3"/>
  <c r="N420" i="3" s="1"/>
  <c r="O420" i="3" s="1"/>
  <c r="M412" i="3"/>
  <c r="N412" i="3" s="1"/>
  <c r="O412" i="3" s="1"/>
  <c r="M404" i="3"/>
  <c r="N404" i="3" s="1"/>
  <c r="O404" i="3" s="1"/>
  <c r="M396" i="3"/>
  <c r="N396" i="3" s="1"/>
  <c r="O396" i="3" s="1"/>
  <c r="M388" i="3"/>
  <c r="N388" i="3" s="1"/>
  <c r="O388" i="3" s="1"/>
  <c r="M380" i="3"/>
  <c r="N380" i="3" s="1"/>
  <c r="O380" i="3" s="1"/>
  <c r="M372" i="3"/>
  <c r="N372" i="3" s="1"/>
  <c r="O372" i="3" s="1"/>
  <c r="M364" i="3"/>
  <c r="N364" i="3" s="1"/>
  <c r="O364" i="3" s="1"/>
  <c r="M356" i="3"/>
  <c r="N356" i="3" s="1"/>
  <c r="O356" i="3" s="1"/>
  <c r="M348" i="3"/>
  <c r="N348" i="3" s="1"/>
  <c r="O348" i="3" s="1"/>
  <c r="M340" i="3"/>
  <c r="N340" i="3" s="1"/>
  <c r="O340" i="3" s="1"/>
  <c r="M332" i="3"/>
  <c r="N332" i="3" s="1"/>
  <c r="O332" i="3" s="1"/>
  <c r="M324" i="3"/>
  <c r="N324" i="3" s="1"/>
  <c r="O324" i="3" s="1"/>
  <c r="M316" i="3"/>
  <c r="N316" i="3" s="1"/>
  <c r="O316" i="3" s="1"/>
  <c r="M308" i="3"/>
  <c r="N308" i="3" s="1"/>
  <c r="O308" i="3" s="1"/>
  <c r="M300" i="3"/>
  <c r="N300" i="3" s="1"/>
  <c r="O300" i="3" s="1"/>
  <c r="M292" i="3"/>
  <c r="N292" i="3" s="1"/>
  <c r="O292" i="3" s="1"/>
  <c r="M284" i="3"/>
  <c r="N284" i="3" s="1"/>
  <c r="O284" i="3" s="1"/>
  <c r="M276" i="3"/>
  <c r="N276" i="3" s="1"/>
  <c r="O276" i="3" s="1"/>
  <c r="M268" i="3"/>
  <c r="N268" i="3" s="1"/>
  <c r="O268" i="3" s="1"/>
  <c r="M260" i="3"/>
  <c r="N260" i="3" s="1"/>
  <c r="O260" i="3" s="1"/>
  <c r="M252" i="3"/>
  <c r="N252" i="3" s="1"/>
  <c r="O252" i="3" s="1"/>
  <c r="M244" i="3"/>
  <c r="N244" i="3" s="1"/>
  <c r="O244" i="3" s="1"/>
  <c r="M236" i="3"/>
  <c r="N236" i="3" s="1"/>
  <c r="O236" i="3" s="1"/>
  <c r="M228" i="3"/>
  <c r="N228" i="3" s="1"/>
  <c r="O228" i="3" s="1"/>
  <c r="M220" i="3"/>
  <c r="N220" i="3" s="1"/>
  <c r="O220" i="3" s="1"/>
  <c r="M212" i="3"/>
  <c r="N212" i="3" s="1"/>
  <c r="O212" i="3" s="1"/>
  <c r="M204" i="3"/>
  <c r="N204" i="3" s="1"/>
  <c r="O204" i="3" s="1"/>
  <c r="M196" i="3"/>
  <c r="N196" i="3" s="1"/>
  <c r="O196" i="3" s="1"/>
  <c r="M188" i="3"/>
  <c r="N188" i="3" s="1"/>
  <c r="O188" i="3" s="1"/>
  <c r="M172" i="3"/>
  <c r="N172" i="3" s="1"/>
  <c r="O172" i="3" s="1"/>
  <c r="M164" i="3"/>
  <c r="N164" i="3" s="1"/>
  <c r="O164" i="3" s="1"/>
  <c r="M156" i="3"/>
  <c r="N156" i="3" s="1"/>
  <c r="O156" i="3" s="1"/>
  <c r="M148" i="3"/>
  <c r="N148" i="3" s="1"/>
  <c r="O148" i="3" s="1"/>
  <c r="M140" i="3"/>
  <c r="N140" i="3" s="1"/>
  <c r="O140" i="3" s="1"/>
  <c r="M132" i="3"/>
  <c r="N132" i="3" s="1"/>
  <c r="O132" i="3" s="1"/>
  <c r="M108" i="3"/>
  <c r="N108" i="3" s="1"/>
  <c r="O108" i="3" s="1"/>
  <c r="M100" i="3"/>
  <c r="N100" i="3" s="1"/>
  <c r="O100" i="3" s="1"/>
  <c r="M92" i="3"/>
  <c r="N92" i="3" s="1"/>
  <c r="O92" i="3" s="1"/>
  <c r="M84" i="3"/>
  <c r="N84" i="3" s="1"/>
  <c r="O84" i="3" s="1"/>
  <c r="M76" i="3"/>
  <c r="N76" i="3" s="1"/>
  <c r="O76" i="3" s="1"/>
  <c r="M68" i="3"/>
  <c r="N68" i="3" s="1"/>
  <c r="O68" i="3" s="1"/>
  <c r="M44" i="3"/>
  <c r="N44" i="3" s="1"/>
  <c r="O44" i="3" s="1"/>
  <c r="M36" i="3"/>
  <c r="N36" i="3" s="1"/>
  <c r="O36" i="3" s="1"/>
  <c r="M28" i="3"/>
  <c r="N28" i="3" s="1"/>
  <c r="O28" i="3" s="1"/>
  <c r="M19" i="3"/>
  <c r="N19" i="3" s="1"/>
  <c r="O19" i="3" s="1"/>
  <c r="M492" i="3"/>
  <c r="N492" i="3" s="1"/>
  <c r="O492" i="3" s="1"/>
  <c r="M484" i="3"/>
  <c r="N484" i="3" s="1"/>
  <c r="O484" i="3" s="1"/>
  <c r="M476" i="3"/>
  <c r="N476" i="3" s="1"/>
  <c r="O476" i="3" s="1"/>
  <c r="M468" i="3"/>
  <c r="N468" i="3" s="1"/>
  <c r="O468" i="3" s="1"/>
  <c r="M500" i="3"/>
  <c r="N500" i="3" s="1"/>
  <c r="O500" i="3" s="1"/>
  <c r="M177" i="3"/>
  <c r="N177" i="3" s="1"/>
  <c r="O177" i="3" s="1"/>
  <c r="M169" i="3"/>
  <c r="N169" i="3" s="1"/>
  <c r="O169" i="3" s="1"/>
  <c r="M161" i="3"/>
  <c r="N161" i="3" s="1"/>
  <c r="O161" i="3" s="1"/>
  <c r="M153" i="3"/>
  <c r="N153" i="3" s="1"/>
  <c r="O153" i="3" s="1"/>
  <c r="M145" i="3"/>
  <c r="N145" i="3" s="1"/>
  <c r="O145" i="3" s="1"/>
  <c r="M137" i="3"/>
  <c r="N137" i="3" s="1"/>
  <c r="O137" i="3" s="1"/>
  <c r="M129" i="3"/>
  <c r="N129" i="3" s="1"/>
  <c r="O129" i="3" s="1"/>
  <c r="M121" i="3"/>
  <c r="N121" i="3" s="1"/>
  <c r="O121" i="3" s="1"/>
  <c r="M113" i="3"/>
  <c r="N113" i="3" s="1"/>
  <c r="O113" i="3" s="1"/>
  <c r="M105" i="3"/>
  <c r="N105" i="3" s="1"/>
  <c r="O105" i="3" s="1"/>
  <c r="M97" i="3"/>
  <c r="N97" i="3" s="1"/>
  <c r="O97" i="3" s="1"/>
  <c r="M89" i="3"/>
  <c r="N89" i="3" s="1"/>
  <c r="O89" i="3" s="1"/>
  <c r="M81" i="3"/>
  <c r="N81" i="3" s="1"/>
  <c r="O81" i="3" s="1"/>
  <c r="M73" i="3"/>
  <c r="N73" i="3" s="1"/>
  <c r="O73" i="3" s="1"/>
  <c r="M65" i="3"/>
  <c r="N65" i="3" s="1"/>
  <c r="O65" i="3" s="1"/>
  <c r="M57" i="3"/>
  <c r="N57" i="3" s="1"/>
  <c r="O57" i="3" s="1"/>
  <c r="M49" i="3"/>
  <c r="N49" i="3" s="1"/>
  <c r="O49" i="3" s="1"/>
  <c r="M41" i="3"/>
  <c r="N41" i="3" s="1"/>
  <c r="O41" i="3" s="1"/>
  <c r="M33" i="3"/>
  <c r="N33" i="3" s="1"/>
  <c r="O33" i="3" s="1"/>
  <c r="M24" i="3"/>
  <c r="N24" i="3" s="1"/>
  <c r="O24" i="3" s="1"/>
  <c r="M16" i="3"/>
  <c r="N16" i="3" s="1"/>
  <c r="O16" i="3" s="1"/>
  <c r="M17" i="3"/>
  <c r="N17" i="3" s="1"/>
  <c r="O17" i="3" s="1"/>
  <c r="M10" i="3"/>
  <c r="N10" i="3" s="1"/>
  <c r="O10" i="3" s="1"/>
  <c r="M192" i="3"/>
  <c r="N192" i="3" s="1"/>
  <c r="O192" i="3" s="1"/>
  <c r="M184" i="3"/>
  <c r="N184" i="3" s="1"/>
  <c r="O184" i="3" s="1"/>
  <c r="M176" i="3"/>
  <c r="N176" i="3" s="1"/>
  <c r="O176" i="3" s="1"/>
  <c r="M168" i="3"/>
  <c r="N168" i="3" s="1"/>
  <c r="O168" i="3" s="1"/>
  <c r="M160" i="3"/>
  <c r="N160" i="3" s="1"/>
  <c r="O160" i="3" s="1"/>
  <c r="M152" i="3"/>
  <c r="N152" i="3" s="1"/>
  <c r="O152" i="3" s="1"/>
  <c r="M144" i="3"/>
  <c r="N144" i="3" s="1"/>
  <c r="O144" i="3" s="1"/>
  <c r="M136" i="3"/>
  <c r="N136" i="3" s="1"/>
  <c r="O136" i="3" s="1"/>
  <c r="M128" i="3"/>
  <c r="N128" i="3" s="1"/>
  <c r="O128" i="3" s="1"/>
  <c r="M120" i="3"/>
  <c r="N120" i="3" s="1"/>
  <c r="O120" i="3" s="1"/>
  <c r="M112" i="3"/>
  <c r="N112" i="3" s="1"/>
  <c r="O112" i="3" s="1"/>
  <c r="M104" i="3"/>
  <c r="N104" i="3" s="1"/>
  <c r="O104" i="3" s="1"/>
  <c r="M96" i="3"/>
  <c r="N96" i="3" s="1"/>
  <c r="O96" i="3" s="1"/>
  <c r="M88" i="3"/>
  <c r="N88" i="3" s="1"/>
  <c r="O88" i="3" s="1"/>
  <c r="M80" i="3"/>
  <c r="N80" i="3" s="1"/>
  <c r="O80" i="3" s="1"/>
  <c r="M72" i="3"/>
  <c r="N72" i="3" s="1"/>
  <c r="O72" i="3" s="1"/>
  <c r="M64" i="3"/>
  <c r="N64" i="3" s="1"/>
  <c r="O64" i="3" s="1"/>
  <c r="M56" i="3"/>
  <c r="N56" i="3" s="1"/>
  <c r="O56" i="3" s="1"/>
  <c r="M48" i="3"/>
  <c r="N48" i="3" s="1"/>
  <c r="O48" i="3" s="1"/>
  <c r="M40" i="3"/>
  <c r="N40" i="3" s="1"/>
  <c r="O40" i="3" s="1"/>
  <c r="M32" i="3"/>
  <c r="N32" i="3" s="1"/>
  <c r="O32" i="3" s="1"/>
  <c r="M23" i="3"/>
  <c r="N23" i="3" s="1"/>
  <c r="O23" i="3" s="1"/>
  <c r="M15" i="3"/>
  <c r="N15" i="3" s="1"/>
  <c r="O15" i="3" s="1"/>
  <c r="M25" i="3"/>
  <c r="N25" i="3" s="1"/>
  <c r="O25" i="3" s="1"/>
  <c r="M9" i="3"/>
  <c r="N9" i="3" s="1"/>
  <c r="O9" i="3" s="1"/>
  <c r="M191" i="3"/>
  <c r="N191" i="3" s="1"/>
  <c r="O191" i="3" s="1"/>
  <c r="M183" i="3"/>
  <c r="N183" i="3" s="1"/>
  <c r="O183" i="3" s="1"/>
  <c r="M175" i="3"/>
  <c r="N175" i="3" s="1"/>
  <c r="O175" i="3" s="1"/>
  <c r="M167" i="3"/>
  <c r="N167" i="3" s="1"/>
  <c r="O167" i="3" s="1"/>
  <c r="M159" i="3"/>
  <c r="N159" i="3" s="1"/>
  <c r="O159" i="3" s="1"/>
  <c r="M151" i="3"/>
  <c r="N151" i="3" s="1"/>
  <c r="O151" i="3" s="1"/>
  <c r="M143" i="3"/>
  <c r="N143" i="3" s="1"/>
  <c r="O143" i="3" s="1"/>
  <c r="M135" i="3"/>
  <c r="N135" i="3" s="1"/>
  <c r="O135" i="3" s="1"/>
  <c r="M127" i="3"/>
  <c r="N127" i="3" s="1"/>
  <c r="O127" i="3" s="1"/>
  <c r="M119" i="3"/>
  <c r="N119" i="3" s="1"/>
  <c r="O119" i="3" s="1"/>
  <c r="M111" i="3"/>
  <c r="N111" i="3" s="1"/>
  <c r="O111" i="3" s="1"/>
  <c r="M103" i="3"/>
  <c r="N103" i="3" s="1"/>
  <c r="O103" i="3" s="1"/>
  <c r="M95" i="3"/>
  <c r="N95" i="3" s="1"/>
  <c r="O95" i="3" s="1"/>
  <c r="M87" i="3"/>
  <c r="N87" i="3" s="1"/>
  <c r="O87" i="3" s="1"/>
  <c r="M79" i="3"/>
  <c r="N79" i="3" s="1"/>
  <c r="O79" i="3" s="1"/>
  <c r="M71" i="3"/>
  <c r="N71" i="3" s="1"/>
  <c r="O71" i="3" s="1"/>
  <c r="M63" i="3"/>
  <c r="N63" i="3" s="1"/>
  <c r="O63" i="3" s="1"/>
  <c r="M55" i="3"/>
  <c r="N55" i="3" s="1"/>
  <c r="O55" i="3" s="1"/>
  <c r="M47" i="3"/>
  <c r="N47" i="3" s="1"/>
  <c r="O47" i="3" s="1"/>
  <c r="M39" i="3"/>
  <c r="N39" i="3" s="1"/>
  <c r="O39" i="3" s="1"/>
  <c r="M31" i="3"/>
  <c r="N31" i="3" s="1"/>
  <c r="O31" i="3" s="1"/>
  <c r="M22" i="3"/>
  <c r="N22" i="3" s="1"/>
  <c r="O22" i="3" s="1"/>
  <c r="M14" i="3"/>
  <c r="N14" i="3" s="1"/>
  <c r="O14" i="3" s="1"/>
  <c r="M8" i="3"/>
  <c r="N8" i="3" s="1"/>
  <c r="O8" i="3" s="1"/>
  <c r="N174" i="3"/>
  <c r="O174" i="3" s="1"/>
  <c r="N94" i="3"/>
  <c r="O94" i="3" s="1"/>
  <c r="N30" i="3"/>
  <c r="O30" i="3" s="1"/>
  <c r="N21" i="3"/>
  <c r="O21" i="3" s="1"/>
  <c r="M7" i="3"/>
  <c r="N7" i="3" s="1"/>
  <c r="O7" i="3" s="1"/>
  <c r="N133" i="3"/>
  <c r="O133" i="3" s="1"/>
  <c r="M6" i="3"/>
  <c r="N6" i="3" s="1"/>
  <c r="O6" i="3" s="1"/>
  <c r="R6" i="3"/>
  <c r="E21" i="2"/>
  <c r="F21" i="2" s="1"/>
  <c r="E71" i="2"/>
  <c r="F71" i="2" s="1"/>
  <c r="E5" i="2"/>
  <c r="F5" i="2" s="1"/>
  <c r="E57" i="2"/>
  <c r="F57" i="2" s="1"/>
  <c r="E73" i="2"/>
  <c r="F73" i="2" s="1"/>
  <c r="E89" i="2"/>
  <c r="F89" i="2" s="1"/>
  <c r="P13" i="2"/>
  <c r="J12" i="2"/>
  <c r="K12" i="2" s="1"/>
  <c r="P11" i="2"/>
  <c r="J10" i="2"/>
  <c r="K10" i="2" s="1"/>
  <c r="P9" i="2"/>
  <c r="J8" i="2"/>
  <c r="K8" i="2" s="1"/>
  <c r="P7" i="2"/>
  <c r="J6" i="2"/>
  <c r="K6" i="2" s="1"/>
  <c r="P5" i="2"/>
  <c r="J4" i="2"/>
  <c r="K4" i="2" s="1"/>
  <c r="L13" i="2"/>
  <c r="M13" i="2" s="1"/>
  <c r="R12" i="2"/>
  <c r="L11" i="2"/>
  <c r="M11" i="2" s="1"/>
  <c r="R10" i="2"/>
  <c r="L9" i="2"/>
  <c r="M9" i="2" s="1"/>
  <c r="R8" i="2"/>
  <c r="L7" i="2"/>
  <c r="M7" i="2" s="1"/>
  <c r="R6" i="2"/>
  <c r="L5" i="2"/>
  <c r="M5" i="2" s="1"/>
  <c r="R4" i="2"/>
  <c r="J13" i="2"/>
  <c r="K13" i="2" s="1"/>
  <c r="P12" i="2"/>
  <c r="J11" i="2"/>
  <c r="K11" i="2" s="1"/>
  <c r="P10" i="2"/>
  <c r="J9" i="2"/>
  <c r="K9" i="2" s="1"/>
  <c r="P8" i="2"/>
  <c r="J7" i="2"/>
  <c r="K7" i="2" s="1"/>
  <c r="P6" i="2"/>
  <c r="J5" i="2"/>
  <c r="K5" i="2" s="1"/>
  <c r="P4" i="2"/>
  <c r="E7" i="2"/>
  <c r="F7" i="2" s="1"/>
  <c r="E87" i="2"/>
  <c r="F87" i="2" s="1"/>
  <c r="L8" i="2"/>
  <c r="M8" i="2" s="1"/>
  <c r="R11" i="2"/>
  <c r="E15" i="2"/>
  <c r="F15" i="2" s="1"/>
  <c r="E23" i="2"/>
  <c r="F23" i="2" s="1"/>
  <c r="E31" i="2"/>
  <c r="F31" i="2" s="1"/>
  <c r="E39" i="2"/>
  <c r="F39" i="2" s="1"/>
  <c r="E47" i="2"/>
  <c r="F47" i="2" s="1"/>
  <c r="E59" i="2"/>
  <c r="F59" i="2" s="1"/>
  <c r="E75" i="2"/>
  <c r="F75" i="2" s="1"/>
  <c r="E91" i="2"/>
  <c r="F91" i="2" s="1"/>
  <c r="E29" i="2"/>
  <c r="F29" i="2" s="1"/>
  <c r="L6" i="2"/>
  <c r="M6" i="2" s="1"/>
  <c r="E13" i="2"/>
  <c r="F13" i="2" s="1"/>
  <c r="E61" i="2"/>
  <c r="F61" i="2" s="1"/>
  <c r="E77" i="2"/>
  <c r="F77" i="2" s="1"/>
  <c r="E93" i="2"/>
  <c r="F93" i="2" s="1"/>
  <c r="E37" i="2"/>
  <c r="F37" i="2" s="1"/>
  <c r="L4" i="2"/>
  <c r="M4" i="2" s="1"/>
  <c r="R9" i="2"/>
  <c r="E17" i="2"/>
  <c r="F17" i="2" s="1"/>
  <c r="E25" i="2"/>
  <c r="F25" i="2" s="1"/>
  <c r="E33" i="2"/>
  <c r="F33" i="2" s="1"/>
  <c r="E41" i="2"/>
  <c r="F41" i="2" s="1"/>
  <c r="E49" i="2"/>
  <c r="F49" i="2" s="1"/>
  <c r="E63" i="2"/>
  <c r="F63" i="2" s="1"/>
  <c r="E79" i="2"/>
  <c r="F79" i="2" s="1"/>
  <c r="E95" i="2"/>
  <c r="F95" i="2" s="1"/>
  <c r="E55" i="2"/>
  <c r="F55" i="2" s="1"/>
  <c r="R7" i="2"/>
  <c r="E65" i="2"/>
  <c r="F65" i="2" s="1"/>
  <c r="E81" i="2"/>
  <c r="F81" i="2" s="1"/>
  <c r="E97" i="2"/>
  <c r="F97" i="2" s="1"/>
  <c r="E45" i="2"/>
  <c r="F45" i="2" s="1"/>
  <c r="R5" i="2"/>
  <c r="E11" i="2"/>
  <c r="F11" i="2" s="1"/>
  <c r="L12" i="2"/>
  <c r="M12" i="2" s="1"/>
  <c r="E19" i="2"/>
  <c r="F19" i="2" s="1"/>
  <c r="E27" i="2"/>
  <c r="F27" i="2" s="1"/>
  <c r="E35" i="2"/>
  <c r="F35" i="2" s="1"/>
  <c r="E43" i="2"/>
  <c r="F43" i="2" s="1"/>
  <c r="E51" i="2"/>
  <c r="F51" i="2" s="1"/>
  <c r="E67" i="2"/>
  <c r="F67" i="2" s="1"/>
  <c r="E83" i="2"/>
  <c r="F83" i="2" s="1"/>
  <c r="E103" i="2"/>
  <c r="F103" i="2" s="1"/>
  <c r="C103" i="2"/>
  <c r="D103" i="2" s="1"/>
  <c r="C101" i="2"/>
  <c r="D101" i="2" s="1"/>
  <c r="C99" i="2"/>
  <c r="D99" i="2" s="1"/>
  <c r="C97" i="2"/>
  <c r="D97" i="2" s="1"/>
  <c r="C95" i="2"/>
  <c r="D95" i="2" s="1"/>
  <c r="C93" i="2"/>
  <c r="D93" i="2" s="1"/>
  <c r="C91" i="2"/>
  <c r="D91" i="2" s="1"/>
  <c r="C89" i="2"/>
  <c r="D89" i="2" s="1"/>
  <c r="C87" i="2"/>
  <c r="D87" i="2" s="1"/>
  <c r="C85" i="2"/>
  <c r="D85" i="2" s="1"/>
  <c r="C83" i="2"/>
  <c r="D83" i="2" s="1"/>
  <c r="C81" i="2"/>
  <c r="D81" i="2" s="1"/>
  <c r="C79" i="2"/>
  <c r="D79" i="2" s="1"/>
  <c r="C77" i="2"/>
  <c r="D77" i="2" s="1"/>
  <c r="C75" i="2"/>
  <c r="D75" i="2" s="1"/>
  <c r="C73" i="2"/>
  <c r="D73" i="2" s="1"/>
  <c r="C71" i="2"/>
  <c r="D71" i="2" s="1"/>
  <c r="C69" i="2"/>
  <c r="D69" i="2" s="1"/>
  <c r="C67" i="2"/>
  <c r="D67" i="2" s="1"/>
  <c r="C65" i="2"/>
  <c r="D65" i="2" s="1"/>
  <c r="C63" i="2"/>
  <c r="D63" i="2" s="1"/>
  <c r="C61" i="2"/>
  <c r="D61" i="2" s="1"/>
  <c r="C59" i="2"/>
  <c r="D59" i="2" s="1"/>
  <c r="C57" i="2"/>
  <c r="D57" i="2" s="1"/>
  <c r="C55" i="2"/>
  <c r="D55" i="2" s="1"/>
  <c r="C53" i="2"/>
  <c r="D53" i="2" s="1"/>
  <c r="C51" i="2"/>
  <c r="D51" i="2" s="1"/>
  <c r="C49" i="2"/>
  <c r="D49" i="2" s="1"/>
  <c r="C47" i="2"/>
  <c r="D47" i="2" s="1"/>
  <c r="C45" i="2"/>
  <c r="D45" i="2" s="1"/>
  <c r="C43" i="2"/>
  <c r="D43" i="2" s="1"/>
  <c r="C41" i="2"/>
  <c r="D41" i="2" s="1"/>
  <c r="C39" i="2"/>
  <c r="D39" i="2" s="1"/>
  <c r="C37" i="2"/>
  <c r="D37" i="2" s="1"/>
  <c r="C35" i="2"/>
  <c r="D35" i="2" s="1"/>
  <c r="C33" i="2"/>
  <c r="D33" i="2" s="1"/>
  <c r="C31" i="2"/>
  <c r="D31" i="2" s="1"/>
  <c r="C29" i="2"/>
  <c r="D29" i="2" s="1"/>
  <c r="C27" i="2"/>
  <c r="D27" i="2" s="1"/>
  <c r="C25" i="2"/>
  <c r="D25" i="2" s="1"/>
  <c r="C23" i="2"/>
  <c r="D23" i="2" s="1"/>
  <c r="C21" i="2"/>
  <c r="D21" i="2" s="1"/>
  <c r="C19" i="2"/>
  <c r="D19" i="2" s="1"/>
  <c r="C17" i="2"/>
  <c r="D17" i="2" s="1"/>
  <c r="C15" i="2"/>
  <c r="D15" i="2" s="1"/>
  <c r="C13" i="2"/>
  <c r="D13" i="2" s="1"/>
  <c r="C11" i="2"/>
  <c r="D11" i="2" s="1"/>
  <c r="C9" i="2"/>
  <c r="D9" i="2" s="1"/>
  <c r="C7" i="2"/>
  <c r="D7" i="2" s="1"/>
  <c r="C5" i="2"/>
  <c r="D5" i="2" s="1"/>
  <c r="E102" i="2"/>
  <c r="F102" i="2" s="1"/>
  <c r="E100" i="2"/>
  <c r="F100" i="2" s="1"/>
  <c r="E98" i="2"/>
  <c r="F98" i="2" s="1"/>
  <c r="E96" i="2"/>
  <c r="F96" i="2" s="1"/>
  <c r="E94" i="2"/>
  <c r="F94" i="2" s="1"/>
  <c r="E92" i="2"/>
  <c r="F92" i="2" s="1"/>
  <c r="E90" i="2"/>
  <c r="F90" i="2" s="1"/>
  <c r="E88" i="2"/>
  <c r="F88" i="2" s="1"/>
  <c r="E86" i="2"/>
  <c r="F86" i="2" s="1"/>
  <c r="E84" i="2"/>
  <c r="F84" i="2" s="1"/>
  <c r="E82" i="2"/>
  <c r="F82" i="2" s="1"/>
  <c r="E80" i="2"/>
  <c r="F80" i="2" s="1"/>
  <c r="E78" i="2"/>
  <c r="F78" i="2" s="1"/>
  <c r="E76" i="2"/>
  <c r="F76" i="2" s="1"/>
  <c r="E74" i="2"/>
  <c r="F74" i="2" s="1"/>
  <c r="E72" i="2"/>
  <c r="F72" i="2" s="1"/>
  <c r="E70" i="2"/>
  <c r="F70" i="2" s="1"/>
  <c r="E68" i="2"/>
  <c r="F68" i="2" s="1"/>
  <c r="E66" i="2"/>
  <c r="F66" i="2" s="1"/>
  <c r="E64" i="2"/>
  <c r="F64" i="2" s="1"/>
  <c r="E62" i="2"/>
  <c r="F62" i="2" s="1"/>
  <c r="E60" i="2"/>
  <c r="F60" i="2" s="1"/>
  <c r="E58" i="2"/>
  <c r="F58" i="2" s="1"/>
  <c r="E56" i="2"/>
  <c r="F56" i="2" s="1"/>
  <c r="E54" i="2"/>
  <c r="F54" i="2" s="1"/>
  <c r="E52" i="2"/>
  <c r="F52" i="2" s="1"/>
  <c r="E50" i="2"/>
  <c r="F50" i="2" s="1"/>
  <c r="E48" i="2"/>
  <c r="F48" i="2" s="1"/>
  <c r="E46" i="2"/>
  <c r="F46" i="2" s="1"/>
  <c r="E44" i="2"/>
  <c r="F44" i="2" s="1"/>
  <c r="E42" i="2"/>
  <c r="F42" i="2" s="1"/>
  <c r="E40" i="2"/>
  <c r="F40" i="2" s="1"/>
  <c r="E38" i="2"/>
  <c r="F38" i="2" s="1"/>
  <c r="E36" i="2"/>
  <c r="F36" i="2" s="1"/>
  <c r="E34" i="2"/>
  <c r="F34" i="2" s="1"/>
  <c r="E32" i="2"/>
  <c r="F32" i="2" s="1"/>
  <c r="E30" i="2"/>
  <c r="F30" i="2" s="1"/>
  <c r="E28" i="2"/>
  <c r="F28" i="2" s="1"/>
  <c r="E26" i="2"/>
  <c r="F26" i="2" s="1"/>
  <c r="E24" i="2"/>
  <c r="F24" i="2" s="1"/>
  <c r="E22" i="2"/>
  <c r="F22" i="2" s="1"/>
  <c r="E20" i="2"/>
  <c r="F20" i="2" s="1"/>
  <c r="E18" i="2"/>
  <c r="F18" i="2" s="1"/>
  <c r="E16" i="2"/>
  <c r="F16" i="2" s="1"/>
  <c r="E14" i="2"/>
  <c r="F14" i="2" s="1"/>
  <c r="E12" i="2"/>
  <c r="F12" i="2" s="1"/>
  <c r="E10" i="2"/>
  <c r="F10" i="2" s="1"/>
  <c r="E8" i="2"/>
  <c r="F8" i="2" s="1"/>
  <c r="E6" i="2"/>
  <c r="F6" i="2" s="1"/>
  <c r="E4" i="2"/>
  <c r="F4" i="2" s="1"/>
  <c r="C102" i="2"/>
  <c r="D102" i="2" s="1"/>
  <c r="C100" i="2"/>
  <c r="D100" i="2" s="1"/>
  <c r="C98" i="2"/>
  <c r="D98" i="2" s="1"/>
  <c r="C96" i="2"/>
  <c r="D96" i="2" s="1"/>
  <c r="C94" i="2"/>
  <c r="D94" i="2" s="1"/>
  <c r="C92" i="2"/>
  <c r="D92" i="2" s="1"/>
  <c r="C90" i="2"/>
  <c r="D90" i="2" s="1"/>
  <c r="C88" i="2"/>
  <c r="D88" i="2" s="1"/>
  <c r="C86" i="2"/>
  <c r="D86" i="2" s="1"/>
  <c r="C84" i="2"/>
  <c r="D84" i="2" s="1"/>
  <c r="C82" i="2"/>
  <c r="D82" i="2" s="1"/>
  <c r="C80" i="2"/>
  <c r="D80" i="2" s="1"/>
  <c r="C78" i="2"/>
  <c r="D78" i="2" s="1"/>
  <c r="C76" i="2"/>
  <c r="D76" i="2" s="1"/>
  <c r="C74" i="2"/>
  <c r="D74" i="2" s="1"/>
  <c r="C72" i="2"/>
  <c r="D72" i="2" s="1"/>
  <c r="C70" i="2"/>
  <c r="D70" i="2" s="1"/>
  <c r="C68" i="2"/>
  <c r="D68" i="2" s="1"/>
  <c r="C66" i="2"/>
  <c r="D66" i="2" s="1"/>
  <c r="C64" i="2"/>
  <c r="D64" i="2" s="1"/>
  <c r="C62" i="2"/>
  <c r="D62" i="2" s="1"/>
  <c r="C60" i="2"/>
  <c r="D60" i="2" s="1"/>
  <c r="C58" i="2"/>
  <c r="D58" i="2" s="1"/>
  <c r="C56" i="2"/>
  <c r="D56" i="2" s="1"/>
  <c r="C54" i="2"/>
  <c r="D54" i="2" s="1"/>
  <c r="C52" i="2"/>
  <c r="D52" i="2" s="1"/>
  <c r="C50" i="2"/>
  <c r="D50" i="2" s="1"/>
  <c r="C48" i="2"/>
  <c r="D48" i="2" s="1"/>
  <c r="C46" i="2"/>
  <c r="D46" i="2" s="1"/>
  <c r="C44" i="2"/>
  <c r="D44" i="2" s="1"/>
  <c r="C42" i="2"/>
  <c r="D42" i="2" s="1"/>
  <c r="C40" i="2"/>
  <c r="D40" i="2" s="1"/>
  <c r="C38" i="2"/>
  <c r="D38" i="2" s="1"/>
  <c r="C36" i="2"/>
  <c r="D36" i="2" s="1"/>
  <c r="C34" i="2"/>
  <c r="D34" i="2" s="1"/>
  <c r="C32" i="2"/>
  <c r="D32" i="2" s="1"/>
  <c r="C30" i="2"/>
  <c r="D30" i="2" s="1"/>
  <c r="C28" i="2"/>
  <c r="D28" i="2" s="1"/>
  <c r="C26" i="2"/>
  <c r="D26" i="2" s="1"/>
  <c r="C24" i="2"/>
  <c r="D24" i="2" s="1"/>
  <c r="C22" i="2"/>
  <c r="D22" i="2" s="1"/>
  <c r="C20" i="2"/>
  <c r="D20" i="2" s="1"/>
  <c r="C18" i="2"/>
  <c r="D18" i="2" s="1"/>
  <c r="C16" i="2"/>
  <c r="D16" i="2" s="1"/>
  <c r="C14" i="2"/>
  <c r="D14" i="2" s="1"/>
  <c r="C12" i="2"/>
  <c r="D12" i="2" s="1"/>
  <c r="C10" i="2"/>
  <c r="D10" i="2" s="1"/>
  <c r="C8" i="2"/>
  <c r="D8" i="2" s="1"/>
  <c r="C6" i="2"/>
  <c r="D6" i="2" s="1"/>
  <c r="C4" i="2"/>
  <c r="D4" i="2" s="1"/>
  <c r="E9" i="2"/>
  <c r="F9" i="2" s="1"/>
  <c r="R13" i="2"/>
  <c r="E53" i="2"/>
  <c r="F53" i="2" s="1"/>
  <c r="E69" i="2"/>
  <c r="F69" i="2" s="1"/>
  <c r="E85" i="2"/>
  <c r="F85" i="2" s="1"/>
  <c r="E101" i="2"/>
  <c r="F101" i="2" s="1"/>
  <c r="B19" i="3" l="1"/>
  <c r="B18" i="3"/>
  <c r="B17" i="3"/>
  <c r="B16" i="3"/>
  <c r="B15" i="3"/>
  <c r="B14" i="3"/>
  <c r="S8" i="3"/>
  <c r="AC6" i="3"/>
  <c r="X6" i="3"/>
  <c r="R7" i="3"/>
  <c r="AD8" i="3" l="1"/>
  <c r="AE8" i="3" s="1"/>
  <c r="AD16" i="3"/>
  <c r="AE16" i="3" s="1"/>
  <c r="AD24" i="3"/>
  <c r="AE24" i="3" s="1"/>
  <c r="AF25" i="3" s="1"/>
  <c r="AD13" i="3"/>
  <c r="AE13" i="3" s="1"/>
  <c r="AD9" i="3"/>
  <c r="AE9" i="3" s="1"/>
  <c r="AD17" i="3"/>
  <c r="AE17" i="3" s="1"/>
  <c r="AD25" i="3"/>
  <c r="AE25" i="3" s="1"/>
  <c r="AD21" i="3"/>
  <c r="AE21" i="3" s="1"/>
  <c r="AD10" i="3"/>
  <c r="AE10" i="3" s="1"/>
  <c r="AD18" i="3"/>
  <c r="AE18" i="3" s="1"/>
  <c r="AD26" i="3"/>
  <c r="AE26" i="3" s="1"/>
  <c r="AD11" i="3"/>
  <c r="AE11" i="3" s="1"/>
  <c r="AF12" i="3" s="1"/>
  <c r="AD19" i="3"/>
  <c r="AE19" i="3" s="1"/>
  <c r="AD4" i="3"/>
  <c r="AE4" i="3" s="1"/>
  <c r="AD5" i="3"/>
  <c r="AE5" i="3" s="1"/>
  <c r="AD12" i="3"/>
  <c r="AE12" i="3" s="1"/>
  <c r="AF13" i="3" s="1"/>
  <c r="AD20" i="3"/>
  <c r="AE20" i="3" s="1"/>
  <c r="AF21" i="3" s="1"/>
  <c r="AD6" i="3"/>
  <c r="AE6" i="3" s="1"/>
  <c r="AD14" i="3"/>
  <c r="AE14" i="3" s="1"/>
  <c r="AF15" i="3" s="1"/>
  <c r="AD22" i="3"/>
  <c r="AE22" i="3" s="1"/>
  <c r="AF23" i="3" s="1"/>
  <c r="AD7" i="3"/>
  <c r="AE7" i="3" s="1"/>
  <c r="AF8" i="3" s="1"/>
  <c r="AD15" i="3"/>
  <c r="AE15" i="3" s="1"/>
  <c r="AF16" i="3" s="1"/>
  <c r="AD23" i="3"/>
  <c r="AE23" i="3" s="1"/>
  <c r="AF24" i="3" s="1"/>
  <c r="AC7" i="3"/>
  <c r="Y5" i="3"/>
  <c r="Y4" i="3"/>
  <c r="X7" i="3"/>
  <c r="Y7" i="3" s="1"/>
  <c r="Y6" i="3"/>
  <c r="R8" i="3"/>
  <c r="AF22" i="3" l="1"/>
  <c r="AF26" i="3"/>
  <c r="AF6" i="3"/>
  <c r="AF5" i="3"/>
  <c r="AF18" i="3"/>
  <c r="AF20" i="3"/>
  <c r="AF10" i="3"/>
  <c r="AF14" i="3"/>
  <c r="AF7" i="3"/>
  <c r="AF19" i="3"/>
  <c r="AF17" i="3"/>
  <c r="AF11" i="3"/>
  <c r="AF9" i="3"/>
  <c r="Z7" i="3"/>
  <c r="Z5" i="3"/>
  <c r="AC8" i="3"/>
  <c r="Z6" i="3"/>
  <c r="X8" i="3"/>
  <c r="Y8" i="3" s="1"/>
  <c r="Z8" i="3" s="1"/>
  <c r="R9" i="3"/>
  <c r="AC9" i="3" l="1"/>
  <c r="X9" i="3"/>
  <c r="Y9" i="3" s="1"/>
  <c r="Z9" i="3" s="1"/>
  <c r="R10" i="3"/>
  <c r="AC10" i="3" l="1"/>
  <c r="X10" i="3"/>
  <c r="Y10" i="3" s="1"/>
  <c r="Z10" i="3" s="1"/>
  <c r="R11" i="3"/>
  <c r="AC11" i="3" l="1"/>
  <c r="X11" i="3"/>
  <c r="Y11" i="3" s="1"/>
  <c r="Z11" i="3" s="1"/>
  <c r="R12" i="3"/>
  <c r="AC12" i="3" l="1"/>
  <c r="X12" i="3"/>
  <c r="Y12" i="3" s="1"/>
  <c r="Z12" i="3" s="1"/>
  <c r="R13" i="3"/>
  <c r="AC13" i="3" l="1"/>
  <c r="X13" i="3"/>
  <c r="Y13" i="3" s="1"/>
  <c r="Z13" i="3" s="1"/>
  <c r="R14" i="3"/>
  <c r="AC14" i="3" l="1"/>
  <c r="X14" i="3"/>
  <c r="Y14" i="3" s="1"/>
  <c r="Z14" i="3" s="1"/>
  <c r="R15" i="3"/>
  <c r="AC15" i="3" l="1"/>
  <c r="X15" i="3"/>
  <c r="Y15" i="3" s="1"/>
  <c r="Z15" i="3" s="1"/>
  <c r="R16" i="3"/>
  <c r="AC16" i="3" l="1"/>
  <c r="X16" i="3"/>
  <c r="Y16" i="3" s="1"/>
  <c r="Z16" i="3" s="1"/>
  <c r="R17" i="3"/>
  <c r="AC17" i="3" l="1"/>
  <c r="X17" i="3"/>
  <c r="Y17" i="3" s="1"/>
  <c r="Z17" i="3" s="1"/>
  <c r="R18" i="3"/>
  <c r="AC18" i="3" l="1"/>
  <c r="X18" i="3"/>
  <c r="Y18" i="3" s="1"/>
  <c r="Z18" i="3" s="1"/>
  <c r="R19" i="3"/>
  <c r="AC19" i="3" l="1"/>
  <c r="X19" i="3"/>
  <c r="Y19" i="3" s="1"/>
  <c r="Z19" i="3" s="1"/>
  <c r="R20" i="3"/>
  <c r="AC20" i="3" l="1"/>
  <c r="X20" i="3"/>
  <c r="Y20" i="3" s="1"/>
  <c r="Z20" i="3" s="1"/>
  <c r="R21" i="3"/>
  <c r="AC21" i="3" l="1"/>
  <c r="X21" i="3"/>
  <c r="Y21" i="3" s="1"/>
  <c r="Z21" i="3" s="1"/>
  <c r="R22" i="3"/>
  <c r="AC22" i="3" l="1"/>
  <c r="X22" i="3"/>
  <c r="Y22" i="3" s="1"/>
  <c r="Z22" i="3" s="1"/>
  <c r="R23" i="3"/>
  <c r="AC23" i="3" l="1"/>
  <c r="X23" i="3"/>
  <c r="Y23" i="3" s="1"/>
  <c r="Z23" i="3" s="1"/>
  <c r="R24" i="3"/>
  <c r="AC24" i="3" l="1"/>
  <c r="X24" i="3"/>
  <c r="Y24" i="3" s="1"/>
  <c r="Z24" i="3" s="1"/>
  <c r="R25" i="3"/>
  <c r="AC25" i="3" l="1"/>
  <c r="X25" i="3"/>
  <c r="Y25" i="3" s="1"/>
  <c r="Z25" i="3" s="1"/>
  <c r="R26" i="3"/>
  <c r="U21" i="3" l="1"/>
  <c r="S26" i="3"/>
  <c r="T26" i="3" s="1"/>
  <c r="AC26" i="3"/>
  <c r="S4" i="3"/>
  <c r="T4" i="3" s="1"/>
  <c r="S6" i="3"/>
  <c r="T6" i="3" s="1"/>
  <c r="S5" i="3"/>
  <c r="S7" i="3"/>
  <c r="S9" i="3"/>
  <c r="T9" i="3" s="1"/>
  <c r="S10" i="3"/>
  <c r="T10" i="3" s="1"/>
  <c r="S11" i="3"/>
  <c r="S12" i="3"/>
  <c r="T12" i="3" s="1"/>
  <c r="S16" i="3"/>
  <c r="T16" i="3" s="1"/>
  <c r="S14" i="3"/>
  <c r="S13" i="3"/>
  <c r="S15" i="3"/>
  <c r="S17" i="3"/>
  <c r="T17" i="3" s="1"/>
  <c r="S18" i="3"/>
  <c r="S19" i="3"/>
  <c r="S20" i="3"/>
  <c r="T20" i="3" s="1"/>
  <c r="S22" i="3"/>
  <c r="T22" i="3" s="1"/>
  <c r="S23" i="3"/>
  <c r="T23" i="3" s="1"/>
  <c r="S21" i="3"/>
  <c r="S24" i="3"/>
  <c r="S25" i="3"/>
  <c r="T25" i="3" s="1"/>
  <c r="U22" i="3"/>
  <c r="U19" i="3"/>
  <c r="U17" i="3"/>
  <c r="U18" i="3"/>
  <c r="U23" i="3"/>
  <c r="U25" i="3"/>
  <c r="U26" i="3"/>
  <c r="X26" i="3"/>
  <c r="Y26" i="3" s="1"/>
  <c r="Z26" i="3" s="1"/>
  <c r="U4" i="3"/>
  <c r="U5" i="3"/>
  <c r="U7" i="3"/>
  <c r="U8" i="3"/>
  <c r="U6" i="3"/>
  <c r="U10" i="3"/>
  <c r="U9" i="3"/>
  <c r="U13" i="3"/>
  <c r="U11" i="3"/>
  <c r="U12" i="3"/>
  <c r="U14" i="3"/>
  <c r="U15" i="3"/>
  <c r="U16" i="3"/>
  <c r="U24" i="3"/>
  <c r="U20" i="3"/>
  <c r="T7" i="3"/>
  <c r="T5" i="3"/>
  <c r="T8" i="3"/>
  <c r="T11" i="3"/>
  <c r="T13" i="3"/>
  <c r="T14" i="3"/>
  <c r="T15" i="3"/>
  <c r="T19" i="3"/>
  <c r="T18" i="3"/>
  <c r="T21" i="3"/>
  <c r="T2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<sst xmlns="http://schemas.openxmlformats.org/spreadsheetml/2006/main" count="112" uniqueCount="63">
  <si>
    <t>Day</t>
  </si>
  <si>
    <t>USD Nikkei</t>
  </si>
  <si>
    <t>Date</t>
  </si>
  <si>
    <t>GSPC</t>
  </si>
  <si>
    <t>HangSeng</t>
  </si>
  <si>
    <t>USD/HKD</t>
  </si>
  <si>
    <t>USD Hang Seng</t>
  </si>
  <si>
    <t>DAX</t>
  </si>
  <si>
    <t>EUR/USD</t>
  </si>
  <si>
    <t>USD DAX</t>
  </si>
  <si>
    <t>Nikkei</t>
  </si>
  <si>
    <t>YEN/USD</t>
  </si>
  <si>
    <t>PERCENTILE.INC</t>
  </si>
  <si>
    <t>PERCENTILE.EXC</t>
  </si>
  <si>
    <t>Rank</t>
  </si>
  <si>
    <t>Data</t>
  </si>
  <si>
    <t>p</t>
  </si>
  <si>
    <t>PER.INC</t>
  </si>
  <si>
    <t>PER.EXC</t>
  </si>
  <si>
    <t>.INC</t>
  </si>
  <si>
    <t>Information about the portfolio</t>
  </si>
  <si>
    <t>Security</t>
  </si>
  <si>
    <t>Value (USD)</t>
  </si>
  <si>
    <t>Price (USD)</t>
  </si>
  <si>
    <t>Hang Seng</t>
  </si>
  <si>
    <t>Scenario</t>
  </si>
  <si>
    <t>Portfolio</t>
  </si>
  <si>
    <t>Profit</t>
  </si>
  <si>
    <t>Loss</t>
  </si>
  <si>
    <t>Bins</t>
  </si>
  <si>
    <t>Frequency</t>
  </si>
  <si>
    <t>cumulative frequency</t>
  </si>
  <si>
    <t xml:space="preserve">Relative frequency </t>
  </si>
  <si>
    <t>Min</t>
  </si>
  <si>
    <t>Max</t>
  </si>
  <si>
    <t>Mean</t>
  </si>
  <si>
    <t>STD</t>
  </si>
  <si>
    <t>Skewness</t>
  </si>
  <si>
    <t>Kurtosis</t>
  </si>
  <si>
    <t xml:space="preserve">Loss </t>
  </si>
  <si>
    <t>F(Nloss)</t>
  </si>
  <si>
    <t>Normal</t>
  </si>
  <si>
    <t>Normal distribution</t>
  </si>
  <si>
    <t>v</t>
  </si>
  <si>
    <t>T</t>
  </si>
  <si>
    <t>k</t>
  </si>
  <si>
    <t>Tloss</t>
  </si>
  <si>
    <t>Std T</t>
  </si>
  <si>
    <t>F(Tloss)</t>
  </si>
  <si>
    <t>T distribution</t>
  </si>
  <si>
    <t>$ Loss (2/7/2018)</t>
  </si>
  <si>
    <t>Units</t>
  </si>
  <si>
    <t>RANKED</t>
  </si>
  <si>
    <t>LOSS</t>
  </si>
  <si>
    <t>Relative Frequency</t>
  </si>
  <si>
    <t>Confidence CI</t>
  </si>
  <si>
    <t xml:space="preserve">Confidence </t>
  </si>
  <si>
    <t>$ VaR</t>
  </si>
  <si>
    <t>Std Error</t>
  </si>
  <si>
    <t>CI_int</t>
  </si>
  <si>
    <t>Expected Shortfall (ES)</t>
  </si>
  <si>
    <t>CI_low (CI=0.95)</t>
  </si>
  <si>
    <t>CI_high (CI=0.95)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</si>
</sst>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%"/>
    <numFmt numFmtId="169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0" borderId="0"/>
  </cellStyleXfs>
  <cellXfs count="62">
    <xf numFmtId="0" fontId="0" fillId="0" borderId="0" xfId="0"/>
    <xf numFmtId="0" fontId="3" fillId="2" borderId="0" xfId="0" applyFon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2" fontId="5" fillId="2" borderId="0" xfId="0" applyNumberFormat="1" applyFont="1" applyFill="1"/>
    <xf numFmtId="14" fontId="4" fillId="3" borderId="0" xfId="0" applyNumberFormat="1" applyFont="1" applyFill="1" applyAlignment="1">
      <alignment horizontal="right" indent="1"/>
    </xf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right" wrapText="1"/>
    </xf>
    <xf numFmtId="0" fontId="5" fillId="3" borderId="0" xfId="0" applyFont="1" applyFill="1"/>
    <xf numFmtId="14" fontId="5" fillId="3" borderId="0" xfId="0" applyNumberFormat="1" applyFont="1" applyFill="1"/>
    <xf numFmtId="0" fontId="0" fillId="2" borderId="0" xfId="0" applyFill="1"/>
    <xf numFmtId="0" fontId="0" fillId="3" borderId="0" xfId="0" applyFill="1"/>
    <xf numFmtId="0" fontId="5" fillId="2" borderId="0" xfId="0" applyFont="1" applyFill="1"/>
    <xf numFmtId="0" fontId="3" fillId="3" borderId="3" xfId="0" applyFont="1" applyFill="1" applyBorder="1" applyAlignment="1">
      <alignment horizontal="right"/>
    </xf>
    <xf numFmtId="0" fontId="3" fillId="3" borderId="4" xfId="0" applyFont="1" applyFill="1" applyBorder="1" applyAlignment="1">
      <alignment horizontal="right"/>
    </xf>
    <xf numFmtId="164" fontId="3" fillId="3" borderId="4" xfId="0" applyNumberFormat="1" applyFont="1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0" fontId="3" fillId="3" borderId="6" xfId="0" applyFont="1" applyFill="1" applyBorder="1" applyAlignment="1">
      <alignment horizontal="right"/>
    </xf>
    <xf numFmtId="0" fontId="3" fillId="3" borderId="0" xfId="0" applyFont="1" applyFill="1" applyAlignment="1">
      <alignment horizontal="right"/>
    </xf>
    <xf numFmtId="0" fontId="0" fillId="3" borderId="7" xfId="0" applyFill="1" applyBorder="1"/>
    <xf numFmtId="164" fontId="0" fillId="3" borderId="8" xfId="0" applyNumberFormat="1" applyFill="1" applyBorder="1"/>
    <xf numFmtId="0" fontId="0" fillId="3" borderId="8" xfId="0" applyFill="1" applyBorder="1"/>
    <xf numFmtId="2" fontId="0" fillId="3" borderId="1" xfId="0" applyNumberFormat="1" applyFill="1" applyBorder="1"/>
    <xf numFmtId="0" fontId="0" fillId="3" borderId="2" xfId="0" applyFill="1" applyBorder="1"/>
    <xf numFmtId="2" fontId="0" fillId="3" borderId="7" xfId="0" applyNumberFormat="1" applyFill="1" applyBorder="1"/>
    <xf numFmtId="2" fontId="2" fillId="3" borderId="1" xfId="0" applyNumberFormat="1" applyFont="1" applyFill="1" applyBorder="1"/>
    <xf numFmtId="0" fontId="2" fillId="3" borderId="2" xfId="0" applyFont="1" applyFill="1" applyBorder="1"/>
    <xf numFmtId="2" fontId="0" fillId="3" borderId="9" xfId="0" applyNumberFormat="1" applyFill="1" applyBorder="1"/>
    <xf numFmtId="0" fontId="0" fillId="3" borderId="10" xfId="0" applyFill="1" applyBorder="1"/>
    <xf numFmtId="2" fontId="0" fillId="3" borderId="8" xfId="0" applyNumberFormat="1" applyFill="1" applyBorder="1"/>
    <xf numFmtId="0" fontId="0" fillId="3" borderId="11" xfId="0" applyFill="1" applyBorder="1"/>
    <xf numFmtId="2" fontId="0" fillId="3" borderId="12" xfId="0" applyNumberFormat="1" applyFill="1" applyBorder="1"/>
    <xf numFmtId="0" fontId="0" fillId="3" borderId="13" xfId="0" applyFill="1" applyBorder="1"/>
    <xf numFmtId="2" fontId="0" fillId="3" borderId="11" xfId="0" applyNumberFormat="1" applyFill="1" applyBorder="1"/>
    <xf numFmtId="2" fontId="2" fillId="3" borderId="12" xfId="0" applyNumberFormat="1" applyFont="1" applyFill="1" applyBorder="1"/>
    <xf numFmtId="0" fontId="2" fillId="3" borderId="13" xfId="0" applyFont="1" applyFill="1" applyBorder="1"/>
    <xf numFmtId="2" fontId="0" fillId="3" borderId="0" xfId="0" applyNumberFormat="1" applyFill="1"/>
    <xf numFmtId="164" fontId="0" fillId="3" borderId="11" xfId="0" applyNumberFormat="1" applyFill="1" applyBorder="1"/>
    <xf numFmtId="164" fontId="0" fillId="3" borderId="0" xfId="0" applyNumberFormat="1" applyFill="1"/>
    <xf numFmtId="2" fontId="6" fillId="3" borderId="0" xfId="0" applyNumberFormat="1" applyFont="1" applyFill="1"/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3" borderId="0" xfId="2" applyFont="1" applyFill="1" applyAlignment="1">
      <alignment horizontal="right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horizontal="right"/>
    </xf>
    <xf numFmtId="4" fontId="0" fillId="0" borderId="0" xfId="0" applyNumberFormat="1"/>
    <xf numFmtId="164" fontId="0" fillId="0" borderId="0" xfId="0" applyNumberFormat="1"/>
    <xf numFmtId="4" fontId="3" fillId="0" borderId="0" xfId="0" applyNumberFormat="1" applyFont="1"/>
    <xf numFmtId="0" fontId="0" fillId="4" borderId="0" xfId="0" applyFill="1"/>
    <xf numFmtId="0" fontId="0" fillId="5" borderId="0" xfId="0" applyFill="1"/>
    <xf numFmtId="165" fontId="0" fillId="0" borderId="0" xfId="1" applyNumberFormat="1" applyFont="1"/>
    <xf numFmtId="10" fontId="0" fillId="0" borderId="0" xfId="1" applyNumberFormat="1" applyFont="1"/>
    <xf numFmtId="165" fontId="3" fillId="0" borderId="0" xfId="1" applyNumberFormat="1" applyFont="1" applyAlignment="1">
      <alignment horizontal="right"/>
    </xf>
    <xf numFmtId="10" fontId="3" fillId="0" borderId="0" xfId="1" applyNumberFormat="1" applyFont="1" applyAlignment="1">
      <alignment horizontal="right"/>
    </xf>
    <xf numFmtId="10" fontId="0" fillId="0" borderId="0" xfId="0" applyNumberFormat="1"/>
    <xf numFmtId="164" fontId="3" fillId="0" borderId="0" xfId="0" applyNumberFormat="1" applyFont="1"/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2" fontId="0" fillId="0" borderId="0" xfId="0" applyNumberFormat="1"/>
    <xf numFmtId="2" fontId="3" fillId="0" borderId="0" xfId="0" applyNumberFormat="1" applyFont="1" applyAlignment="1">
      <alignment horizontal="right"/>
    </xf>
    <xf numFmtId="169" fontId="0" fillId="0" borderId="0" xfId="0" applyNumberFormat="1"/>
  </cellXfs>
  <cellStyles count="3">
    <cellStyle name="Normal" xfId="0" builtinId="0"/>
    <cellStyle name="Normal 2" xfId="2" xr:uid="{00000000-0005-0000-0000-000001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S&amp;P</a:t>
            </a:r>
            <a:r>
              <a:rPr lang="en-US" sz="1400" baseline="0"/>
              <a:t> 500 </a:t>
            </a:r>
            <a:r>
              <a:rPr lang="en-US" sz="1400" b="0" i="0" baseline="0">
                <a:effectLst/>
              </a:rPr>
              <a:t>(USD)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Data!$B$2:$B$502</c:f>
              <c:numCache>
                <c:formatCode>m/d/yyyy</c:formatCode>
                <c:ptCount val="501"/>
                <c:pt idx="0">
                  <c:v>43138</c:v>
                </c:pt>
                <c:pt idx="1">
                  <c:v>43139</c:v>
                </c:pt>
                <c:pt idx="2">
                  <c:v>43140</c:v>
                </c:pt>
                <c:pt idx="3">
                  <c:v>43143</c:v>
                </c:pt>
                <c:pt idx="4">
                  <c:v>43144</c:v>
                </c:pt>
                <c:pt idx="5">
                  <c:v>43145</c:v>
                </c:pt>
                <c:pt idx="6">
                  <c:v>43146</c:v>
                </c:pt>
                <c:pt idx="7">
                  <c:v>43147</c:v>
                </c:pt>
                <c:pt idx="8">
                  <c:v>43151</c:v>
                </c:pt>
                <c:pt idx="9">
                  <c:v>43152</c:v>
                </c:pt>
                <c:pt idx="10">
                  <c:v>43153</c:v>
                </c:pt>
                <c:pt idx="11">
                  <c:v>43154</c:v>
                </c:pt>
                <c:pt idx="12">
                  <c:v>43157</c:v>
                </c:pt>
                <c:pt idx="13">
                  <c:v>43158</c:v>
                </c:pt>
                <c:pt idx="14">
                  <c:v>43159</c:v>
                </c:pt>
                <c:pt idx="15">
                  <c:v>43160</c:v>
                </c:pt>
                <c:pt idx="16">
                  <c:v>43161</c:v>
                </c:pt>
                <c:pt idx="17">
                  <c:v>43164</c:v>
                </c:pt>
                <c:pt idx="18">
                  <c:v>43165</c:v>
                </c:pt>
                <c:pt idx="19">
                  <c:v>43166</c:v>
                </c:pt>
                <c:pt idx="20">
                  <c:v>43167</c:v>
                </c:pt>
                <c:pt idx="21">
                  <c:v>43168</c:v>
                </c:pt>
                <c:pt idx="22">
                  <c:v>43171</c:v>
                </c:pt>
                <c:pt idx="23">
                  <c:v>43172</c:v>
                </c:pt>
                <c:pt idx="24">
                  <c:v>43173</c:v>
                </c:pt>
                <c:pt idx="25">
                  <c:v>43174</c:v>
                </c:pt>
                <c:pt idx="26">
                  <c:v>43175</c:v>
                </c:pt>
                <c:pt idx="27">
                  <c:v>43178</c:v>
                </c:pt>
                <c:pt idx="28">
                  <c:v>43179</c:v>
                </c:pt>
                <c:pt idx="29">
                  <c:v>43180</c:v>
                </c:pt>
                <c:pt idx="30">
                  <c:v>43181</c:v>
                </c:pt>
                <c:pt idx="31">
                  <c:v>43182</c:v>
                </c:pt>
                <c:pt idx="32">
                  <c:v>43185</c:v>
                </c:pt>
                <c:pt idx="33">
                  <c:v>43186</c:v>
                </c:pt>
                <c:pt idx="34">
                  <c:v>43187</c:v>
                </c:pt>
                <c:pt idx="35">
                  <c:v>43188</c:v>
                </c:pt>
                <c:pt idx="36">
                  <c:v>43192</c:v>
                </c:pt>
                <c:pt idx="37">
                  <c:v>43193</c:v>
                </c:pt>
                <c:pt idx="38">
                  <c:v>43194</c:v>
                </c:pt>
                <c:pt idx="39">
                  <c:v>43195</c:v>
                </c:pt>
                <c:pt idx="40">
                  <c:v>43196</c:v>
                </c:pt>
                <c:pt idx="41">
                  <c:v>43199</c:v>
                </c:pt>
                <c:pt idx="42">
                  <c:v>43200</c:v>
                </c:pt>
                <c:pt idx="43">
                  <c:v>43201</c:v>
                </c:pt>
                <c:pt idx="44">
                  <c:v>43202</c:v>
                </c:pt>
                <c:pt idx="45">
                  <c:v>43203</c:v>
                </c:pt>
                <c:pt idx="46">
                  <c:v>43206</c:v>
                </c:pt>
                <c:pt idx="47">
                  <c:v>43207</c:v>
                </c:pt>
                <c:pt idx="48">
                  <c:v>43208</c:v>
                </c:pt>
                <c:pt idx="49">
                  <c:v>43209</c:v>
                </c:pt>
                <c:pt idx="50">
                  <c:v>43210</c:v>
                </c:pt>
                <c:pt idx="51">
                  <c:v>43213</c:v>
                </c:pt>
                <c:pt idx="52">
                  <c:v>43214</c:v>
                </c:pt>
                <c:pt idx="53">
                  <c:v>43215</c:v>
                </c:pt>
                <c:pt idx="54">
                  <c:v>43216</c:v>
                </c:pt>
                <c:pt idx="55">
                  <c:v>43217</c:v>
                </c:pt>
                <c:pt idx="56">
                  <c:v>43220</c:v>
                </c:pt>
                <c:pt idx="57">
                  <c:v>43221</c:v>
                </c:pt>
                <c:pt idx="58">
                  <c:v>43222</c:v>
                </c:pt>
                <c:pt idx="59">
                  <c:v>43223</c:v>
                </c:pt>
                <c:pt idx="60">
                  <c:v>43224</c:v>
                </c:pt>
                <c:pt idx="61">
                  <c:v>43227</c:v>
                </c:pt>
                <c:pt idx="62">
                  <c:v>43228</c:v>
                </c:pt>
                <c:pt idx="63">
                  <c:v>43229</c:v>
                </c:pt>
                <c:pt idx="64">
                  <c:v>43230</c:v>
                </c:pt>
                <c:pt idx="65">
                  <c:v>43231</c:v>
                </c:pt>
                <c:pt idx="66">
                  <c:v>43234</c:v>
                </c:pt>
                <c:pt idx="67">
                  <c:v>43235</c:v>
                </c:pt>
                <c:pt idx="68">
                  <c:v>43236</c:v>
                </c:pt>
                <c:pt idx="69">
                  <c:v>43237</c:v>
                </c:pt>
                <c:pt idx="70">
                  <c:v>43238</c:v>
                </c:pt>
                <c:pt idx="71">
                  <c:v>43241</c:v>
                </c:pt>
                <c:pt idx="72">
                  <c:v>43242</c:v>
                </c:pt>
                <c:pt idx="73">
                  <c:v>43243</c:v>
                </c:pt>
                <c:pt idx="74">
                  <c:v>43244</c:v>
                </c:pt>
                <c:pt idx="75">
                  <c:v>43245</c:v>
                </c:pt>
                <c:pt idx="76">
                  <c:v>43249</c:v>
                </c:pt>
                <c:pt idx="77">
                  <c:v>43250</c:v>
                </c:pt>
                <c:pt idx="78">
                  <c:v>43251</c:v>
                </c:pt>
                <c:pt idx="79">
                  <c:v>43252</c:v>
                </c:pt>
                <c:pt idx="80">
                  <c:v>43255</c:v>
                </c:pt>
                <c:pt idx="81">
                  <c:v>43256</c:v>
                </c:pt>
                <c:pt idx="82">
                  <c:v>43257</c:v>
                </c:pt>
                <c:pt idx="83">
                  <c:v>43258</c:v>
                </c:pt>
                <c:pt idx="84">
                  <c:v>43259</c:v>
                </c:pt>
                <c:pt idx="85">
                  <c:v>43262</c:v>
                </c:pt>
                <c:pt idx="86">
                  <c:v>43263</c:v>
                </c:pt>
                <c:pt idx="87">
                  <c:v>43264</c:v>
                </c:pt>
                <c:pt idx="88">
                  <c:v>43265</c:v>
                </c:pt>
                <c:pt idx="89">
                  <c:v>43266</c:v>
                </c:pt>
                <c:pt idx="90">
                  <c:v>43269</c:v>
                </c:pt>
                <c:pt idx="91">
                  <c:v>43270</c:v>
                </c:pt>
                <c:pt idx="92">
                  <c:v>43271</c:v>
                </c:pt>
                <c:pt idx="93">
                  <c:v>43272</c:v>
                </c:pt>
                <c:pt idx="94">
                  <c:v>43273</c:v>
                </c:pt>
                <c:pt idx="95">
                  <c:v>43276</c:v>
                </c:pt>
                <c:pt idx="96">
                  <c:v>43277</c:v>
                </c:pt>
                <c:pt idx="97">
                  <c:v>43278</c:v>
                </c:pt>
                <c:pt idx="98">
                  <c:v>43279</c:v>
                </c:pt>
                <c:pt idx="99">
                  <c:v>43280</c:v>
                </c:pt>
                <c:pt idx="100">
                  <c:v>43283</c:v>
                </c:pt>
                <c:pt idx="101">
                  <c:v>43284</c:v>
                </c:pt>
                <c:pt idx="102">
                  <c:v>43286</c:v>
                </c:pt>
                <c:pt idx="103">
                  <c:v>43287</c:v>
                </c:pt>
                <c:pt idx="104">
                  <c:v>43290</c:v>
                </c:pt>
                <c:pt idx="105">
                  <c:v>43291</c:v>
                </c:pt>
                <c:pt idx="106">
                  <c:v>43292</c:v>
                </c:pt>
                <c:pt idx="107">
                  <c:v>43293</c:v>
                </c:pt>
                <c:pt idx="108">
                  <c:v>43294</c:v>
                </c:pt>
                <c:pt idx="109">
                  <c:v>43297</c:v>
                </c:pt>
                <c:pt idx="110">
                  <c:v>43298</c:v>
                </c:pt>
                <c:pt idx="111">
                  <c:v>43299</c:v>
                </c:pt>
                <c:pt idx="112">
                  <c:v>43300</c:v>
                </c:pt>
                <c:pt idx="113">
                  <c:v>43301</c:v>
                </c:pt>
                <c:pt idx="114">
                  <c:v>43304</c:v>
                </c:pt>
                <c:pt idx="115">
                  <c:v>43305</c:v>
                </c:pt>
                <c:pt idx="116">
                  <c:v>43306</c:v>
                </c:pt>
                <c:pt idx="117">
                  <c:v>43307</c:v>
                </c:pt>
                <c:pt idx="118">
                  <c:v>43308</c:v>
                </c:pt>
                <c:pt idx="119">
                  <c:v>43311</c:v>
                </c:pt>
                <c:pt idx="120">
                  <c:v>43312</c:v>
                </c:pt>
                <c:pt idx="121">
                  <c:v>43313</c:v>
                </c:pt>
                <c:pt idx="122">
                  <c:v>43314</c:v>
                </c:pt>
                <c:pt idx="123">
                  <c:v>43315</c:v>
                </c:pt>
                <c:pt idx="124">
                  <c:v>43318</c:v>
                </c:pt>
                <c:pt idx="125">
                  <c:v>43319</c:v>
                </c:pt>
                <c:pt idx="126">
                  <c:v>43320</c:v>
                </c:pt>
                <c:pt idx="127">
                  <c:v>43321</c:v>
                </c:pt>
                <c:pt idx="128">
                  <c:v>43322</c:v>
                </c:pt>
                <c:pt idx="129">
                  <c:v>43325</c:v>
                </c:pt>
                <c:pt idx="130">
                  <c:v>43326</c:v>
                </c:pt>
                <c:pt idx="131">
                  <c:v>43327</c:v>
                </c:pt>
                <c:pt idx="132">
                  <c:v>43328</c:v>
                </c:pt>
                <c:pt idx="133">
                  <c:v>43329</c:v>
                </c:pt>
                <c:pt idx="134">
                  <c:v>43332</c:v>
                </c:pt>
                <c:pt idx="135">
                  <c:v>43333</c:v>
                </c:pt>
                <c:pt idx="136">
                  <c:v>43334</c:v>
                </c:pt>
                <c:pt idx="137">
                  <c:v>43335</c:v>
                </c:pt>
                <c:pt idx="138">
                  <c:v>43336</c:v>
                </c:pt>
                <c:pt idx="139">
                  <c:v>43339</c:v>
                </c:pt>
                <c:pt idx="140">
                  <c:v>43340</c:v>
                </c:pt>
                <c:pt idx="141">
                  <c:v>43341</c:v>
                </c:pt>
                <c:pt idx="142">
                  <c:v>43342</c:v>
                </c:pt>
                <c:pt idx="143">
                  <c:v>43343</c:v>
                </c:pt>
                <c:pt idx="144">
                  <c:v>43347</c:v>
                </c:pt>
                <c:pt idx="145">
                  <c:v>43348</c:v>
                </c:pt>
                <c:pt idx="146">
                  <c:v>43349</c:v>
                </c:pt>
                <c:pt idx="147">
                  <c:v>43350</c:v>
                </c:pt>
                <c:pt idx="148">
                  <c:v>43353</c:v>
                </c:pt>
                <c:pt idx="149">
                  <c:v>43354</c:v>
                </c:pt>
                <c:pt idx="150">
                  <c:v>43355</c:v>
                </c:pt>
                <c:pt idx="151">
                  <c:v>43356</c:v>
                </c:pt>
                <c:pt idx="152">
                  <c:v>43357</c:v>
                </c:pt>
                <c:pt idx="153">
                  <c:v>43360</c:v>
                </c:pt>
                <c:pt idx="154">
                  <c:v>43361</c:v>
                </c:pt>
                <c:pt idx="155">
                  <c:v>43362</c:v>
                </c:pt>
                <c:pt idx="156">
                  <c:v>43363</c:v>
                </c:pt>
                <c:pt idx="157">
                  <c:v>43364</c:v>
                </c:pt>
                <c:pt idx="158">
                  <c:v>43367</c:v>
                </c:pt>
                <c:pt idx="159">
                  <c:v>43368</c:v>
                </c:pt>
                <c:pt idx="160">
                  <c:v>43369</c:v>
                </c:pt>
                <c:pt idx="161">
                  <c:v>43370</c:v>
                </c:pt>
                <c:pt idx="162">
                  <c:v>43371</c:v>
                </c:pt>
                <c:pt idx="163">
                  <c:v>43374</c:v>
                </c:pt>
                <c:pt idx="164">
                  <c:v>43375</c:v>
                </c:pt>
                <c:pt idx="165">
                  <c:v>43376</c:v>
                </c:pt>
                <c:pt idx="166">
                  <c:v>43377</c:v>
                </c:pt>
                <c:pt idx="167">
                  <c:v>43378</c:v>
                </c:pt>
                <c:pt idx="168">
                  <c:v>43381</c:v>
                </c:pt>
                <c:pt idx="169">
                  <c:v>43382</c:v>
                </c:pt>
                <c:pt idx="170">
                  <c:v>43383</c:v>
                </c:pt>
                <c:pt idx="171">
                  <c:v>43384</c:v>
                </c:pt>
                <c:pt idx="172">
                  <c:v>43385</c:v>
                </c:pt>
                <c:pt idx="173">
                  <c:v>43388</c:v>
                </c:pt>
                <c:pt idx="174">
                  <c:v>43389</c:v>
                </c:pt>
                <c:pt idx="175">
                  <c:v>43390</c:v>
                </c:pt>
                <c:pt idx="176">
                  <c:v>43391</c:v>
                </c:pt>
                <c:pt idx="177">
                  <c:v>43392</c:v>
                </c:pt>
                <c:pt idx="178">
                  <c:v>43395</c:v>
                </c:pt>
                <c:pt idx="179">
                  <c:v>43396</c:v>
                </c:pt>
                <c:pt idx="180">
                  <c:v>43397</c:v>
                </c:pt>
                <c:pt idx="181">
                  <c:v>43398</c:v>
                </c:pt>
                <c:pt idx="182">
                  <c:v>43399</c:v>
                </c:pt>
                <c:pt idx="183">
                  <c:v>43402</c:v>
                </c:pt>
                <c:pt idx="184">
                  <c:v>43403</c:v>
                </c:pt>
                <c:pt idx="185">
                  <c:v>43404</c:v>
                </c:pt>
                <c:pt idx="186">
                  <c:v>43405</c:v>
                </c:pt>
                <c:pt idx="187">
                  <c:v>43406</c:v>
                </c:pt>
                <c:pt idx="188">
                  <c:v>43409</c:v>
                </c:pt>
                <c:pt idx="189">
                  <c:v>43410</c:v>
                </c:pt>
                <c:pt idx="190">
                  <c:v>43411</c:v>
                </c:pt>
                <c:pt idx="191">
                  <c:v>43412</c:v>
                </c:pt>
                <c:pt idx="192">
                  <c:v>43413</c:v>
                </c:pt>
                <c:pt idx="193">
                  <c:v>43416</c:v>
                </c:pt>
                <c:pt idx="194">
                  <c:v>43417</c:v>
                </c:pt>
                <c:pt idx="195">
                  <c:v>43418</c:v>
                </c:pt>
                <c:pt idx="196">
                  <c:v>43419</c:v>
                </c:pt>
                <c:pt idx="197">
                  <c:v>43420</c:v>
                </c:pt>
                <c:pt idx="198">
                  <c:v>43423</c:v>
                </c:pt>
                <c:pt idx="199">
                  <c:v>43424</c:v>
                </c:pt>
                <c:pt idx="200">
                  <c:v>43425</c:v>
                </c:pt>
                <c:pt idx="201">
                  <c:v>43427</c:v>
                </c:pt>
                <c:pt idx="202">
                  <c:v>43430</c:v>
                </c:pt>
                <c:pt idx="203">
                  <c:v>43431</c:v>
                </c:pt>
                <c:pt idx="204">
                  <c:v>43432</c:v>
                </c:pt>
                <c:pt idx="205">
                  <c:v>43433</c:v>
                </c:pt>
                <c:pt idx="206">
                  <c:v>43434</c:v>
                </c:pt>
                <c:pt idx="207">
                  <c:v>43437</c:v>
                </c:pt>
                <c:pt idx="208">
                  <c:v>43438</c:v>
                </c:pt>
                <c:pt idx="209">
                  <c:v>43440</c:v>
                </c:pt>
                <c:pt idx="210">
                  <c:v>43441</c:v>
                </c:pt>
                <c:pt idx="211">
                  <c:v>43444</c:v>
                </c:pt>
                <c:pt idx="212">
                  <c:v>43445</c:v>
                </c:pt>
                <c:pt idx="213">
                  <c:v>43446</c:v>
                </c:pt>
                <c:pt idx="214">
                  <c:v>43447</c:v>
                </c:pt>
                <c:pt idx="215">
                  <c:v>43448</c:v>
                </c:pt>
                <c:pt idx="216">
                  <c:v>43451</c:v>
                </c:pt>
                <c:pt idx="217">
                  <c:v>43452</c:v>
                </c:pt>
                <c:pt idx="218">
                  <c:v>43453</c:v>
                </c:pt>
                <c:pt idx="219">
                  <c:v>43454</c:v>
                </c:pt>
                <c:pt idx="220">
                  <c:v>43455</c:v>
                </c:pt>
                <c:pt idx="221">
                  <c:v>43458</c:v>
                </c:pt>
                <c:pt idx="222">
                  <c:v>43460</c:v>
                </c:pt>
                <c:pt idx="223">
                  <c:v>43461</c:v>
                </c:pt>
                <c:pt idx="224">
                  <c:v>43462</c:v>
                </c:pt>
                <c:pt idx="225">
                  <c:v>43465</c:v>
                </c:pt>
                <c:pt idx="226">
                  <c:v>43467</c:v>
                </c:pt>
                <c:pt idx="227">
                  <c:v>43468</c:v>
                </c:pt>
                <c:pt idx="228">
                  <c:v>43469</c:v>
                </c:pt>
                <c:pt idx="229">
                  <c:v>43472</c:v>
                </c:pt>
                <c:pt idx="230">
                  <c:v>43473</c:v>
                </c:pt>
                <c:pt idx="231">
                  <c:v>43474</c:v>
                </c:pt>
                <c:pt idx="232">
                  <c:v>43475</c:v>
                </c:pt>
                <c:pt idx="233">
                  <c:v>43476</c:v>
                </c:pt>
                <c:pt idx="234">
                  <c:v>43479</c:v>
                </c:pt>
                <c:pt idx="235">
                  <c:v>43480</c:v>
                </c:pt>
                <c:pt idx="236">
                  <c:v>43481</c:v>
                </c:pt>
                <c:pt idx="237">
                  <c:v>43482</c:v>
                </c:pt>
                <c:pt idx="238">
                  <c:v>43483</c:v>
                </c:pt>
                <c:pt idx="239">
                  <c:v>43487</c:v>
                </c:pt>
                <c:pt idx="240">
                  <c:v>43488</c:v>
                </c:pt>
                <c:pt idx="241">
                  <c:v>43489</c:v>
                </c:pt>
                <c:pt idx="242">
                  <c:v>43490</c:v>
                </c:pt>
                <c:pt idx="243">
                  <c:v>43493</c:v>
                </c:pt>
                <c:pt idx="244">
                  <c:v>43494</c:v>
                </c:pt>
                <c:pt idx="245">
                  <c:v>43495</c:v>
                </c:pt>
                <c:pt idx="246">
                  <c:v>43496</c:v>
                </c:pt>
                <c:pt idx="247">
                  <c:v>43497</c:v>
                </c:pt>
                <c:pt idx="248">
                  <c:v>43500</c:v>
                </c:pt>
                <c:pt idx="249">
                  <c:v>43501</c:v>
                </c:pt>
                <c:pt idx="250">
                  <c:v>43502</c:v>
                </c:pt>
                <c:pt idx="251">
                  <c:v>43503</c:v>
                </c:pt>
                <c:pt idx="252">
                  <c:v>43504</c:v>
                </c:pt>
                <c:pt idx="253">
                  <c:v>43507</c:v>
                </c:pt>
                <c:pt idx="254">
                  <c:v>43508</c:v>
                </c:pt>
                <c:pt idx="255">
                  <c:v>43509</c:v>
                </c:pt>
                <c:pt idx="256">
                  <c:v>43510</c:v>
                </c:pt>
                <c:pt idx="257">
                  <c:v>43511</c:v>
                </c:pt>
                <c:pt idx="258">
                  <c:v>43515</c:v>
                </c:pt>
                <c:pt idx="259">
                  <c:v>43516</c:v>
                </c:pt>
                <c:pt idx="260">
                  <c:v>43517</c:v>
                </c:pt>
                <c:pt idx="261">
                  <c:v>43518</c:v>
                </c:pt>
                <c:pt idx="262">
                  <c:v>43521</c:v>
                </c:pt>
                <c:pt idx="263">
                  <c:v>43522</c:v>
                </c:pt>
                <c:pt idx="264">
                  <c:v>43523</c:v>
                </c:pt>
                <c:pt idx="265">
                  <c:v>43524</c:v>
                </c:pt>
                <c:pt idx="266">
                  <c:v>43525</c:v>
                </c:pt>
                <c:pt idx="267">
                  <c:v>43528</c:v>
                </c:pt>
                <c:pt idx="268">
                  <c:v>43529</c:v>
                </c:pt>
                <c:pt idx="269">
                  <c:v>43530</c:v>
                </c:pt>
                <c:pt idx="270">
                  <c:v>43531</c:v>
                </c:pt>
                <c:pt idx="271">
                  <c:v>43532</c:v>
                </c:pt>
                <c:pt idx="272">
                  <c:v>43535</c:v>
                </c:pt>
                <c:pt idx="273">
                  <c:v>43536</c:v>
                </c:pt>
                <c:pt idx="274">
                  <c:v>43537</c:v>
                </c:pt>
                <c:pt idx="275">
                  <c:v>43538</c:v>
                </c:pt>
                <c:pt idx="276">
                  <c:v>43539</c:v>
                </c:pt>
                <c:pt idx="277">
                  <c:v>43542</c:v>
                </c:pt>
                <c:pt idx="278">
                  <c:v>43543</c:v>
                </c:pt>
                <c:pt idx="279">
                  <c:v>43544</c:v>
                </c:pt>
                <c:pt idx="280">
                  <c:v>43545</c:v>
                </c:pt>
                <c:pt idx="281">
                  <c:v>43546</c:v>
                </c:pt>
                <c:pt idx="282">
                  <c:v>43549</c:v>
                </c:pt>
                <c:pt idx="283">
                  <c:v>43550</c:v>
                </c:pt>
                <c:pt idx="284">
                  <c:v>43551</c:v>
                </c:pt>
                <c:pt idx="285">
                  <c:v>43552</c:v>
                </c:pt>
                <c:pt idx="286">
                  <c:v>43553</c:v>
                </c:pt>
                <c:pt idx="287">
                  <c:v>43556</c:v>
                </c:pt>
                <c:pt idx="288">
                  <c:v>43557</c:v>
                </c:pt>
                <c:pt idx="289">
                  <c:v>43558</c:v>
                </c:pt>
                <c:pt idx="290">
                  <c:v>43559</c:v>
                </c:pt>
                <c:pt idx="291">
                  <c:v>43560</c:v>
                </c:pt>
                <c:pt idx="292">
                  <c:v>43563</c:v>
                </c:pt>
                <c:pt idx="293">
                  <c:v>43564</c:v>
                </c:pt>
                <c:pt idx="294">
                  <c:v>43565</c:v>
                </c:pt>
                <c:pt idx="295">
                  <c:v>43566</c:v>
                </c:pt>
                <c:pt idx="296">
                  <c:v>43567</c:v>
                </c:pt>
                <c:pt idx="297">
                  <c:v>43570</c:v>
                </c:pt>
                <c:pt idx="298">
                  <c:v>43571</c:v>
                </c:pt>
                <c:pt idx="299">
                  <c:v>43572</c:v>
                </c:pt>
                <c:pt idx="300">
                  <c:v>43573</c:v>
                </c:pt>
                <c:pt idx="301">
                  <c:v>43577</c:v>
                </c:pt>
                <c:pt idx="302">
                  <c:v>43578</c:v>
                </c:pt>
                <c:pt idx="303">
                  <c:v>43579</c:v>
                </c:pt>
                <c:pt idx="304">
                  <c:v>43580</c:v>
                </c:pt>
                <c:pt idx="305">
                  <c:v>43581</c:v>
                </c:pt>
                <c:pt idx="306">
                  <c:v>43584</c:v>
                </c:pt>
                <c:pt idx="307">
                  <c:v>43585</c:v>
                </c:pt>
                <c:pt idx="308">
                  <c:v>43586</c:v>
                </c:pt>
                <c:pt idx="309">
                  <c:v>43587</c:v>
                </c:pt>
                <c:pt idx="310">
                  <c:v>43588</c:v>
                </c:pt>
                <c:pt idx="311">
                  <c:v>43591</c:v>
                </c:pt>
                <c:pt idx="312">
                  <c:v>43592</c:v>
                </c:pt>
                <c:pt idx="313">
                  <c:v>43593</c:v>
                </c:pt>
                <c:pt idx="314">
                  <c:v>43594</c:v>
                </c:pt>
                <c:pt idx="315">
                  <c:v>43595</c:v>
                </c:pt>
                <c:pt idx="316">
                  <c:v>43598</c:v>
                </c:pt>
                <c:pt idx="317">
                  <c:v>43599</c:v>
                </c:pt>
                <c:pt idx="318">
                  <c:v>43600</c:v>
                </c:pt>
                <c:pt idx="319">
                  <c:v>43601</c:v>
                </c:pt>
                <c:pt idx="320">
                  <c:v>43602</c:v>
                </c:pt>
                <c:pt idx="321">
                  <c:v>43605</c:v>
                </c:pt>
                <c:pt idx="322">
                  <c:v>43606</c:v>
                </c:pt>
                <c:pt idx="323">
                  <c:v>43607</c:v>
                </c:pt>
                <c:pt idx="324">
                  <c:v>43608</c:v>
                </c:pt>
                <c:pt idx="325">
                  <c:v>43609</c:v>
                </c:pt>
                <c:pt idx="326">
                  <c:v>43613</c:v>
                </c:pt>
                <c:pt idx="327">
                  <c:v>43614</c:v>
                </c:pt>
                <c:pt idx="328">
                  <c:v>43615</c:v>
                </c:pt>
                <c:pt idx="329">
                  <c:v>43616</c:v>
                </c:pt>
                <c:pt idx="330">
                  <c:v>43619</c:v>
                </c:pt>
                <c:pt idx="331">
                  <c:v>43620</c:v>
                </c:pt>
                <c:pt idx="332">
                  <c:v>43621</c:v>
                </c:pt>
                <c:pt idx="333">
                  <c:v>43622</c:v>
                </c:pt>
                <c:pt idx="334">
                  <c:v>43623</c:v>
                </c:pt>
                <c:pt idx="335">
                  <c:v>43626</c:v>
                </c:pt>
                <c:pt idx="336">
                  <c:v>43627</c:v>
                </c:pt>
                <c:pt idx="337">
                  <c:v>43628</c:v>
                </c:pt>
                <c:pt idx="338">
                  <c:v>43629</c:v>
                </c:pt>
                <c:pt idx="339">
                  <c:v>43630</c:v>
                </c:pt>
                <c:pt idx="340">
                  <c:v>43633</c:v>
                </c:pt>
                <c:pt idx="341">
                  <c:v>43634</c:v>
                </c:pt>
                <c:pt idx="342">
                  <c:v>43635</c:v>
                </c:pt>
                <c:pt idx="343">
                  <c:v>43636</c:v>
                </c:pt>
                <c:pt idx="344">
                  <c:v>43637</c:v>
                </c:pt>
                <c:pt idx="345">
                  <c:v>43640</c:v>
                </c:pt>
                <c:pt idx="346">
                  <c:v>43641</c:v>
                </c:pt>
                <c:pt idx="347">
                  <c:v>43642</c:v>
                </c:pt>
                <c:pt idx="348">
                  <c:v>43643</c:v>
                </c:pt>
                <c:pt idx="349">
                  <c:v>43644</c:v>
                </c:pt>
                <c:pt idx="350">
                  <c:v>43647</c:v>
                </c:pt>
                <c:pt idx="351">
                  <c:v>43648</c:v>
                </c:pt>
                <c:pt idx="352">
                  <c:v>43649</c:v>
                </c:pt>
                <c:pt idx="353">
                  <c:v>43651</c:v>
                </c:pt>
                <c:pt idx="354">
                  <c:v>43654</c:v>
                </c:pt>
                <c:pt idx="355">
                  <c:v>43655</c:v>
                </c:pt>
                <c:pt idx="356">
                  <c:v>43656</c:v>
                </c:pt>
                <c:pt idx="357">
                  <c:v>43657</c:v>
                </c:pt>
                <c:pt idx="358">
                  <c:v>43658</c:v>
                </c:pt>
                <c:pt idx="359">
                  <c:v>43661</c:v>
                </c:pt>
                <c:pt idx="360">
                  <c:v>43662</c:v>
                </c:pt>
                <c:pt idx="361">
                  <c:v>43663</c:v>
                </c:pt>
                <c:pt idx="362">
                  <c:v>43664</c:v>
                </c:pt>
                <c:pt idx="363">
                  <c:v>43665</c:v>
                </c:pt>
                <c:pt idx="364">
                  <c:v>43668</c:v>
                </c:pt>
                <c:pt idx="365">
                  <c:v>43669</c:v>
                </c:pt>
                <c:pt idx="366">
                  <c:v>43670</c:v>
                </c:pt>
                <c:pt idx="367">
                  <c:v>43671</c:v>
                </c:pt>
                <c:pt idx="368">
                  <c:v>43672</c:v>
                </c:pt>
                <c:pt idx="369">
                  <c:v>43675</c:v>
                </c:pt>
                <c:pt idx="370">
                  <c:v>43676</c:v>
                </c:pt>
                <c:pt idx="371">
                  <c:v>43677</c:v>
                </c:pt>
                <c:pt idx="372">
                  <c:v>43678</c:v>
                </c:pt>
                <c:pt idx="373">
                  <c:v>43679</c:v>
                </c:pt>
                <c:pt idx="374">
                  <c:v>43682</c:v>
                </c:pt>
                <c:pt idx="375">
                  <c:v>43683</c:v>
                </c:pt>
                <c:pt idx="376">
                  <c:v>43684</c:v>
                </c:pt>
                <c:pt idx="377">
                  <c:v>43685</c:v>
                </c:pt>
                <c:pt idx="378">
                  <c:v>43686</c:v>
                </c:pt>
                <c:pt idx="379">
                  <c:v>43689</c:v>
                </c:pt>
                <c:pt idx="380">
                  <c:v>43690</c:v>
                </c:pt>
                <c:pt idx="381">
                  <c:v>43691</c:v>
                </c:pt>
                <c:pt idx="382">
                  <c:v>43692</c:v>
                </c:pt>
                <c:pt idx="383">
                  <c:v>43693</c:v>
                </c:pt>
                <c:pt idx="384">
                  <c:v>43696</c:v>
                </c:pt>
                <c:pt idx="385">
                  <c:v>43697</c:v>
                </c:pt>
                <c:pt idx="386">
                  <c:v>43698</c:v>
                </c:pt>
                <c:pt idx="387">
                  <c:v>43699</c:v>
                </c:pt>
                <c:pt idx="388">
                  <c:v>43700</c:v>
                </c:pt>
                <c:pt idx="389">
                  <c:v>43703</c:v>
                </c:pt>
                <c:pt idx="390">
                  <c:v>43704</c:v>
                </c:pt>
                <c:pt idx="391">
                  <c:v>43705</c:v>
                </c:pt>
                <c:pt idx="392">
                  <c:v>43706</c:v>
                </c:pt>
                <c:pt idx="393">
                  <c:v>43707</c:v>
                </c:pt>
                <c:pt idx="394">
                  <c:v>43711</c:v>
                </c:pt>
                <c:pt idx="395">
                  <c:v>43712</c:v>
                </c:pt>
                <c:pt idx="396">
                  <c:v>43713</c:v>
                </c:pt>
                <c:pt idx="397">
                  <c:v>43714</c:v>
                </c:pt>
                <c:pt idx="398">
                  <c:v>43717</c:v>
                </c:pt>
                <c:pt idx="399">
                  <c:v>43718</c:v>
                </c:pt>
                <c:pt idx="400">
                  <c:v>43719</c:v>
                </c:pt>
                <c:pt idx="401">
                  <c:v>43720</c:v>
                </c:pt>
                <c:pt idx="402">
                  <c:v>43721</c:v>
                </c:pt>
                <c:pt idx="403">
                  <c:v>43724</c:v>
                </c:pt>
                <c:pt idx="404">
                  <c:v>43725</c:v>
                </c:pt>
                <c:pt idx="405">
                  <c:v>43726</c:v>
                </c:pt>
                <c:pt idx="406">
                  <c:v>43727</c:v>
                </c:pt>
                <c:pt idx="407">
                  <c:v>43728</c:v>
                </c:pt>
                <c:pt idx="408">
                  <c:v>43731</c:v>
                </c:pt>
                <c:pt idx="409">
                  <c:v>43732</c:v>
                </c:pt>
                <c:pt idx="410">
                  <c:v>43733</c:v>
                </c:pt>
                <c:pt idx="411">
                  <c:v>43734</c:v>
                </c:pt>
                <c:pt idx="412">
                  <c:v>43735</c:v>
                </c:pt>
                <c:pt idx="413">
                  <c:v>43738</c:v>
                </c:pt>
                <c:pt idx="414">
                  <c:v>43739</c:v>
                </c:pt>
                <c:pt idx="415">
                  <c:v>43740</c:v>
                </c:pt>
                <c:pt idx="416">
                  <c:v>43741</c:v>
                </c:pt>
                <c:pt idx="417">
                  <c:v>43742</c:v>
                </c:pt>
                <c:pt idx="418">
                  <c:v>43745</c:v>
                </c:pt>
                <c:pt idx="419">
                  <c:v>43746</c:v>
                </c:pt>
                <c:pt idx="420">
                  <c:v>43747</c:v>
                </c:pt>
                <c:pt idx="421">
                  <c:v>43748</c:v>
                </c:pt>
                <c:pt idx="422">
                  <c:v>43749</c:v>
                </c:pt>
                <c:pt idx="423">
                  <c:v>43752</c:v>
                </c:pt>
                <c:pt idx="424">
                  <c:v>43753</c:v>
                </c:pt>
                <c:pt idx="425">
                  <c:v>43754</c:v>
                </c:pt>
                <c:pt idx="426">
                  <c:v>43755</c:v>
                </c:pt>
                <c:pt idx="427">
                  <c:v>43756</c:v>
                </c:pt>
                <c:pt idx="428">
                  <c:v>43759</c:v>
                </c:pt>
                <c:pt idx="429">
                  <c:v>43760</c:v>
                </c:pt>
                <c:pt idx="430">
                  <c:v>43761</c:v>
                </c:pt>
                <c:pt idx="431">
                  <c:v>43762</c:v>
                </c:pt>
                <c:pt idx="432">
                  <c:v>43763</c:v>
                </c:pt>
                <c:pt idx="433">
                  <c:v>43766</c:v>
                </c:pt>
                <c:pt idx="434">
                  <c:v>43767</c:v>
                </c:pt>
                <c:pt idx="435">
                  <c:v>43768</c:v>
                </c:pt>
                <c:pt idx="436">
                  <c:v>43769</c:v>
                </c:pt>
                <c:pt idx="437">
                  <c:v>43770</c:v>
                </c:pt>
                <c:pt idx="438">
                  <c:v>43773</c:v>
                </c:pt>
                <c:pt idx="439">
                  <c:v>43774</c:v>
                </c:pt>
                <c:pt idx="440">
                  <c:v>43775</c:v>
                </c:pt>
                <c:pt idx="441">
                  <c:v>43776</c:v>
                </c:pt>
                <c:pt idx="442">
                  <c:v>43777</c:v>
                </c:pt>
                <c:pt idx="443">
                  <c:v>43780</c:v>
                </c:pt>
                <c:pt idx="444">
                  <c:v>43781</c:v>
                </c:pt>
                <c:pt idx="445">
                  <c:v>43782</c:v>
                </c:pt>
                <c:pt idx="446">
                  <c:v>43783</c:v>
                </c:pt>
                <c:pt idx="447">
                  <c:v>43784</c:v>
                </c:pt>
                <c:pt idx="448">
                  <c:v>43787</c:v>
                </c:pt>
                <c:pt idx="449">
                  <c:v>43788</c:v>
                </c:pt>
                <c:pt idx="450">
                  <c:v>43789</c:v>
                </c:pt>
                <c:pt idx="451">
                  <c:v>43790</c:v>
                </c:pt>
                <c:pt idx="452">
                  <c:v>43791</c:v>
                </c:pt>
                <c:pt idx="453">
                  <c:v>43794</c:v>
                </c:pt>
                <c:pt idx="454">
                  <c:v>43795</c:v>
                </c:pt>
                <c:pt idx="455">
                  <c:v>43796</c:v>
                </c:pt>
                <c:pt idx="456">
                  <c:v>43798</c:v>
                </c:pt>
                <c:pt idx="457">
                  <c:v>43801</c:v>
                </c:pt>
                <c:pt idx="458">
                  <c:v>43802</c:v>
                </c:pt>
                <c:pt idx="459">
                  <c:v>43803</c:v>
                </c:pt>
                <c:pt idx="460">
                  <c:v>43804</c:v>
                </c:pt>
                <c:pt idx="461">
                  <c:v>43805</c:v>
                </c:pt>
                <c:pt idx="462">
                  <c:v>43808</c:v>
                </c:pt>
                <c:pt idx="463">
                  <c:v>43809</c:v>
                </c:pt>
                <c:pt idx="464">
                  <c:v>43810</c:v>
                </c:pt>
                <c:pt idx="465">
                  <c:v>43811</c:v>
                </c:pt>
                <c:pt idx="466">
                  <c:v>43812</c:v>
                </c:pt>
                <c:pt idx="467">
                  <c:v>43815</c:v>
                </c:pt>
                <c:pt idx="468">
                  <c:v>43816</c:v>
                </c:pt>
                <c:pt idx="469">
                  <c:v>43817</c:v>
                </c:pt>
                <c:pt idx="470">
                  <c:v>43818</c:v>
                </c:pt>
                <c:pt idx="471">
                  <c:v>43819</c:v>
                </c:pt>
                <c:pt idx="472">
                  <c:v>43822</c:v>
                </c:pt>
                <c:pt idx="473">
                  <c:v>43823</c:v>
                </c:pt>
                <c:pt idx="474">
                  <c:v>43825</c:v>
                </c:pt>
                <c:pt idx="475">
                  <c:v>43826</c:v>
                </c:pt>
                <c:pt idx="476">
                  <c:v>43829</c:v>
                </c:pt>
                <c:pt idx="477">
                  <c:v>43830</c:v>
                </c:pt>
                <c:pt idx="478">
                  <c:v>43832</c:v>
                </c:pt>
                <c:pt idx="479">
                  <c:v>43833</c:v>
                </c:pt>
                <c:pt idx="480">
                  <c:v>43836</c:v>
                </c:pt>
                <c:pt idx="481">
                  <c:v>43837</c:v>
                </c:pt>
                <c:pt idx="482">
                  <c:v>43838</c:v>
                </c:pt>
                <c:pt idx="483">
                  <c:v>43839</c:v>
                </c:pt>
                <c:pt idx="484">
                  <c:v>43840</c:v>
                </c:pt>
                <c:pt idx="485">
                  <c:v>43843</c:v>
                </c:pt>
                <c:pt idx="486">
                  <c:v>43844</c:v>
                </c:pt>
                <c:pt idx="487">
                  <c:v>43845</c:v>
                </c:pt>
                <c:pt idx="488">
                  <c:v>43846</c:v>
                </c:pt>
                <c:pt idx="489">
                  <c:v>43847</c:v>
                </c:pt>
                <c:pt idx="490">
                  <c:v>43851</c:v>
                </c:pt>
                <c:pt idx="491">
                  <c:v>43852</c:v>
                </c:pt>
                <c:pt idx="492">
                  <c:v>43853</c:v>
                </c:pt>
                <c:pt idx="493">
                  <c:v>43854</c:v>
                </c:pt>
                <c:pt idx="494">
                  <c:v>43857</c:v>
                </c:pt>
                <c:pt idx="495">
                  <c:v>43858</c:v>
                </c:pt>
                <c:pt idx="496">
                  <c:v>43859</c:v>
                </c:pt>
                <c:pt idx="497">
                  <c:v>43860</c:v>
                </c:pt>
                <c:pt idx="498">
                  <c:v>43861</c:v>
                </c:pt>
                <c:pt idx="499">
                  <c:v>43864</c:v>
                </c:pt>
                <c:pt idx="500">
                  <c:v>43864</c:v>
                </c:pt>
              </c:numCache>
            </c:numRef>
          </c:cat>
          <c:val>
            <c:numRef>
              <c:f>Data!$C$2:$C$502</c:f>
              <c:numCache>
                <c:formatCode>General</c:formatCode>
                <c:ptCount val="501"/>
                <c:pt idx="0">
                  <c:v>2681.6599120000001</c:v>
                </c:pt>
                <c:pt idx="1">
                  <c:v>2581</c:v>
                </c:pt>
                <c:pt idx="2">
                  <c:v>2619.5500489999999</c:v>
                </c:pt>
                <c:pt idx="3">
                  <c:v>2656</c:v>
                </c:pt>
                <c:pt idx="4">
                  <c:v>2662.9399410000001</c:v>
                </c:pt>
                <c:pt idx="5">
                  <c:v>2698.6298830000001</c:v>
                </c:pt>
                <c:pt idx="6">
                  <c:v>2731.1999510000001</c:v>
                </c:pt>
                <c:pt idx="7">
                  <c:v>2732.219971</c:v>
                </c:pt>
                <c:pt idx="8">
                  <c:v>2716.26001</c:v>
                </c:pt>
                <c:pt idx="9">
                  <c:v>2701.330078</c:v>
                </c:pt>
                <c:pt idx="10">
                  <c:v>2703.959961</c:v>
                </c:pt>
                <c:pt idx="11">
                  <c:v>2747.3000489999999</c:v>
                </c:pt>
                <c:pt idx="12">
                  <c:v>2779.6000979999999</c:v>
                </c:pt>
                <c:pt idx="13">
                  <c:v>2744.280029</c:v>
                </c:pt>
                <c:pt idx="14">
                  <c:v>2713.830078</c:v>
                </c:pt>
                <c:pt idx="15">
                  <c:v>2677.669922</c:v>
                </c:pt>
                <c:pt idx="16">
                  <c:v>2691.25</c:v>
                </c:pt>
                <c:pt idx="17">
                  <c:v>2720.9399410000001</c:v>
                </c:pt>
                <c:pt idx="18">
                  <c:v>2728.1201169999999</c:v>
                </c:pt>
                <c:pt idx="19">
                  <c:v>2726.8000489999999</c:v>
                </c:pt>
                <c:pt idx="20">
                  <c:v>2738.969971</c:v>
                </c:pt>
                <c:pt idx="21">
                  <c:v>2786.570068</c:v>
                </c:pt>
                <c:pt idx="22">
                  <c:v>2783.0200199999999</c:v>
                </c:pt>
                <c:pt idx="23">
                  <c:v>2765.3100589999999</c:v>
                </c:pt>
                <c:pt idx="24">
                  <c:v>2749.4799800000001</c:v>
                </c:pt>
                <c:pt idx="25">
                  <c:v>2747.330078</c:v>
                </c:pt>
                <c:pt idx="26">
                  <c:v>2752.01001</c:v>
                </c:pt>
                <c:pt idx="27">
                  <c:v>2712.919922</c:v>
                </c:pt>
                <c:pt idx="28">
                  <c:v>2716.9399410000001</c:v>
                </c:pt>
                <c:pt idx="29">
                  <c:v>2711.929932</c:v>
                </c:pt>
                <c:pt idx="30">
                  <c:v>2643.6899410000001</c:v>
                </c:pt>
                <c:pt idx="31">
                  <c:v>2588.26001</c:v>
                </c:pt>
                <c:pt idx="32">
                  <c:v>2658.5500489999999</c:v>
                </c:pt>
                <c:pt idx="33">
                  <c:v>2612.6201169999999</c:v>
                </c:pt>
                <c:pt idx="34">
                  <c:v>2605</c:v>
                </c:pt>
                <c:pt idx="35">
                  <c:v>2640.8701169999999</c:v>
                </c:pt>
                <c:pt idx="36">
                  <c:v>2581.8798830000001</c:v>
                </c:pt>
                <c:pt idx="37">
                  <c:v>2614.4499510000001</c:v>
                </c:pt>
                <c:pt idx="38">
                  <c:v>2644.6899410000001</c:v>
                </c:pt>
                <c:pt idx="39">
                  <c:v>2662.8400879999999</c:v>
                </c:pt>
                <c:pt idx="40">
                  <c:v>2604.469971</c:v>
                </c:pt>
                <c:pt idx="41">
                  <c:v>2613.1599120000001</c:v>
                </c:pt>
                <c:pt idx="42">
                  <c:v>2656.8701169999999</c:v>
                </c:pt>
                <c:pt idx="43">
                  <c:v>2642.1899410000001</c:v>
                </c:pt>
                <c:pt idx="44">
                  <c:v>2663.98999</c:v>
                </c:pt>
                <c:pt idx="45">
                  <c:v>2656.3000489999999</c:v>
                </c:pt>
                <c:pt idx="46">
                  <c:v>2677.8400879999999</c:v>
                </c:pt>
                <c:pt idx="47">
                  <c:v>2706.389893</c:v>
                </c:pt>
                <c:pt idx="48">
                  <c:v>2708.639893</c:v>
                </c:pt>
                <c:pt idx="49">
                  <c:v>2693.1298830000001</c:v>
                </c:pt>
                <c:pt idx="50">
                  <c:v>2670.139893</c:v>
                </c:pt>
                <c:pt idx="51">
                  <c:v>2670.290039</c:v>
                </c:pt>
                <c:pt idx="52">
                  <c:v>2634.5600589999999</c:v>
                </c:pt>
                <c:pt idx="53">
                  <c:v>2639.3999020000001</c:v>
                </c:pt>
                <c:pt idx="54">
                  <c:v>2666.9399410000001</c:v>
                </c:pt>
                <c:pt idx="55">
                  <c:v>2669.9099120000001</c:v>
                </c:pt>
                <c:pt idx="56">
                  <c:v>2648.0500489999999</c:v>
                </c:pt>
                <c:pt idx="57">
                  <c:v>2654.8000489999999</c:v>
                </c:pt>
                <c:pt idx="58">
                  <c:v>2635.669922</c:v>
                </c:pt>
                <c:pt idx="59">
                  <c:v>2629.7299800000001</c:v>
                </c:pt>
                <c:pt idx="60">
                  <c:v>2663.419922</c:v>
                </c:pt>
                <c:pt idx="61">
                  <c:v>2672.6298830000001</c:v>
                </c:pt>
                <c:pt idx="62">
                  <c:v>2671.919922</c:v>
                </c:pt>
                <c:pt idx="63">
                  <c:v>2697.790039</c:v>
                </c:pt>
                <c:pt idx="64">
                  <c:v>2723.070068</c:v>
                </c:pt>
                <c:pt idx="65">
                  <c:v>2727.719971</c:v>
                </c:pt>
                <c:pt idx="66">
                  <c:v>2730.1298830000001</c:v>
                </c:pt>
                <c:pt idx="67">
                  <c:v>2711.4499510000001</c:v>
                </c:pt>
                <c:pt idx="68">
                  <c:v>2722.459961</c:v>
                </c:pt>
                <c:pt idx="69">
                  <c:v>2720.1298830000001</c:v>
                </c:pt>
                <c:pt idx="70">
                  <c:v>2712.969971</c:v>
                </c:pt>
                <c:pt idx="71">
                  <c:v>2733.01001</c:v>
                </c:pt>
                <c:pt idx="72">
                  <c:v>2724.4399410000001</c:v>
                </c:pt>
                <c:pt idx="73">
                  <c:v>2733.290039</c:v>
                </c:pt>
                <c:pt idx="74">
                  <c:v>2727.76001</c:v>
                </c:pt>
                <c:pt idx="75">
                  <c:v>2721.330078</c:v>
                </c:pt>
                <c:pt idx="76">
                  <c:v>2689.860107</c:v>
                </c:pt>
                <c:pt idx="77">
                  <c:v>2724.01001</c:v>
                </c:pt>
                <c:pt idx="78">
                  <c:v>2705.2700199999999</c:v>
                </c:pt>
                <c:pt idx="79">
                  <c:v>2734.6201169999999</c:v>
                </c:pt>
                <c:pt idx="80">
                  <c:v>2746.8701169999999</c:v>
                </c:pt>
                <c:pt idx="81">
                  <c:v>2748.8000489999999</c:v>
                </c:pt>
                <c:pt idx="82">
                  <c:v>2772.3500979999999</c:v>
                </c:pt>
                <c:pt idx="83">
                  <c:v>2770.3701169999999</c:v>
                </c:pt>
                <c:pt idx="84">
                  <c:v>2779.030029</c:v>
                </c:pt>
                <c:pt idx="85">
                  <c:v>2782</c:v>
                </c:pt>
                <c:pt idx="86">
                  <c:v>2786.8500979999999</c:v>
                </c:pt>
                <c:pt idx="87">
                  <c:v>2775.6298830000001</c:v>
                </c:pt>
                <c:pt idx="88">
                  <c:v>2782.48999</c:v>
                </c:pt>
                <c:pt idx="89">
                  <c:v>2779.6599120000001</c:v>
                </c:pt>
                <c:pt idx="90">
                  <c:v>2773.75</c:v>
                </c:pt>
                <c:pt idx="91">
                  <c:v>2762.5900879999999</c:v>
                </c:pt>
                <c:pt idx="92">
                  <c:v>2767.320068</c:v>
                </c:pt>
                <c:pt idx="93">
                  <c:v>2749.76001</c:v>
                </c:pt>
                <c:pt idx="94">
                  <c:v>2754.8798830000001</c:v>
                </c:pt>
                <c:pt idx="95">
                  <c:v>2717.070068</c:v>
                </c:pt>
                <c:pt idx="96">
                  <c:v>2723.0600589999999</c:v>
                </c:pt>
                <c:pt idx="97">
                  <c:v>2699.6298830000001</c:v>
                </c:pt>
                <c:pt idx="98">
                  <c:v>2716.3100589999999</c:v>
                </c:pt>
                <c:pt idx="99">
                  <c:v>2718.3701169999999</c:v>
                </c:pt>
                <c:pt idx="100">
                  <c:v>2726.709961</c:v>
                </c:pt>
                <c:pt idx="101">
                  <c:v>2713.219971</c:v>
                </c:pt>
                <c:pt idx="102">
                  <c:v>2736.610107</c:v>
                </c:pt>
                <c:pt idx="103">
                  <c:v>2759.820068</c:v>
                </c:pt>
                <c:pt idx="104">
                  <c:v>2784.169922</c:v>
                </c:pt>
                <c:pt idx="105">
                  <c:v>2793.8400879999999</c:v>
                </c:pt>
                <c:pt idx="106">
                  <c:v>2774.0200199999999</c:v>
                </c:pt>
                <c:pt idx="107">
                  <c:v>2798.290039</c:v>
                </c:pt>
                <c:pt idx="108">
                  <c:v>2801.3100589999999</c:v>
                </c:pt>
                <c:pt idx="109">
                  <c:v>2798.429932</c:v>
                </c:pt>
                <c:pt idx="110">
                  <c:v>2809.5500489999999</c:v>
                </c:pt>
                <c:pt idx="111">
                  <c:v>2815.6201169999999</c:v>
                </c:pt>
                <c:pt idx="112">
                  <c:v>2804.48999</c:v>
                </c:pt>
                <c:pt idx="113">
                  <c:v>2801.830078</c:v>
                </c:pt>
                <c:pt idx="114">
                  <c:v>2806.9799800000001</c:v>
                </c:pt>
                <c:pt idx="115">
                  <c:v>2820.3999020000001</c:v>
                </c:pt>
                <c:pt idx="116">
                  <c:v>2846.070068</c:v>
                </c:pt>
                <c:pt idx="117">
                  <c:v>2837.4399410000001</c:v>
                </c:pt>
                <c:pt idx="118">
                  <c:v>2818.820068</c:v>
                </c:pt>
                <c:pt idx="119">
                  <c:v>2802.6000979999999</c:v>
                </c:pt>
                <c:pt idx="120">
                  <c:v>2816.290039</c:v>
                </c:pt>
                <c:pt idx="121">
                  <c:v>2813.360107</c:v>
                </c:pt>
                <c:pt idx="122">
                  <c:v>2827.219971</c:v>
                </c:pt>
                <c:pt idx="123">
                  <c:v>2840.3500979999999</c:v>
                </c:pt>
                <c:pt idx="124">
                  <c:v>2850.3999020000001</c:v>
                </c:pt>
                <c:pt idx="125">
                  <c:v>2858.4499510000001</c:v>
                </c:pt>
                <c:pt idx="126">
                  <c:v>2857.6999510000001</c:v>
                </c:pt>
                <c:pt idx="127">
                  <c:v>2853.580078</c:v>
                </c:pt>
                <c:pt idx="128">
                  <c:v>2833.280029</c:v>
                </c:pt>
                <c:pt idx="129">
                  <c:v>2821.929932</c:v>
                </c:pt>
                <c:pt idx="130">
                  <c:v>2839.959961</c:v>
                </c:pt>
                <c:pt idx="131">
                  <c:v>2818.3701169999999</c:v>
                </c:pt>
                <c:pt idx="132">
                  <c:v>2840.6899410000001</c:v>
                </c:pt>
                <c:pt idx="133">
                  <c:v>2850.1298830000001</c:v>
                </c:pt>
                <c:pt idx="134">
                  <c:v>2857.0500489999999</c:v>
                </c:pt>
                <c:pt idx="135">
                  <c:v>2862.959961</c:v>
                </c:pt>
                <c:pt idx="136">
                  <c:v>2861.820068</c:v>
                </c:pt>
                <c:pt idx="137">
                  <c:v>2856.9799800000001</c:v>
                </c:pt>
                <c:pt idx="138">
                  <c:v>2874.6899410000001</c:v>
                </c:pt>
                <c:pt idx="139">
                  <c:v>2896.73999</c:v>
                </c:pt>
                <c:pt idx="140">
                  <c:v>2897.5200199999999</c:v>
                </c:pt>
                <c:pt idx="141">
                  <c:v>2914.040039</c:v>
                </c:pt>
                <c:pt idx="142">
                  <c:v>2901.1298830000001</c:v>
                </c:pt>
                <c:pt idx="143">
                  <c:v>2901.5200199999999</c:v>
                </c:pt>
                <c:pt idx="144">
                  <c:v>2896.719971</c:v>
                </c:pt>
                <c:pt idx="145">
                  <c:v>2888.6000979999999</c:v>
                </c:pt>
                <c:pt idx="146">
                  <c:v>2878.0500489999999</c:v>
                </c:pt>
                <c:pt idx="147">
                  <c:v>2871.679932</c:v>
                </c:pt>
                <c:pt idx="148">
                  <c:v>2877.1298830000001</c:v>
                </c:pt>
                <c:pt idx="149">
                  <c:v>2887.889893</c:v>
                </c:pt>
                <c:pt idx="150">
                  <c:v>2888.919922</c:v>
                </c:pt>
                <c:pt idx="151">
                  <c:v>2904.179932</c:v>
                </c:pt>
                <c:pt idx="152">
                  <c:v>2904.9799800000001</c:v>
                </c:pt>
                <c:pt idx="153">
                  <c:v>2888.8000489999999</c:v>
                </c:pt>
                <c:pt idx="154">
                  <c:v>2904.3100589999999</c:v>
                </c:pt>
                <c:pt idx="155">
                  <c:v>2907.9499510000001</c:v>
                </c:pt>
                <c:pt idx="156">
                  <c:v>2930.75</c:v>
                </c:pt>
                <c:pt idx="157">
                  <c:v>2929.669922</c:v>
                </c:pt>
                <c:pt idx="158">
                  <c:v>2919.3701169999999</c:v>
                </c:pt>
                <c:pt idx="159">
                  <c:v>2915.5600589999999</c:v>
                </c:pt>
                <c:pt idx="160">
                  <c:v>2905.969971</c:v>
                </c:pt>
                <c:pt idx="161">
                  <c:v>2914</c:v>
                </c:pt>
                <c:pt idx="162">
                  <c:v>2913.9799800000001</c:v>
                </c:pt>
                <c:pt idx="163">
                  <c:v>2924.5900879999999</c:v>
                </c:pt>
                <c:pt idx="164">
                  <c:v>2923.429932</c:v>
                </c:pt>
                <c:pt idx="165">
                  <c:v>2925.51001</c:v>
                </c:pt>
                <c:pt idx="166">
                  <c:v>2901.610107</c:v>
                </c:pt>
                <c:pt idx="167">
                  <c:v>2885.570068</c:v>
                </c:pt>
                <c:pt idx="168">
                  <c:v>2884.429932</c:v>
                </c:pt>
                <c:pt idx="169">
                  <c:v>2880.3400879999999</c:v>
                </c:pt>
                <c:pt idx="170">
                  <c:v>2785.679932</c:v>
                </c:pt>
                <c:pt idx="171">
                  <c:v>2728.3701169999999</c:v>
                </c:pt>
                <c:pt idx="172">
                  <c:v>2767.1298830000001</c:v>
                </c:pt>
                <c:pt idx="173">
                  <c:v>2750.790039</c:v>
                </c:pt>
                <c:pt idx="174">
                  <c:v>2809.919922</c:v>
                </c:pt>
                <c:pt idx="175">
                  <c:v>2809.209961</c:v>
                </c:pt>
                <c:pt idx="176">
                  <c:v>2768.780029</c:v>
                </c:pt>
                <c:pt idx="177">
                  <c:v>2767.780029</c:v>
                </c:pt>
                <c:pt idx="178">
                  <c:v>2755.8798830000001</c:v>
                </c:pt>
                <c:pt idx="179">
                  <c:v>2740.6899410000001</c:v>
                </c:pt>
                <c:pt idx="180">
                  <c:v>2656.1000979999999</c:v>
                </c:pt>
                <c:pt idx="181">
                  <c:v>2705.570068</c:v>
                </c:pt>
                <c:pt idx="182">
                  <c:v>2658.6899410000001</c:v>
                </c:pt>
                <c:pt idx="183">
                  <c:v>2641.25</c:v>
                </c:pt>
                <c:pt idx="184">
                  <c:v>2682.6298830000001</c:v>
                </c:pt>
                <c:pt idx="185">
                  <c:v>2711.73999</c:v>
                </c:pt>
                <c:pt idx="186">
                  <c:v>2740.3701169999999</c:v>
                </c:pt>
                <c:pt idx="187">
                  <c:v>2723.0600589999999</c:v>
                </c:pt>
                <c:pt idx="188">
                  <c:v>2738.3100589999999</c:v>
                </c:pt>
                <c:pt idx="189">
                  <c:v>2755.4499510000001</c:v>
                </c:pt>
                <c:pt idx="190">
                  <c:v>2813.889893</c:v>
                </c:pt>
                <c:pt idx="191">
                  <c:v>2806.830078</c:v>
                </c:pt>
                <c:pt idx="192">
                  <c:v>2781.01001</c:v>
                </c:pt>
                <c:pt idx="193">
                  <c:v>2726.219971</c:v>
                </c:pt>
                <c:pt idx="194">
                  <c:v>2722.179932</c:v>
                </c:pt>
                <c:pt idx="195">
                  <c:v>2701.580078</c:v>
                </c:pt>
                <c:pt idx="196">
                  <c:v>2730.1999510000001</c:v>
                </c:pt>
                <c:pt idx="197">
                  <c:v>2736.2700199999999</c:v>
                </c:pt>
                <c:pt idx="198">
                  <c:v>2690.7299800000001</c:v>
                </c:pt>
                <c:pt idx="199">
                  <c:v>2641.889893</c:v>
                </c:pt>
                <c:pt idx="200">
                  <c:v>2649.929932</c:v>
                </c:pt>
                <c:pt idx="201">
                  <c:v>2632.5600589999999</c:v>
                </c:pt>
                <c:pt idx="202">
                  <c:v>2673.4499510000001</c:v>
                </c:pt>
                <c:pt idx="203">
                  <c:v>2682.169922</c:v>
                </c:pt>
                <c:pt idx="204">
                  <c:v>2743.790039</c:v>
                </c:pt>
                <c:pt idx="205">
                  <c:v>2737.8000489999999</c:v>
                </c:pt>
                <c:pt idx="206">
                  <c:v>2760.169922</c:v>
                </c:pt>
                <c:pt idx="207">
                  <c:v>2790.3701169999999</c:v>
                </c:pt>
                <c:pt idx="208">
                  <c:v>2700.0600589999999</c:v>
                </c:pt>
                <c:pt idx="209">
                  <c:v>2695.9499510000001</c:v>
                </c:pt>
                <c:pt idx="210">
                  <c:v>2633.080078</c:v>
                </c:pt>
                <c:pt idx="211">
                  <c:v>2637.719971</c:v>
                </c:pt>
                <c:pt idx="212">
                  <c:v>2636.780029</c:v>
                </c:pt>
                <c:pt idx="213">
                  <c:v>2651.070068</c:v>
                </c:pt>
                <c:pt idx="214">
                  <c:v>2650.540039</c:v>
                </c:pt>
                <c:pt idx="215">
                  <c:v>2599.9499510000001</c:v>
                </c:pt>
                <c:pt idx="216">
                  <c:v>2545.9399410000001</c:v>
                </c:pt>
                <c:pt idx="217">
                  <c:v>2546.1599120000001</c:v>
                </c:pt>
                <c:pt idx="218">
                  <c:v>2506.959961</c:v>
                </c:pt>
                <c:pt idx="219">
                  <c:v>2467.419922</c:v>
                </c:pt>
                <c:pt idx="220">
                  <c:v>2416.6201169999999</c:v>
                </c:pt>
                <c:pt idx="221">
                  <c:v>2351.1000979999999</c:v>
                </c:pt>
                <c:pt idx="222">
                  <c:v>2467.6999510000001</c:v>
                </c:pt>
                <c:pt idx="223">
                  <c:v>2488.830078</c:v>
                </c:pt>
                <c:pt idx="224">
                  <c:v>2485.73999</c:v>
                </c:pt>
                <c:pt idx="225">
                  <c:v>2506.8500979999999</c:v>
                </c:pt>
                <c:pt idx="226">
                  <c:v>2510.030029</c:v>
                </c:pt>
                <c:pt idx="227">
                  <c:v>2447.889893</c:v>
                </c:pt>
                <c:pt idx="228">
                  <c:v>2531.9399410000001</c:v>
                </c:pt>
                <c:pt idx="229">
                  <c:v>2549.6899410000001</c:v>
                </c:pt>
                <c:pt idx="230">
                  <c:v>2574.4099120000001</c:v>
                </c:pt>
                <c:pt idx="231">
                  <c:v>2584.959961</c:v>
                </c:pt>
                <c:pt idx="232">
                  <c:v>2596.639893</c:v>
                </c:pt>
                <c:pt idx="233">
                  <c:v>2596.26001</c:v>
                </c:pt>
                <c:pt idx="234">
                  <c:v>2582.610107</c:v>
                </c:pt>
                <c:pt idx="235">
                  <c:v>2610.3000489999999</c:v>
                </c:pt>
                <c:pt idx="236">
                  <c:v>2616.1000979999999</c:v>
                </c:pt>
                <c:pt idx="237">
                  <c:v>2635.959961</c:v>
                </c:pt>
                <c:pt idx="238">
                  <c:v>2670.709961</c:v>
                </c:pt>
                <c:pt idx="239">
                  <c:v>2632.8999020000001</c:v>
                </c:pt>
                <c:pt idx="240">
                  <c:v>2638.6999510000001</c:v>
                </c:pt>
                <c:pt idx="241">
                  <c:v>2642.330078</c:v>
                </c:pt>
                <c:pt idx="242">
                  <c:v>2664.76001</c:v>
                </c:pt>
                <c:pt idx="243">
                  <c:v>2643.8500979999999</c:v>
                </c:pt>
                <c:pt idx="244">
                  <c:v>2640</c:v>
                </c:pt>
                <c:pt idx="245">
                  <c:v>2681.0500489999999</c:v>
                </c:pt>
                <c:pt idx="246">
                  <c:v>2704.1000979999999</c:v>
                </c:pt>
                <c:pt idx="247">
                  <c:v>2706.530029</c:v>
                </c:pt>
                <c:pt idx="248">
                  <c:v>2724.8701169999999</c:v>
                </c:pt>
                <c:pt idx="249">
                  <c:v>2737.6999510000001</c:v>
                </c:pt>
                <c:pt idx="250">
                  <c:v>2731.610107</c:v>
                </c:pt>
                <c:pt idx="251">
                  <c:v>2706.0500489999999</c:v>
                </c:pt>
                <c:pt idx="252">
                  <c:v>2707.8798830000001</c:v>
                </c:pt>
                <c:pt idx="253">
                  <c:v>2709.8000489999999</c:v>
                </c:pt>
                <c:pt idx="254">
                  <c:v>2744.7299800000001</c:v>
                </c:pt>
                <c:pt idx="255">
                  <c:v>2753.030029</c:v>
                </c:pt>
                <c:pt idx="256">
                  <c:v>2745.7299800000001</c:v>
                </c:pt>
                <c:pt idx="257">
                  <c:v>2775.6000979999999</c:v>
                </c:pt>
                <c:pt idx="258">
                  <c:v>2779.76001</c:v>
                </c:pt>
                <c:pt idx="259">
                  <c:v>2784.6999510000001</c:v>
                </c:pt>
                <c:pt idx="260">
                  <c:v>2774.8798830000001</c:v>
                </c:pt>
                <c:pt idx="261">
                  <c:v>2792.669922</c:v>
                </c:pt>
                <c:pt idx="262">
                  <c:v>2796.110107</c:v>
                </c:pt>
                <c:pt idx="263">
                  <c:v>2793.8999020000001</c:v>
                </c:pt>
                <c:pt idx="264">
                  <c:v>2792.3798830000001</c:v>
                </c:pt>
                <c:pt idx="265">
                  <c:v>2784.48999</c:v>
                </c:pt>
                <c:pt idx="266">
                  <c:v>2803.6899410000001</c:v>
                </c:pt>
                <c:pt idx="267">
                  <c:v>2792.8100589999999</c:v>
                </c:pt>
                <c:pt idx="268">
                  <c:v>2789.6499020000001</c:v>
                </c:pt>
                <c:pt idx="269">
                  <c:v>2771.4499510000001</c:v>
                </c:pt>
                <c:pt idx="270">
                  <c:v>2748.929932</c:v>
                </c:pt>
                <c:pt idx="271">
                  <c:v>2743.070068</c:v>
                </c:pt>
                <c:pt idx="272">
                  <c:v>2783.3000489999999</c:v>
                </c:pt>
                <c:pt idx="273">
                  <c:v>2791.5200199999999</c:v>
                </c:pt>
                <c:pt idx="274">
                  <c:v>2810.919922</c:v>
                </c:pt>
                <c:pt idx="275">
                  <c:v>2808.4799800000001</c:v>
                </c:pt>
                <c:pt idx="276">
                  <c:v>2822.4799800000001</c:v>
                </c:pt>
                <c:pt idx="277">
                  <c:v>2832.9399410000001</c:v>
                </c:pt>
                <c:pt idx="278">
                  <c:v>2832.570068</c:v>
                </c:pt>
                <c:pt idx="279">
                  <c:v>2824.2299800000001</c:v>
                </c:pt>
                <c:pt idx="280">
                  <c:v>2854.8798830000001</c:v>
                </c:pt>
                <c:pt idx="281">
                  <c:v>2800.709961</c:v>
                </c:pt>
                <c:pt idx="282">
                  <c:v>2798.360107</c:v>
                </c:pt>
                <c:pt idx="283">
                  <c:v>2818.459961</c:v>
                </c:pt>
                <c:pt idx="284">
                  <c:v>2805.3701169999999</c:v>
                </c:pt>
                <c:pt idx="285">
                  <c:v>2815.4399410000001</c:v>
                </c:pt>
                <c:pt idx="286">
                  <c:v>2834.3999020000001</c:v>
                </c:pt>
                <c:pt idx="287">
                  <c:v>2867.1899410000001</c:v>
                </c:pt>
                <c:pt idx="288">
                  <c:v>2867.23999</c:v>
                </c:pt>
                <c:pt idx="289">
                  <c:v>2873.3999020000001</c:v>
                </c:pt>
                <c:pt idx="290">
                  <c:v>2879.389893</c:v>
                </c:pt>
                <c:pt idx="291">
                  <c:v>2892.73999</c:v>
                </c:pt>
                <c:pt idx="292">
                  <c:v>2895.7700199999999</c:v>
                </c:pt>
                <c:pt idx="293">
                  <c:v>2878.1999510000001</c:v>
                </c:pt>
                <c:pt idx="294">
                  <c:v>2888.209961</c:v>
                </c:pt>
                <c:pt idx="295">
                  <c:v>2888.320068</c:v>
                </c:pt>
                <c:pt idx="296">
                  <c:v>2907.4099120000001</c:v>
                </c:pt>
                <c:pt idx="297">
                  <c:v>2905.580078</c:v>
                </c:pt>
                <c:pt idx="298">
                  <c:v>2907.0600589999999</c:v>
                </c:pt>
                <c:pt idx="299">
                  <c:v>2900.4499510000001</c:v>
                </c:pt>
                <c:pt idx="300">
                  <c:v>2905.030029</c:v>
                </c:pt>
                <c:pt idx="301">
                  <c:v>2907.969971</c:v>
                </c:pt>
                <c:pt idx="302">
                  <c:v>2933.679932</c:v>
                </c:pt>
                <c:pt idx="303">
                  <c:v>2927.25</c:v>
                </c:pt>
                <c:pt idx="304">
                  <c:v>2926.169922</c:v>
                </c:pt>
                <c:pt idx="305">
                  <c:v>2939.8798830000001</c:v>
                </c:pt>
                <c:pt idx="306">
                  <c:v>2943.030029</c:v>
                </c:pt>
                <c:pt idx="307">
                  <c:v>2945.830078</c:v>
                </c:pt>
                <c:pt idx="308">
                  <c:v>2923.7299800000001</c:v>
                </c:pt>
                <c:pt idx="309">
                  <c:v>2917.5200199999999</c:v>
                </c:pt>
                <c:pt idx="310">
                  <c:v>2945.639893</c:v>
                </c:pt>
                <c:pt idx="311">
                  <c:v>2932.469971</c:v>
                </c:pt>
                <c:pt idx="312">
                  <c:v>2884.0500489999999</c:v>
                </c:pt>
                <c:pt idx="313">
                  <c:v>2879.419922</c:v>
                </c:pt>
                <c:pt idx="314">
                  <c:v>2870.719971</c:v>
                </c:pt>
                <c:pt idx="315">
                  <c:v>2881.3999020000001</c:v>
                </c:pt>
                <c:pt idx="316">
                  <c:v>2811.8701169999999</c:v>
                </c:pt>
                <c:pt idx="317">
                  <c:v>2834.4099120000001</c:v>
                </c:pt>
                <c:pt idx="318">
                  <c:v>2850.959961</c:v>
                </c:pt>
                <c:pt idx="319">
                  <c:v>2876.320068</c:v>
                </c:pt>
                <c:pt idx="320">
                  <c:v>2859.530029</c:v>
                </c:pt>
                <c:pt idx="321">
                  <c:v>2840.2299800000001</c:v>
                </c:pt>
                <c:pt idx="322">
                  <c:v>2864.360107</c:v>
                </c:pt>
                <c:pt idx="323">
                  <c:v>2856.2700199999999</c:v>
                </c:pt>
                <c:pt idx="324">
                  <c:v>2822.23999</c:v>
                </c:pt>
                <c:pt idx="325">
                  <c:v>2826.0600589999999</c:v>
                </c:pt>
                <c:pt idx="326">
                  <c:v>2802.389893</c:v>
                </c:pt>
                <c:pt idx="327">
                  <c:v>2783.0200199999999</c:v>
                </c:pt>
                <c:pt idx="328">
                  <c:v>2788.860107</c:v>
                </c:pt>
                <c:pt idx="329">
                  <c:v>2752.0600589999999</c:v>
                </c:pt>
                <c:pt idx="330">
                  <c:v>2744.4499510000001</c:v>
                </c:pt>
                <c:pt idx="331">
                  <c:v>2803.2700199999999</c:v>
                </c:pt>
                <c:pt idx="332">
                  <c:v>2826.1499020000001</c:v>
                </c:pt>
                <c:pt idx="333">
                  <c:v>2843.48999</c:v>
                </c:pt>
                <c:pt idx="334">
                  <c:v>2873.3400879999999</c:v>
                </c:pt>
                <c:pt idx="335">
                  <c:v>2886.7299800000001</c:v>
                </c:pt>
                <c:pt idx="336">
                  <c:v>2885.719971</c:v>
                </c:pt>
                <c:pt idx="337">
                  <c:v>2879.8400879999999</c:v>
                </c:pt>
                <c:pt idx="338">
                  <c:v>2891.639893</c:v>
                </c:pt>
                <c:pt idx="339">
                  <c:v>2886.9799800000001</c:v>
                </c:pt>
                <c:pt idx="340">
                  <c:v>2889.669922</c:v>
                </c:pt>
                <c:pt idx="341">
                  <c:v>2917.75</c:v>
                </c:pt>
                <c:pt idx="342">
                  <c:v>2926.459961</c:v>
                </c:pt>
                <c:pt idx="343">
                  <c:v>2954.179932</c:v>
                </c:pt>
                <c:pt idx="344">
                  <c:v>2950.459961</c:v>
                </c:pt>
                <c:pt idx="345">
                  <c:v>2945.3500979999999</c:v>
                </c:pt>
                <c:pt idx="346">
                  <c:v>2917.3798830000001</c:v>
                </c:pt>
                <c:pt idx="347">
                  <c:v>2913.780029</c:v>
                </c:pt>
                <c:pt idx="348">
                  <c:v>2924.919922</c:v>
                </c:pt>
                <c:pt idx="349">
                  <c:v>2941.76001</c:v>
                </c:pt>
                <c:pt idx="350">
                  <c:v>2964.330078</c:v>
                </c:pt>
                <c:pt idx="351">
                  <c:v>2973.01001</c:v>
                </c:pt>
                <c:pt idx="352">
                  <c:v>2995.820068</c:v>
                </c:pt>
                <c:pt idx="353">
                  <c:v>2990.4099120000001</c:v>
                </c:pt>
                <c:pt idx="354">
                  <c:v>2975.9499510000001</c:v>
                </c:pt>
                <c:pt idx="355">
                  <c:v>2979.6298830000001</c:v>
                </c:pt>
                <c:pt idx="356">
                  <c:v>2993.070068</c:v>
                </c:pt>
                <c:pt idx="357">
                  <c:v>2999.9099120000001</c:v>
                </c:pt>
                <c:pt idx="358">
                  <c:v>3013.7700199999999</c:v>
                </c:pt>
                <c:pt idx="359">
                  <c:v>3014.3000489999999</c:v>
                </c:pt>
                <c:pt idx="360">
                  <c:v>3004.040039</c:v>
                </c:pt>
                <c:pt idx="361">
                  <c:v>2984.419922</c:v>
                </c:pt>
                <c:pt idx="362">
                  <c:v>2995.110107</c:v>
                </c:pt>
                <c:pt idx="363">
                  <c:v>2976.610107</c:v>
                </c:pt>
                <c:pt idx="364">
                  <c:v>2985.030029</c:v>
                </c:pt>
                <c:pt idx="365">
                  <c:v>3005.469971</c:v>
                </c:pt>
                <c:pt idx="366">
                  <c:v>3019.5600589999999</c:v>
                </c:pt>
                <c:pt idx="367">
                  <c:v>3003.669922</c:v>
                </c:pt>
                <c:pt idx="368">
                  <c:v>3025.860107</c:v>
                </c:pt>
                <c:pt idx="369">
                  <c:v>3020.969971</c:v>
                </c:pt>
                <c:pt idx="370">
                  <c:v>3013.179932</c:v>
                </c:pt>
                <c:pt idx="371">
                  <c:v>2980.3798830000001</c:v>
                </c:pt>
                <c:pt idx="372">
                  <c:v>2953.5600589999999</c:v>
                </c:pt>
                <c:pt idx="373">
                  <c:v>2932.0500489999999</c:v>
                </c:pt>
                <c:pt idx="374">
                  <c:v>2844.73999</c:v>
                </c:pt>
                <c:pt idx="375">
                  <c:v>2881.7700199999999</c:v>
                </c:pt>
                <c:pt idx="376">
                  <c:v>2883.9799800000001</c:v>
                </c:pt>
                <c:pt idx="377">
                  <c:v>2938.0900879999999</c:v>
                </c:pt>
                <c:pt idx="378">
                  <c:v>2918.6499020000001</c:v>
                </c:pt>
                <c:pt idx="379">
                  <c:v>2882.6999510000001</c:v>
                </c:pt>
                <c:pt idx="380">
                  <c:v>2926.320068</c:v>
                </c:pt>
                <c:pt idx="381">
                  <c:v>2840.6000979999999</c:v>
                </c:pt>
                <c:pt idx="382">
                  <c:v>2847.6000979999999</c:v>
                </c:pt>
                <c:pt idx="383">
                  <c:v>2888.679932</c:v>
                </c:pt>
                <c:pt idx="384">
                  <c:v>2923.6499020000001</c:v>
                </c:pt>
                <c:pt idx="385">
                  <c:v>2900.51001</c:v>
                </c:pt>
                <c:pt idx="386">
                  <c:v>2924.429932</c:v>
                </c:pt>
                <c:pt idx="387">
                  <c:v>2922.9499510000001</c:v>
                </c:pt>
                <c:pt idx="388">
                  <c:v>2847.110107</c:v>
                </c:pt>
                <c:pt idx="389">
                  <c:v>2878.3798830000001</c:v>
                </c:pt>
                <c:pt idx="390">
                  <c:v>2869.1599120000001</c:v>
                </c:pt>
                <c:pt idx="391">
                  <c:v>2887.9399410000001</c:v>
                </c:pt>
                <c:pt idx="392">
                  <c:v>2924.580078</c:v>
                </c:pt>
                <c:pt idx="393">
                  <c:v>2926.459961</c:v>
                </c:pt>
                <c:pt idx="394">
                  <c:v>2906.2700199999999</c:v>
                </c:pt>
                <c:pt idx="395">
                  <c:v>2937.780029</c:v>
                </c:pt>
                <c:pt idx="396">
                  <c:v>2976</c:v>
                </c:pt>
                <c:pt idx="397">
                  <c:v>2978.709961</c:v>
                </c:pt>
                <c:pt idx="398">
                  <c:v>2978.429932</c:v>
                </c:pt>
                <c:pt idx="399">
                  <c:v>2979.389893</c:v>
                </c:pt>
                <c:pt idx="400">
                  <c:v>3000.929932</c:v>
                </c:pt>
                <c:pt idx="401">
                  <c:v>3009.570068</c:v>
                </c:pt>
                <c:pt idx="402">
                  <c:v>3007.389893</c:v>
                </c:pt>
                <c:pt idx="403">
                  <c:v>2997.959961</c:v>
                </c:pt>
                <c:pt idx="404">
                  <c:v>3005.6999510000001</c:v>
                </c:pt>
                <c:pt idx="405">
                  <c:v>3006.7299800000001</c:v>
                </c:pt>
                <c:pt idx="406">
                  <c:v>3006.790039</c:v>
                </c:pt>
                <c:pt idx="407">
                  <c:v>2992.070068</c:v>
                </c:pt>
                <c:pt idx="408">
                  <c:v>2991.780029</c:v>
                </c:pt>
                <c:pt idx="409">
                  <c:v>2966.6000979999999</c:v>
                </c:pt>
                <c:pt idx="410">
                  <c:v>2984.8701169999999</c:v>
                </c:pt>
                <c:pt idx="411">
                  <c:v>2977.6201169999999</c:v>
                </c:pt>
                <c:pt idx="412">
                  <c:v>2961.790039</c:v>
                </c:pt>
                <c:pt idx="413">
                  <c:v>2976.73999</c:v>
                </c:pt>
                <c:pt idx="414">
                  <c:v>2940.25</c:v>
                </c:pt>
                <c:pt idx="415">
                  <c:v>2887.610107</c:v>
                </c:pt>
                <c:pt idx="416">
                  <c:v>2910.6298830000001</c:v>
                </c:pt>
                <c:pt idx="417">
                  <c:v>2952.01001</c:v>
                </c:pt>
                <c:pt idx="418">
                  <c:v>2938.790039</c:v>
                </c:pt>
                <c:pt idx="419">
                  <c:v>2893.0600589999999</c:v>
                </c:pt>
                <c:pt idx="420">
                  <c:v>2919.3999020000001</c:v>
                </c:pt>
                <c:pt idx="421">
                  <c:v>2938.1298830000001</c:v>
                </c:pt>
                <c:pt idx="422">
                  <c:v>2970.2700199999999</c:v>
                </c:pt>
                <c:pt idx="423">
                  <c:v>2966.1499020000001</c:v>
                </c:pt>
                <c:pt idx="424">
                  <c:v>2995.679932</c:v>
                </c:pt>
                <c:pt idx="425">
                  <c:v>2989.6899410000001</c:v>
                </c:pt>
                <c:pt idx="426">
                  <c:v>2997.9499510000001</c:v>
                </c:pt>
                <c:pt idx="427">
                  <c:v>2986.1999510000001</c:v>
                </c:pt>
                <c:pt idx="428">
                  <c:v>3006.719971</c:v>
                </c:pt>
                <c:pt idx="429">
                  <c:v>2995.98999</c:v>
                </c:pt>
                <c:pt idx="430">
                  <c:v>3004.5200199999999</c:v>
                </c:pt>
                <c:pt idx="431">
                  <c:v>3010.290039</c:v>
                </c:pt>
                <c:pt idx="432">
                  <c:v>3022.5500489999999</c:v>
                </c:pt>
                <c:pt idx="433">
                  <c:v>3039.419922</c:v>
                </c:pt>
                <c:pt idx="434">
                  <c:v>3036.889893</c:v>
                </c:pt>
                <c:pt idx="435">
                  <c:v>3046.7700199999999</c:v>
                </c:pt>
                <c:pt idx="436">
                  <c:v>3037.5600589999999</c:v>
                </c:pt>
                <c:pt idx="437">
                  <c:v>3066.9099120000001</c:v>
                </c:pt>
                <c:pt idx="438">
                  <c:v>3078.2700199999999</c:v>
                </c:pt>
                <c:pt idx="439">
                  <c:v>3074.6201169999999</c:v>
                </c:pt>
                <c:pt idx="440">
                  <c:v>3076.780029</c:v>
                </c:pt>
                <c:pt idx="441">
                  <c:v>3085.179932</c:v>
                </c:pt>
                <c:pt idx="442">
                  <c:v>3093.080078</c:v>
                </c:pt>
                <c:pt idx="443">
                  <c:v>3087.01001</c:v>
                </c:pt>
                <c:pt idx="444">
                  <c:v>3091.8400879999999</c:v>
                </c:pt>
                <c:pt idx="445">
                  <c:v>3094.040039</c:v>
                </c:pt>
                <c:pt idx="446">
                  <c:v>3096.6298830000001</c:v>
                </c:pt>
                <c:pt idx="447">
                  <c:v>3120.459961</c:v>
                </c:pt>
                <c:pt idx="448">
                  <c:v>3122.030029</c:v>
                </c:pt>
                <c:pt idx="449">
                  <c:v>3120.179932</c:v>
                </c:pt>
                <c:pt idx="450">
                  <c:v>3108.459961</c:v>
                </c:pt>
                <c:pt idx="451">
                  <c:v>3103.540039</c:v>
                </c:pt>
                <c:pt idx="452">
                  <c:v>3110.290039</c:v>
                </c:pt>
                <c:pt idx="453">
                  <c:v>3133.639893</c:v>
                </c:pt>
                <c:pt idx="454">
                  <c:v>3140.5200199999999</c:v>
                </c:pt>
                <c:pt idx="455">
                  <c:v>3153.6298830000001</c:v>
                </c:pt>
                <c:pt idx="456">
                  <c:v>3140.9799800000001</c:v>
                </c:pt>
                <c:pt idx="457">
                  <c:v>3113.8701169999999</c:v>
                </c:pt>
                <c:pt idx="458">
                  <c:v>3093.1999510000001</c:v>
                </c:pt>
                <c:pt idx="459">
                  <c:v>3112.76001</c:v>
                </c:pt>
                <c:pt idx="460">
                  <c:v>3117.429932</c:v>
                </c:pt>
                <c:pt idx="461">
                  <c:v>3145.9099120000001</c:v>
                </c:pt>
                <c:pt idx="462">
                  <c:v>3135.959961</c:v>
                </c:pt>
                <c:pt idx="463">
                  <c:v>3132.5200199999999</c:v>
                </c:pt>
                <c:pt idx="464">
                  <c:v>3141.6298830000001</c:v>
                </c:pt>
                <c:pt idx="465">
                  <c:v>3168.570068</c:v>
                </c:pt>
                <c:pt idx="466">
                  <c:v>3168.8000489999999</c:v>
                </c:pt>
                <c:pt idx="467">
                  <c:v>3191.4499510000001</c:v>
                </c:pt>
                <c:pt idx="468">
                  <c:v>3192.5200199999999</c:v>
                </c:pt>
                <c:pt idx="469">
                  <c:v>3191.139893</c:v>
                </c:pt>
                <c:pt idx="470">
                  <c:v>3205.3701169999999</c:v>
                </c:pt>
                <c:pt idx="471">
                  <c:v>3221.219971</c:v>
                </c:pt>
                <c:pt idx="472">
                  <c:v>3224.01001</c:v>
                </c:pt>
                <c:pt idx="473">
                  <c:v>3223.3798830000001</c:v>
                </c:pt>
                <c:pt idx="474">
                  <c:v>3239.9099120000001</c:v>
                </c:pt>
                <c:pt idx="475">
                  <c:v>3240.0200199999999</c:v>
                </c:pt>
                <c:pt idx="476">
                  <c:v>3221.290039</c:v>
                </c:pt>
                <c:pt idx="477">
                  <c:v>3230.780029</c:v>
                </c:pt>
                <c:pt idx="478">
                  <c:v>3257.8500979999999</c:v>
                </c:pt>
                <c:pt idx="479">
                  <c:v>3234.8500979999999</c:v>
                </c:pt>
                <c:pt idx="480">
                  <c:v>3246.280029</c:v>
                </c:pt>
                <c:pt idx="481">
                  <c:v>3237.179932</c:v>
                </c:pt>
                <c:pt idx="482">
                  <c:v>3253.0500489999999</c:v>
                </c:pt>
                <c:pt idx="483">
                  <c:v>3274.6999510000001</c:v>
                </c:pt>
                <c:pt idx="484">
                  <c:v>3265.3500979999999</c:v>
                </c:pt>
                <c:pt idx="485">
                  <c:v>3288.1298830000001</c:v>
                </c:pt>
                <c:pt idx="486">
                  <c:v>3283.1499020000001</c:v>
                </c:pt>
                <c:pt idx="487">
                  <c:v>3289.290039</c:v>
                </c:pt>
                <c:pt idx="488">
                  <c:v>3316.8100589999999</c:v>
                </c:pt>
                <c:pt idx="489">
                  <c:v>3329.6201169999999</c:v>
                </c:pt>
                <c:pt idx="490">
                  <c:v>3320.790039</c:v>
                </c:pt>
                <c:pt idx="491">
                  <c:v>3321.75</c:v>
                </c:pt>
                <c:pt idx="492">
                  <c:v>3325.540039</c:v>
                </c:pt>
                <c:pt idx="493">
                  <c:v>3295.469971</c:v>
                </c:pt>
                <c:pt idx="494">
                  <c:v>3243.6298830000001</c:v>
                </c:pt>
                <c:pt idx="495">
                  <c:v>3276.23999</c:v>
                </c:pt>
                <c:pt idx="496">
                  <c:v>3273.3999020000001</c:v>
                </c:pt>
                <c:pt idx="497">
                  <c:v>3283.6599120000001</c:v>
                </c:pt>
                <c:pt idx="498">
                  <c:v>3225.5200199999999</c:v>
                </c:pt>
                <c:pt idx="499">
                  <c:v>3248.919922</c:v>
                </c:pt>
                <c:pt idx="500">
                  <c:v>3297.5900879999999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74-4516-9135-7EDB1F0EB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583896"/>
        <c:axId val="490584552"/>
      </c:lineChart>
      <c:dateAx>
        <c:axId val="4905838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0584552"/>
        <c:crosses val="autoZero"/>
        <c:auto val="1"/>
        <c:lblOffset val="100"/>
        <c:baseTimeUnit val="days"/>
        <c:majorUnit val="1"/>
        <c:majorTimeUnit val="months"/>
      </c:dateAx>
      <c:valAx>
        <c:axId val="490584552"/>
        <c:scaling>
          <c:orientation val="minMax"/>
          <c:min val="1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0583896"/>
        <c:crosses val="autoZero"/>
        <c:crossBetween val="between"/>
        <c:majorUnit val="2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Heng Seng </a:t>
            </a:r>
            <a:r>
              <a:rPr lang="en-US" sz="1400" b="0" i="0" baseline="0">
                <a:effectLst/>
              </a:rPr>
              <a:t>(USD)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Data!$B$2:$B$502</c:f>
              <c:numCache>
                <c:formatCode>m/d/yyyy</c:formatCode>
                <c:ptCount val="501"/>
                <c:pt idx="0">
                  <c:v>43138</c:v>
                </c:pt>
                <c:pt idx="1">
                  <c:v>43139</c:v>
                </c:pt>
                <c:pt idx="2">
                  <c:v>43140</c:v>
                </c:pt>
                <c:pt idx="3">
                  <c:v>43143</c:v>
                </c:pt>
                <c:pt idx="4">
                  <c:v>43144</c:v>
                </c:pt>
                <c:pt idx="5">
                  <c:v>43145</c:v>
                </c:pt>
                <c:pt idx="6">
                  <c:v>43146</c:v>
                </c:pt>
                <c:pt idx="7">
                  <c:v>43147</c:v>
                </c:pt>
                <c:pt idx="8">
                  <c:v>43151</c:v>
                </c:pt>
                <c:pt idx="9">
                  <c:v>43152</c:v>
                </c:pt>
                <c:pt idx="10">
                  <c:v>43153</c:v>
                </c:pt>
                <c:pt idx="11">
                  <c:v>43154</c:v>
                </c:pt>
                <c:pt idx="12">
                  <c:v>43157</c:v>
                </c:pt>
                <c:pt idx="13">
                  <c:v>43158</c:v>
                </c:pt>
                <c:pt idx="14">
                  <c:v>43159</c:v>
                </c:pt>
                <c:pt idx="15">
                  <c:v>43160</c:v>
                </c:pt>
                <c:pt idx="16">
                  <c:v>43161</c:v>
                </c:pt>
                <c:pt idx="17">
                  <c:v>43164</c:v>
                </c:pt>
                <c:pt idx="18">
                  <c:v>43165</c:v>
                </c:pt>
                <c:pt idx="19">
                  <c:v>43166</c:v>
                </c:pt>
                <c:pt idx="20">
                  <c:v>43167</c:v>
                </c:pt>
                <c:pt idx="21">
                  <c:v>43168</c:v>
                </c:pt>
                <c:pt idx="22">
                  <c:v>43171</c:v>
                </c:pt>
                <c:pt idx="23">
                  <c:v>43172</c:v>
                </c:pt>
                <c:pt idx="24">
                  <c:v>43173</c:v>
                </c:pt>
                <c:pt idx="25">
                  <c:v>43174</c:v>
                </c:pt>
                <c:pt idx="26">
                  <c:v>43175</c:v>
                </c:pt>
                <c:pt idx="27">
                  <c:v>43178</c:v>
                </c:pt>
                <c:pt idx="28">
                  <c:v>43179</c:v>
                </c:pt>
                <c:pt idx="29">
                  <c:v>43180</c:v>
                </c:pt>
                <c:pt idx="30">
                  <c:v>43181</c:v>
                </c:pt>
                <c:pt idx="31">
                  <c:v>43182</c:v>
                </c:pt>
                <c:pt idx="32">
                  <c:v>43185</c:v>
                </c:pt>
                <c:pt idx="33">
                  <c:v>43186</c:v>
                </c:pt>
                <c:pt idx="34">
                  <c:v>43187</c:v>
                </c:pt>
                <c:pt idx="35">
                  <c:v>43188</c:v>
                </c:pt>
                <c:pt idx="36">
                  <c:v>43192</c:v>
                </c:pt>
                <c:pt idx="37">
                  <c:v>43193</c:v>
                </c:pt>
                <c:pt idx="38">
                  <c:v>43194</c:v>
                </c:pt>
                <c:pt idx="39">
                  <c:v>43195</c:v>
                </c:pt>
                <c:pt idx="40">
                  <c:v>43196</c:v>
                </c:pt>
                <c:pt idx="41">
                  <c:v>43199</c:v>
                </c:pt>
                <c:pt idx="42">
                  <c:v>43200</c:v>
                </c:pt>
                <c:pt idx="43">
                  <c:v>43201</c:v>
                </c:pt>
                <c:pt idx="44">
                  <c:v>43202</c:v>
                </c:pt>
                <c:pt idx="45">
                  <c:v>43203</c:v>
                </c:pt>
                <c:pt idx="46">
                  <c:v>43206</c:v>
                </c:pt>
                <c:pt idx="47">
                  <c:v>43207</c:v>
                </c:pt>
                <c:pt idx="48">
                  <c:v>43208</c:v>
                </c:pt>
                <c:pt idx="49">
                  <c:v>43209</c:v>
                </c:pt>
                <c:pt idx="50">
                  <c:v>43210</c:v>
                </c:pt>
                <c:pt idx="51">
                  <c:v>43213</c:v>
                </c:pt>
                <c:pt idx="52">
                  <c:v>43214</c:v>
                </c:pt>
                <c:pt idx="53">
                  <c:v>43215</c:v>
                </c:pt>
                <c:pt idx="54">
                  <c:v>43216</c:v>
                </c:pt>
                <c:pt idx="55">
                  <c:v>43217</c:v>
                </c:pt>
                <c:pt idx="56">
                  <c:v>43220</c:v>
                </c:pt>
                <c:pt idx="57">
                  <c:v>43221</c:v>
                </c:pt>
                <c:pt idx="58">
                  <c:v>43222</c:v>
                </c:pt>
                <c:pt idx="59">
                  <c:v>43223</c:v>
                </c:pt>
                <c:pt idx="60">
                  <c:v>43224</c:v>
                </c:pt>
                <c:pt idx="61">
                  <c:v>43227</c:v>
                </c:pt>
                <c:pt idx="62">
                  <c:v>43228</c:v>
                </c:pt>
                <c:pt idx="63">
                  <c:v>43229</c:v>
                </c:pt>
                <c:pt idx="64">
                  <c:v>43230</c:v>
                </c:pt>
                <c:pt idx="65">
                  <c:v>43231</c:v>
                </c:pt>
                <c:pt idx="66">
                  <c:v>43234</c:v>
                </c:pt>
                <c:pt idx="67">
                  <c:v>43235</c:v>
                </c:pt>
                <c:pt idx="68">
                  <c:v>43236</c:v>
                </c:pt>
                <c:pt idx="69">
                  <c:v>43237</c:v>
                </c:pt>
                <c:pt idx="70">
                  <c:v>43238</c:v>
                </c:pt>
                <c:pt idx="71">
                  <c:v>43241</c:v>
                </c:pt>
                <c:pt idx="72">
                  <c:v>43242</c:v>
                </c:pt>
                <c:pt idx="73">
                  <c:v>43243</c:v>
                </c:pt>
                <c:pt idx="74">
                  <c:v>43244</c:v>
                </c:pt>
                <c:pt idx="75">
                  <c:v>43245</c:v>
                </c:pt>
                <c:pt idx="76">
                  <c:v>43249</c:v>
                </c:pt>
                <c:pt idx="77">
                  <c:v>43250</c:v>
                </c:pt>
                <c:pt idx="78">
                  <c:v>43251</c:v>
                </c:pt>
                <c:pt idx="79">
                  <c:v>43252</c:v>
                </c:pt>
                <c:pt idx="80">
                  <c:v>43255</c:v>
                </c:pt>
                <c:pt idx="81">
                  <c:v>43256</c:v>
                </c:pt>
                <c:pt idx="82">
                  <c:v>43257</c:v>
                </c:pt>
                <c:pt idx="83">
                  <c:v>43258</c:v>
                </c:pt>
                <c:pt idx="84">
                  <c:v>43259</c:v>
                </c:pt>
                <c:pt idx="85">
                  <c:v>43262</c:v>
                </c:pt>
                <c:pt idx="86">
                  <c:v>43263</c:v>
                </c:pt>
                <c:pt idx="87">
                  <c:v>43264</c:v>
                </c:pt>
                <c:pt idx="88">
                  <c:v>43265</c:v>
                </c:pt>
                <c:pt idx="89">
                  <c:v>43266</c:v>
                </c:pt>
                <c:pt idx="90">
                  <c:v>43269</c:v>
                </c:pt>
                <c:pt idx="91">
                  <c:v>43270</c:v>
                </c:pt>
                <c:pt idx="92">
                  <c:v>43271</c:v>
                </c:pt>
                <c:pt idx="93">
                  <c:v>43272</c:v>
                </c:pt>
                <c:pt idx="94">
                  <c:v>43273</c:v>
                </c:pt>
                <c:pt idx="95">
                  <c:v>43276</c:v>
                </c:pt>
                <c:pt idx="96">
                  <c:v>43277</c:v>
                </c:pt>
                <c:pt idx="97">
                  <c:v>43278</c:v>
                </c:pt>
                <c:pt idx="98">
                  <c:v>43279</c:v>
                </c:pt>
                <c:pt idx="99">
                  <c:v>43280</c:v>
                </c:pt>
                <c:pt idx="100">
                  <c:v>43283</c:v>
                </c:pt>
                <c:pt idx="101">
                  <c:v>43284</c:v>
                </c:pt>
                <c:pt idx="102">
                  <c:v>43286</c:v>
                </c:pt>
                <c:pt idx="103">
                  <c:v>43287</c:v>
                </c:pt>
                <c:pt idx="104">
                  <c:v>43290</c:v>
                </c:pt>
                <c:pt idx="105">
                  <c:v>43291</c:v>
                </c:pt>
                <c:pt idx="106">
                  <c:v>43292</c:v>
                </c:pt>
                <c:pt idx="107">
                  <c:v>43293</c:v>
                </c:pt>
                <c:pt idx="108">
                  <c:v>43294</c:v>
                </c:pt>
                <c:pt idx="109">
                  <c:v>43297</c:v>
                </c:pt>
                <c:pt idx="110">
                  <c:v>43298</c:v>
                </c:pt>
                <c:pt idx="111">
                  <c:v>43299</c:v>
                </c:pt>
                <c:pt idx="112">
                  <c:v>43300</c:v>
                </c:pt>
                <c:pt idx="113">
                  <c:v>43301</c:v>
                </c:pt>
                <c:pt idx="114">
                  <c:v>43304</c:v>
                </c:pt>
                <c:pt idx="115">
                  <c:v>43305</c:v>
                </c:pt>
                <c:pt idx="116">
                  <c:v>43306</c:v>
                </c:pt>
                <c:pt idx="117">
                  <c:v>43307</c:v>
                </c:pt>
                <c:pt idx="118">
                  <c:v>43308</c:v>
                </c:pt>
                <c:pt idx="119">
                  <c:v>43311</c:v>
                </c:pt>
                <c:pt idx="120">
                  <c:v>43312</c:v>
                </c:pt>
                <c:pt idx="121">
                  <c:v>43313</c:v>
                </c:pt>
                <c:pt idx="122">
                  <c:v>43314</c:v>
                </c:pt>
                <c:pt idx="123">
                  <c:v>43315</c:v>
                </c:pt>
                <c:pt idx="124">
                  <c:v>43318</c:v>
                </c:pt>
                <c:pt idx="125">
                  <c:v>43319</c:v>
                </c:pt>
                <c:pt idx="126">
                  <c:v>43320</c:v>
                </c:pt>
                <c:pt idx="127">
                  <c:v>43321</c:v>
                </c:pt>
                <c:pt idx="128">
                  <c:v>43322</c:v>
                </c:pt>
                <c:pt idx="129">
                  <c:v>43325</c:v>
                </c:pt>
                <c:pt idx="130">
                  <c:v>43326</c:v>
                </c:pt>
                <c:pt idx="131">
                  <c:v>43327</c:v>
                </c:pt>
                <c:pt idx="132">
                  <c:v>43328</c:v>
                </c:pt>
                <c:pt idx="133">
                  <c:v>43329</c:v>
                </c:pt>
                <c:pt idx="134">
                  <c:v>43332</c:v>
                </c:pt>
                <c:pt idx="135">
                  <c:v>43333</c:v>
                </c:pt>
                <c:pt idx="136">
                  <c:v>43334</c:v>
                </c:pt>
                <c:pt idx="137">
                  <c:v>43335</c:v>
                </c:pt>
                <c:pt idx="138">
                  <c:v>43336</c:v>
                </c:pt>
                <c:pt idx="139">
                  <c:v>43339</c:v>
                </c:pt>
                <c:pt idx="140">
                  <c:v>43340</c:v>
                </c:pt>
                <c:pt idx="141">
                  <c:v>43341</c:v>
                </c:pt>
                <c:pt idx="142">
                  <c:v>43342</c:v>
                </c:pt>
                <c:pt idx="143">
                  <c:v>43343</c:v>
                </c:pt>
                <c:pt idx="144">
                  <c:v>43347</c:v>
                </c:pt>
                <c:pt idx="145">
                  <c:v>43348</c:v>
                </c:pt>
                <c:pt idx="146">
                  <c:v>43349</c:v>
                </c:pt>
                <c:pt idx="147">
                  <c:v>43350</c:v>
                </c:pt>
                <c:pt idx="148">
                  <c:v>43353</c:v>
                </c:pt>
                <c:pt idx="149">
                  <c:v>43354</c:v>
                </c:pt>
                <c:pt idx="150">
                  <c:v>43355</c:v>
                </c:pt>
                <c:pt idx="151">
                  <c:v>43356</c:v>
                </c:pt>
                <c:pt idx="152">
                  <c:v>43357</c:v>
                </c:pt>
                <c:pt idx="153">
                  <c:v>43360</c:v>
                </c:pt>
                <c:pt idx="154">
                  <c:v>43361</c:v>
                </c:pt>
                <c:pt idx="155">
                  <c:v>43362</c:v>
                </c:pt>
                <c:pt idx="156">
                  <c:v>43363</c:v>
                </c:pt>
                <c:pt idx="157">
                  <c:v>43364</c:v>
                </c:pt>
                <c:pt idx="158">
                  <c:v>43367</c:v>
                </c:pt>
                <c:pt idx="159">
                  <c:v>43368</c:v>
                </c:pt>
                <c:pt idx="160">
                  <c:v>43369</c:v>
                </c:pt>
                <c:pt idx="161">
                  <c:v>43370</c:v>
                </c:pt>
                <c:pt idx="162">
                  <c:v>43371</c:v>
                </c:pt>
                <c:pt idx="163">
                  <c:v>43374</c:v>
                </c:pt>
                <c:pt idx="164">
                  <c:v>43375</c:v>
                </c:pt>
                <c:pt idx="165">
                  <c:v>43376</c:v>
                </c:pt>
                <c:pt idx="166">
                  <c:v>43377</c:v>
                </c:pt>
                <c:pt idx="167">
                  <c:v>43378</c:v>
                </c:pt>
                <c:pt idx="168">
                  <c:v>43381</c:v>
                </c:pt>
                <c:pt idx="169">
                  <c:v>43382</c:v>
                </c:pt>
                <c:pt idx="170">
                  <c:v>43383</c:v>
                </c:pt>
                <c:pt idx="171">
                  <c:v>43384</c:v>
                </c:pt>
                <c:pt idx="172">
                  <c:v>43385</c:v>
                </c:pt>
                <c:pt idx="173">
                  <c:v>43388</c:v>
                </c:pt>
                <c:pt idx="174">
                  <c:v>43389</c:v>
                </c:pt>
                <c:pt idx="175">
                  <c:v>43390</c:v>
                </c:pt>
                <c:pt idx="176">
                  <c:v>43391</c:v>
                </c:pt>
                <c:pt idx="177">
                  <c:v>43392</c:v>
                </c:pt>
                <c:pt idx="178">
                  <c:v>43395</c:v>
                </c:pt>
                <c:pt idx="179">
                  <c:v>43396</c:v>
                </c:pt>
                <c:pt idx="180">
                  <c:v>43397</c:v>
                </c:pt>
                <c:pt idx="181">
                  <c:v>43398</c:v>
                </c:pt>
                <c:pt idx="182">
                  <c:v>43399</c:v>
                </c:pt>
                <c:pt idx="183">
                  <c:v>43402</c:v>
                </c:pt>
                <c:pt idx="184">
                  <c:v>43403</c:v>
                </c:pt>
                <c:pt idx="185">
                  <c:v>43404</c:v>
                </c:pt>
                <c:pt idx="186">
                  <c:v>43405</c:v>
                </c:pt>
                <c:pt idx="187">
                  <c:v>43406</c:v>
                </c:pt>
                <c:pt idx="188">
                  <c:v>43409</c:v>
                </c:pt>
                <c:pt idx="189">
                  <c:v>43410</c:v>
                </c:pt>
                <c:pt idx="190">
                  <c:v>43411</c:v>
                </c:pt>
                <c:pt idx="191">
                  <c:v>43412</c:v>
                </c:pt>
                <c:pt idx="192">
                  <c:v>43413</c:v>
                </c:pt>
                <c:pt idx="193">
                  <c:v>43416</c:v>
                </c:pt>
                <c:pt idx="194">
                  <c:v>43417</c:v>
                </c:pt>
                <c:pt idx="195">
                  <c:v>43418</c:v>
                </c:pt>
                <c:pt idx="196">
                  <c:v>43419</c:v>
                </c:pt>
                <c:pt idx="197">
                  <c:v>43420</c:v>
                </c:pt>
                <c:pt idx="198">
                  <c:v>43423</c:v>
                </c:pt>
                <c:pt idx="199">
                  <c:v>43424</c:v>
                </c:pt>
                <c:pt idx="200">
                  <c:v>43425</c:v>
                </c:pt>
                <c:pt idx="201">
                  <c:v>43427</c:v>
                </c:pt>
                <c:pt idx="202">
                  <c:v>43430</c:v>
                </c:pt>
                <c:pt idx="203">
                  <c:v>43431</c:v>
                </c:pt>
                <c:pt idx="204">
                  <c:v>43432</c:v>
                </c:pt>
                <c:pt idx="205">
                  <c:v>43433</c:v>
                </c:pt>
                <c:pt idx="206">
                  <c:v>43434</c:v>
                </c:pt>
                <c:pt idx="207">
                  <c:v>43437</c:v>
                </c:pt>
                <c:pt idx="208">
                  <c:v>43438</c:v>
                </c:pt>
                <c:pt idx="209">
                  <c:v>43440</c:v>
                </c:pt>
                <c:pt idx="210">
                  <c:v>43441</c:v>
                </c:pt>
                <c:pt idx="211">
                  <c:v>43444</c:v>
                </c:pt>
                <c:pt idx="212">
                  <c:v>43445</c:v>
                </c:pt>
                <c:pt idx="213">
                  <c:v>43446</c:v>
                </c:pt>
                <c:pt idx="214">
                  <c:v>43447</c:v>
                </c:pt>
                <c:pt idx="215">
                  <c:v>43448</c:v>
                </c:pt>
                <c:pt idx="216">
                  <c:v>43451</c:v>
                </c:pt>
                <c:pt idx="217">
                  <c:v>43452</c:v>
                </c:pt>
                <c:pt idx="218">
                  <c:v>43453</c:v>
                </c:pt>
                <c:pt idx="219">
                  <c:v>43454</c:v>
                </c:pt>
                <c:pt idx="220">
                  <c:v>43455</c:v>
                </c:pt>
                <c:pt idx="221">
                  <c:v>43458</c:v>
                </c:pt>
                <c:pt idx="222">
                  <c:v>43460</c:v>
                </c:pt>
                <c:pt idx="223">
                  <c:v>43461</c:v>
                </c:pt>
                <c:pt idx="224">
                  <c:v>43462</c:v>
                </c:pt>
                <c:pt idx="225">
                  <c:v>43465</c:v>
                </c:pt>
                <c:pt idx="226">
                  <c:v>43467</c:v>
                </c:pt>
                <c:pt idx="227">
                  <c:v>43468</c:v>
                </c:pt>
                <c:pt idx="228">
                  <c:v>43469</c:v>
                </c:pt>
                <c:pt idx="229">
                  <c:v>43472</c:v>
                </c:pt>
                <c:pt idx="230">
                  <c:v>43473</c:v>
                </c:pt>
                <c:pt idx="231">
                  <c:v>43474</c:v>
                </c:pt>
                <c:pt idx="232">
                  <c:v>43475</c:v>
                </c:pt>
                <c:pt idx="233">
                  <c:v>43476</c:v>
                </c:pt>
                <c:pt idx="234">
                  <c:v>43479</c:v>
                </c:pt>
                <c:pt idx="235">
                  <c:v>43480</c:v>
                </c:pt>
                <c:pt idx="236">
                  <c:v>43481</c:v>
                </c:pt>
                <c:pt idx="237">
                  <c:v>43482</c:v>
                </c:pt>
                <c:pt idx="238">
                  <c:v>43483</c:v>
                </c:pt>
                <c:pt idx="239">
                  <c:v>43487</c:v>
                </c:pt>
                <c:pt idx="240">
                  <c:v>43488</c:v>
                </c:pt>
                <c:pt idx="241">
                  <c:v>43489</c:v>
                </c:pt>
                <c:pt idx="242">
                  <c:v>43490</c:v>
                </c:pt>
                <c:pt idx="243">
                  <c:v>43493</c:v>
                </c:pt>
                <c:pt idx="244">
                  <c:v>43494</c:v>
                </c:pt>
                <c:pt idx="245">
                  <c:v>43495</c:v>
                </c:pt>
                <c:pt idx="246">
                  <c:v>43496</c:v>
                </c:pt>
                <c:pt idx="247">
                  <c:v>43497</c:v>
                </c:pt>
                <c:pt idx="248">
                  <c:v>43500</c:v>
                </c:pt>
                <c:pt idx="249">
                  <c:v>43501</c:v>
                </c:pt>
                <c:pt idx="250">
                  <c:v>43502</c:v>
                </c:pt>
                <c:pt idx="251">
                  <c:v>43503</c:v>
                </c:pt>
                <c:pt idx="252">
                  <c:v>43504</c:v>
                </c:pt>
                <c:pt idx="253">
                  <c:v>43507</c:v>
                </c:pt>
                <c:pt idx="254">
                  <c:v>43508</c:v>
                </c:pt>
                <c:pt idx="255">
                  <c:v>43509</c:v>
                </c:pt>
                <c:pt idx="256">
                  <c:v>43510</c:v>
                </c:pt>
                <c:pt idx="257">
                  <c:v>43511</c:v>
                </c:pt>
                <c:pt idx="258">
                  <c:v>43515</c:v>
                </c:pt>
                <c:pt idx="259">
                  <c:v>43516</c:v>
                </c:pt>
                <c:pt idx="260">
                  <c:v>43517</c:v>
                </c:pt>
                <c:pt idx="261">
                  <c:v>43518</c:v>
                </c:pt>
                <c:pt idx="262">
                  <c:v>43521</c:v>
                </c:pt>
                <c:pt idx="263">
                  <c:v>43522</c:v>
                </c:pt>
                <c:pt idx="264">
                  <c:v>43523</c:v>
                </c:pt>
                <c:pt idx="265">
                  <c:v>43524</c:v>
                </c:pt>
                <c:pt idx="266">
                  <c:v>43525</c:v>
                </c:pt>
                <c:pt idx="267">
                  <c:v>43528</c:v>
                </c:pt>
                <c:pt idx="268">
                  <c:v>43529</c:v>
                </c:pt>
                <c:pt idx="269">
                  <c:v>43530</c:v>
                </c:pt>
                <c:pt idx="270">
                  <c:v>43531</c:v>
                </c:pt>
                <c:pt idx="271">
                  <c:v>43532</c:v>
                </c:pt>
                <c:pt idx="272">
                  <c:v>43535</c:v>
                </c:pt>
                <c:pt idx="273">
                  <c:v>43536</c:v>
                </c:pt>
                <c:pt idx="274">
                  <c:v>43537</c:v>
                </c:pt>
                <c:pt idx="275">
                  <c:v>43538</c:v>
                </c:pt>
                <c:pt idx="276">
                  <c:v>43539</c:v>
                </c:pt>
                <c:pt idx="277">
                  <c:v>43542</c:v>
                </c:pt>
                <c:pt idx="278">
                  <c:v>43543</c:v>
                </c:pt>
                <c:pt idx="279">
                  <c:v>43544</c:v>
                </c:pt>
                <c:pt idx="280">
                  <c:v>43545</c:v>
                </c:pt>
                <c:pt idx="281">
                  <c:v>43546</c:v>
                </c:pt>
                <c:pt idx="282">
                  <c:v>43549</c:v>
                </c:pt>
                <c:pt idx="283">
                  <c:v>43550</c:v>
                </c:pt>
                <c:pt idx="284">
                  <c:v>43551</c:v>
                </c:pt>
                <c:pt idx="285">
                  <c:v>43552</c:v>
                </c:pt>
                <c:pt idx="286">
                  <c:v>43553</c:v>
                </c:pt>
                <c:pt idx="287">
                  <c:v>43556</c:v>
                </c:pt>
                <c:pt idx="288">
                  <c:v>43557</c:v>
                </c:pt>
                <c:pt idx="289">
                  <c:v>43558</c:v>
                </c:pt>
                <c:pt idx="290">
                  <c:v>43559</c:v>
                </c:pt>
                <c:pt idx="291">
                  <c:v>43560</c:v>
                </c:pt>
                <c:pt idx="292">
                  <c:v>43563</c:v>
                </c:pt>
                <c:pt idx="293">
                  <c:v>43564</c:v>
                </c:pt>
                <c:pt idx="294">
                  <c:v>43565</c:v>
                </c:pt>
                <c:pt idx="295">
                  <c:v>43566</c:v>
                </c:pt>
                <c:pt idx="296">
                  <c:v>43567</c:v>
                </c:pt>
                <c:pt idx="297">
                  <c:v>43570</c:v>
                </c:pt>
                <c:pt idx="298">
                  <c:v>43571</c:v>
                </c:pt>
                <c:pt idx="299">
                  <c:v>43572</c:v>
                </c:pt>
                <c:pt idx="300">
                  <c:v>43573</c:v>
                </c:pt>
                <c:pt idx="301">
                  <c:v>43577</c:v>
                </c:pt>
                <c:pt idx="302">
                  <c:v>43578</c:v>
                </c:pt>
                <c:pt idx="303">
                  <c:v>43579</c:v>
                </c:pt>
                <c:pt idx="304">
                  <c:v>43580</c:v>
                </c:pt>
                <c:pt idx="305">
                  <c:v>43581</c:v>
                </c:pt>
                <c:pt idx="306">
                  <c:v>43584</c:v>
                </c:pt>
                <c:pt idx="307">
                  <c:v>43585</c:v>
                </c:pt>
                <c:pt idx="308">
                  <c:v>43586</c:v>
                </c:pt>
                <c:pt idx="309">
                  <c:v>43587</c:v>
                </c:pt>
                <c:pt idx="310">
                  <c:v>43588</c:v>
                </c:pt>
                <c:pt idx="311">
                  <c:v>43591</c:v>
                </c:pt>
                <c:pt idx="312">
                  <c:v>43592</c:v>
                </c:pt>
                <c:pt idx="313">
                  <c:v>43593</c:v>
                </c:pt>
                <c:pt idx="314">
                  <c:v>43594</c:v>
                </c:pt>
                <c:pt idx="315">
                  <c:v>43595</c:v>
                </c:pt>
                <c:pt idx="316">
                  <c:v>43598</c:v>
                </c:pt>
                <c:pt idx="317">
                  <c:v>43599</c:v>
                </c:pt>
                <c:pt idx="318">
                  <c:v>43600</c:v>
                </c:pt>
                <c:pt idx="319">
                  <c:v>43601</c:v>
                </c:pt>
                <c:pt idx="320">
                  <c:v>43602</c:v>
                </c:pt>
                <c:pt idx="321">
                  <c:v>43605</c:v>
                </c:pt>
                <c:pt idx="322">
                  <c:v>43606</c:v>
                </c:pt>
                <c:pt idx="323">
                  <c:v>43607</c:v>
                </c:pt>
                <c:pt idx="324">
                  <c:v>43608</c:v>
                </c:pt>
                <c:pt idx="325">
                  <c:v>43609</c:v>
                </c:pt>
                <c:pt idx="326">
                  <c:v>43613</c:v>
                </c:pt>
                <c:pt idx="327">
                  <c:v>43614</c:v>
                </c:pt>
                <c:pt idx="328">
                  <c:v>43615</c:v>
                </c:pt>
                <c:pt idx="329">
                  <c:v>43616</c:v>
                </c:pt>
                <c:pt idx="330">
                  <c:v>43619</c:v>
                </c:pt>
                <c:pt idx="331">
                  <c:v>43620</c:v>
                </c:pt>
                <c:pt idx="332">
                  <c:v>43621</c:v>
                </c:pt>
                <c:pt idx="333">
                  <c:v>43622</c:v>
                </c:pt>
                <c:pt idx="334">
                  <c:v>43623</c:v>
                </c:pt>
                <c:pt idx="335">
                  <c:v>43626</c:v>
                </c:pt>
                <c:pt idx="336">
                  <c:v>43627</c:v>
                </c:pt>
                <c:pt idx="337">
                  <c:v>43628</c:v>
                </c:pt>
                <c:pt idx="338">
                  <c:v>43629</c:v>
                </c:pt>
                <c:pt idx="339">
                  <c:v>43630</c:v>
                </c:pt>
                <c:pt idx="340">
                  <c:v>43633</c:v>
                </c:pt>
                <c:pt idx="341">
                  <c:v>43634</c:v>
                </c:pt>
                <c:pt idx="342">
                  <c:v>43635</c:v>
                </c:pt>
                <c:pt idx="343">
                  <c:v>43636</c:v>
                </c:pt>
                <c:pt idx="344">
                  <c:v>43637</c:v>
                </c:pt>
                <c:pt idx="345">
                  <c:v>43640</c:v>
                </c:pt>
                <c:pt idx="346">
                  <c:v>43641</c:v>
                </c:pt>
                <c:pt idx="347">
                  <c:v>43642</c:v>
                </c:pt>
                <c:pt idx="348">
                  <c:v>43643</c:v>
                </c:pt>
                <c:pt idx="349">
                  <c:v>43644</c:v>
                </c:pt>
                <c:pt idx="350">
                  <c:v>43647</c:v>
                </c:pt>
                <c:pt idx="351">
                  <c:v>43648</c:v>
                </c:pt>
                <c:pt idx="352">
                  <c:v>43649</c:v>
                </c:pt>
                <c:pt idx="353">
                  <c:v>43651</c:v>
                </c:pt>
                <c:pt idx="354">
                  <c:v>43654</c:v>
                </c:pt>
                <c:pt idx="355">
                  <c:v>43655</c:v>
                </c:pt>
                <c:pt idx="356">
                  <c:v>43656</c:v>
                </c:pt>
                <c:pt idx="357">
                  <c:v>43657</c:v>
                </c:pt>
                <c:pt idx="358">
                  <c:v>43658</c:v>
                </c:pt>
                <c:pt idx="359">
                  <c:v>43661</c:v>
                </c:pt>
                <c:pt idx="360">
                  <c:v>43662</c:v>
                </c:pt>
                <c:pt idx="361">
                  <c:v>43663</c:v>
                </c:pt>
                <c:pt idx="362">
                  <c:v>43664</c:v>
                </c:pt>
                <c:pt idx="363">
                  <c:v>43665</c:v>
                </c:pt>
                <c:pt idx="364">
                  <c:v>43668</c:v>
                </c:pt>
                <c:pt idx="365">
                  <c:v>43669</c:v>
                </c:pt>
                <c:pt idx="366">
                  <c:v>43670</c:v>
                </c:pt>
                <c:pt idx="367">
                  <c:v>43671</c:v>
                </c:pt>
                <c:pt idx="368">
                  <c:v>43672</c:v>
                </c:pt>
                <c:pt idx="369">
                  <c:v>43675</c:v>
                </c:pt>
                <c:pt idx="370">
                  <c:v>43676</c:v>
                </c:pt>
                <c:pt idx="371">
                  <c:v>43677</c:v>
                </c:pt>
                <c:pt idx="372">
                  <c:v>43678</c:v>
                </c:pt>
                <c:pt idx="373">
                  <c:v>43679</c:v>
                </c:pt>
                <c:pt idx="374">
                  <c:v>43682</c:v>
                </c:pt>
                <c:pt idx="375">
                  <c:v>43683</c:v>
                </c:pt>
                <c:pt idx="376">
                  <c:v>43684</c:v>
                </c:pt>
                <c:pt idx="377">
                  <c:v>43685</c:v>
                </c:pt>
                <c:pt idx="378">
                  <c:v>43686</c:v>
                </c:pt>
                <c:pt idx="379">
                  <c:v>43689</c:v>
                </c:pt>
                <c:pt idx="380">
                  <c:v>43690</c:v>
                </c:pt>
                <c:pt idx="381">
                  <c:v>43691</c:v>
                </c:pt>
                <c:pt idx="382">
                  <c:v>43692</c:v>
                </c:pt>
                <c:pt idx="383">
                  <c:v>43693</c:v>
                </c:pt>
                <c:pt idx="384">
                  <c:v>43696</c:v>
                </c:pt>
                <c:pt idx="385">
                  <c:v>43697</c:v>
                </c:pt>
                <c:pt idx="386">
                  <c:v>43698</c:v>
                </c:pt>
                <c:pt idx="387">
                  <c:v>43699</c:v>
                </c:pt>
                <c:pt idx="388">
                  <c:v>43700</c:v>
                </c:pt>
                <c:pt idx="389">
                  <c:v>43703</c:v>
                </c:pt>
                <c:pt idx="390">
                  <c:v>43704</c:v>
                </c:pt>
                <c:pt idx="391">
                  <c:v>43705</c:v>
                </c:pt>
                <c:pt idx="392">
                  <c:v>43706</c:v>
                </c:pt>
                <c:pt idx="393">
                  <c:v>43707</c:v>
                </c:pt>
                <c:pt idx="394">
                  <c:v>43711</c:v>
                </c:pt>
                <c:pt idx="395">
                  <c:v>43712</c:v>
                </c:pt>
                <c:pt idx="396">
                  <c:v>43713</c:v>
                </c:pt>
                <c:pt idx="397">
                  <c:v>43714</c:v>
                </c:pt>
                <c:pt idx="398">
                  <c:v>43717</c:v>
                </c:pt>
                <c:pt idx="399">
                  <c:v>43718</c:v>
                </c:pt>
                <c:pt idx="400">
                  <c:v>43719</c:v>
                </c:pt>
                <c:pt idx="401">
                  <c:v>43720</c:v>
                </c:pt>
                <c:pt idx="402">
                  <c:v>43721</c:v>
                </c:pt>
                <c:pt idx="403">
                  <c:v>43724</c:v>
                </c:pt>
                <c:pt idx="404">
                  <c:v>43725</c:v>
                </c:pt>
                <c:pt idx="405">
                  <c:v>43726</c:v>
                </c:pt>
                <c:pt idx="406">
                  <c:v>43727</c:v>
                </c:pt>
                <c:pt idx="407">
                  <c:v>43728</c:v>
                </c:pt>
                <c:pt idx="408">
                  <c:v>43731</c:v>
                </c:pt>
                <c:pt idx="409">
                  <c:v>43732</c:v>
                </c:pt>
                <c:pt idx="410">
                  <c:v>43733</c:v>
                </c:pt>
                <c:pt idx="411">
                  <c:v>43734</c:v>
                </c:pt>
                <c:pt idx="412">
                  <c:v>43735</c:v>
                </c:pt>
                <c:pt idx="413">
                  <c:v>43738</c:v>
                </c:pt>
                <c:pt idx="414">
                  <c:v>43739</c:v>
                </c:pt>
                <c:pt idx="415">
                  <c:v>43740</c:v>
                </c:pt>
                <c:pt idx="416">
                  <c:v>43741</c:v>
                </c:pt>
                <c:pt idx="417">
                  <c:v>43742</c:v>
                </c:pt>
                <c:pt idx="418">
                  <c:v>43745</c:v>
                </c:pt>
                <c:pt idx="419">
                  <c:v>43746</c:v>
                </c:pt>
                <c:pt idx="420">
                  <c:v>43747</c:v>
                </c:pt>
                <c:pt idx="421">
                  <c:v>43748</c:v>
                </c:pt>
                <c:pt idx="422">
                  <c:v>43749</c:v>
                </c:pt>
                <c:pt idx="423">
                  <c:v>43752</c:v>
                </c:pt>
                <c:pt idx="424">
                  <c:v>43753</c:v>
                </c:pt>
                <c:pt idx="425">
                  <c:v>43754</c:v>
                </c:pt>
                <c:pt idx="426">
                  <c:v>43755</c:v>
                </c:pt>
                <c:pt idx="427">
                  <c:v>43756</c:v>
                </c:pt>
                <c:pt idx="428">
                  <c:v>43759</c:v>
                </c:pt>
                <c:pt idx="429">
                  <c:v>43760</c:v>
                </c:pt>
                <c:pt idx="430">
                  <c:v>43761</c:v>
                </c:pt>
                <c:pt idx="431">
                  <c:v>43762</c:v>
                </c:pt>
                <c:pt idx="432">
                  <c:v>43763</c:v>
                </c:pt>
                <c:pt idx="433">
                  <c:v>43766</c:v>
                </c:pt>
                <c:pt idx="434">
                  <c:v>43767</c:v>
                </c:pt>
                <c:pt idx="435">
                  <c:v>43768</c:v>
                </c:pt>
                <c:pt idx="436">
                  <c:v>43769</c:v>
                </c:pt>
                <c:pt idx="437">
                  <c:v>43770</c:v>
                </c:pt>
                <c:pt idx="438">
                  <c:v>43773</c:v>
                </c:pt>
                <c:pt idx="439">
                  <c:v>43774</c:v>
                </c:pt>
                <c:pt idx="440">
                  <c:v>43775</c:v>
                </c:pt>
                <c:pt idx="441">
                  <c:v>43776</c:v>
                </c:pt>
                <c:pt idx="442">
                  <c:v>43777</c:v>
                </c:pt>
                <c:pt idx="443">
                  <c:v>43780</c:v>
                </c:pt>
                <c:pt idx="444">
                  <c:v>43781</c:v>
                </c:pt>
                <c:pt idx="445">
                  <c:v>43782</c:v>
                </c:pt>
                <c:pt idx="446">
                  <c:v>43783</c:v>
                </c:pt>
                <c:pt idx="447">
                  <c:v>43784</c:v>
                </c:pt>
                <c:pt idx="448">
                  <c:v>43787</c:v>
                </c:pt>
                <c:pt idx="449">
                  <c:v>43788</c:v>
                </c:pt>
                <c:pt idx="450">
                  <c:v>43789</c:v>
                </c:pt>
                <c:pt idx="451">
                  <c:v>43790</c:v>
                </c:pt>
                <c:pt idx="452">
                  <c:v>43791</c:v>
                </c:pt>
                <c:pt idx="453">
                  <c:v>43794</c:v>
                </c:pt>
                <c:pt idx="454">
                  <c:v>43795</c:v>
                </c:pt>
                <c:pt idx="455">
                  <c:v>43796</c:v>
                </c:pt>
                <c:pt idx="456">
                  <c:v>43798</c:v>
                </c:pt>
                <c:pt idx="457">
                  <c:v>43801</c:v>
                </c:pt>
                <c:pt idx="458">
                  <c:v>43802</c:v>
                </c:pt>
                <c:pt idx="459">
                  <c:v>43803</c:v>
                </c:pt>
                <c:pt idx="460">
                  <c:v>43804</c:v>
                </c:pt>
                <c:pt idx="461">
                  <c:v>43805</c:v>
                </c:pt>
                <c:pt idx="462">
                  <c:v>43808</c:v>
                </c:pt>
                <c:pt idx="463">
                  <c:v>43809</c:v>
                </c:pt>
                <c:pt idx="464">
                  <c:v>43810</c:v>
                </c:pt>
                <c:pt idx="465">
                  <c:v>43811</c:v>
                </c:pt>
                <c:pt idx="466">
                  <c:v>43812</c:v>
                </c:pt>
                <c:pt idx="467">
                  <c:v>43815</c:v>
                </c:pt>
                <c:pt idx="468">
                  <c:v>43816</c:v>
                </c:pt>
                <c:pt idx="469">
                  <c:v>43817</c:v>
                </c:pt>
                <c:pt idx="470">
                  <c:v>43818</c:v>
                </c:pt>
                <c:pt idx="471">
                  <c:v>43819</c:v>
                </c:pt>
                <c:pt idx="472">
                  <c:v>43822</c:v>
                </c:pt>
                <c:pt idx="473">
                  <c:v>43823</c:v>
                </c:pt>
                <c:pt idx="474">
                  <c:v>43825</c:v>
                </c:pt>
                <c:pt idx="475">
                  <c:v>43826</c:v>
                </c:pt>
                <c:pt idx="476">
                  <c:v>43829</c:v>
                </c:pt>
                <c:pt idx="477">
                  <c:v>43830</c:v>
                </c:pt>
                <c:pt idx="478">
                  <c:v>43832</c:v>
                </c:pt>
                <c:pt idx="479">
                  <c:v>43833</c:v>
                </c:pt>
                <c:pt idx="480">
                  <c:v>43836</c:v>
                </c:pt>
                <c:pt idx="481">
                  <c:v>43837</c:v>
                </c:pt>
                <c:pt idx="482">
                  <c:v>43838</c:v>
                </c:pt>
                <c:pt idx="483">
                  <c:v>43839</c:v>
                </c:pt>
                <c:pt idx="484">
                  <c:v>43840</c:v>
                </c:pt>
                <c:pt idx="485">
                  <c:v>43843</c:v>
                </c:pt>
                <c:pt idx="486">
                  <c:v>43844</c:v>
                </c:pt>
                <c:pt idx="487">
                  <c:v>43845</c:v>
                </c:pt>
                <c:pt idx="488">
                  <c:v>43846</c:v>
                </c:pt>
                <c:pt idx="489">
                  <c:v>43847</c:v>
                </c:pt>
                <c:pt idx="490">
                  <c:v>43851</c:v>
                </c:pt>
                <c:pt idx="491">
                  <c:v>43852</c:v>
                </c:pt>
                <c:pt idx="492">
                  <c:v>43853</c:v>
                </c:pt>
                <c:pt idx="493">
                  <c:v>43854</c:v>
                </c:pt>
                <c:pt idx="494">
                  <c:v>43857</c:v>
                </c:pt>
                <c:pt idx="495">
                  <c:v>43858</c:v>
                </c:pt>
                <c:pt idx="496">
                  <c:v>43859</c:v>
                </c:pt>
                <c:pt idx="497">
                  <c:v>43860</c:v>
                </c:pt>
                <c:pt idx="498">
                  <c:v>43861</c:v>
                </c:pt>
                <c:pt idx="499">
                  <c:v>43864</c:v>
                </c:pt>
                <c:pt idx="500">
                  <c:v>43864</c:v>
                </c:pt>
              </c:numCache>
            </c:numRef>
          </c:cat>
          <c:val>
            <c:numRef>
              <c:f>Data!$D$2:$D$502</c:f>
              <c:numCache>
                <c:formatCode>General</c:formatCode>
                <c:ptCount val="501"/>
                <c:pt idx="0">
                  <c:v>30323.199218999998</c:v>
                </c:pt>
                <c:pt idx="1">
                  <c:v>30451.269531000002</c:v>
                </c:pt>
                <c:pt idx="2">
                  <c:v>29507.419922000001</c:v>
                </c:pt>
                <c:pt idx="3">
                  <c:v>29459.630859000001</c:v>
                </c:pt>
                <c:pt idx="4">
                  <c:v>29839.529297000001</c:v>
                </c:pt>
                <c:pt idx="5">
                  <c:v>30515.599609000001</c:v>
                </c:pt>
                <c:pt idx="6">
                  <c:v>31115.429688</c:v>
                </c:pt>
                <c:pt idx="7">
                  <c:v>30873.630859000001</c:v>
                </c:pt>
                <c:pt idx="8">
                  <c:v>31431.890625</c:v>
                </c:pt>
                <c:pt idx="9">
                  <c:v>30965.679688</c:v>
                </c:pt>
                <c:pt idx="10">
                  <c:v>31267.169922000001</c:v>
                </c:pt>
                <c:pt idx="11">
                  <c:v>31498.599609000001</c:v>
                </c:pt>
                <c:pt idx="12">
                  <c:v>31268.660156000002</c:v>
                </c:pt>
                <c:pt idx="13">
                  <c:v>30844.720702999999</c:v>
                </c:pt>
                <c:pt idx="14">
                  <c:v>30944.4853515</c:v>
                </c:pt>
                <c:pt idx="15">
                  <c:v>31044.25</c:v>
                </c:pt>
                <c:pt idx="16">
                  <c:v>30583.449218999998</c:v>
                </c:pt>
                <c:pt idx="17">
                  <c:v>29886.390625</c:v>
                </c:pt>
                <c:pt idx="18">
                  <c:v>30510.730468999998</c:v>
                </c:pt>
                <c:pt idx="19">
                  <c:v>30196.919922000001</c:v>
                </c:pt>
                <c:pt idx="20">
                  <c:v>30654.519531000002</c:v>
                </c:pt>
                <c:pt idx="21">
                  <c:v>30996.210938</c:v>
                </c:pt>
                <c:pt idx="22">
                  <c:v>31594.330077999999</c:v>
                </c:pt>
                <c:pt idx="23">
                  <c:v>31601.449218999998</c:v>
                </c:pt>
                <c:pt idx="24">
                  <c:v>31435.009765999999</c:v>
                </c:pt>
                <c:pt idx="25">
                  <c:v>31541.099609000001</c:v>
                </c:pt>
                <c:pt idx="26">
                  <c:v>31501.970702999999</c:v>
                </c:pt>
                <c:pt idx="27">
                  <c:v>31513.759765999999</c:v>
                </c:pt>
                <c:pt idx="28">
                  <c:v>31549.929688</c:v>
                </c:pt>
                <c:pt idx="29">
                  <c:v>31414.519531000002</c:v>
                </c:pt>
                <c:pt idx="30">
                  <c:v>31071.050781000002</c:v>
                </c:pt>
                <c:pt idx="31">
                  <c:v>30309.289063</c:v>
                </c:pt>
                <c:pt idx="32">
                  <c:v>30548.769531000002</c:v>
                </c:pt>
                <c:pt idx="33">
                  <c:v>30790.830077999999</c:v>
                </c:pt>
                <c:pt idx="34">
                  <c:v>30022.529297000001</c:v>
                </c:pt>
                <c:pt idx="35">
                  <c:v>30093.380859000001</c:v>
                </c:pt>
                <c:pt idx="36">
                  <c:v>30180.099609000001</c:v>
                </c:pt>
                <c:pt idx="37">
                  <c:v>29518.689452999999</c:v>
                </c:pt>
                <c:pt idx="38">
                  <c:v>29844.939452999999</c:v>
                </c:pt>
                <c:pt idx="39">
                  <c:v>30229.580077999999</c:v>
                </c:pt>
                <c:pt idx="40">
                  <c:v>30728.740234000001</c:v>
                </c:pt>
                <c:pt idx="41">
                  <c:v>30897.710938</c:v>
                </c:pt>
                <c:pt idx="42">
                  <c:v>30831.279297000001</c:v>
                </c:pt>
                <c:pt idx="43">
                  <c:v>30808.380859000001</c:v>
                </c:pt>
                <c:pt idx="44">
                  <c:v>30315.589843999998</c:v>
                </c:pt>
                <c:pt idx="45">
                  <c:v>30062.75</c:v>
                </c:pt>
                <c:pt idx="46">
                  <c:v>30284.25</c:v>
                </c:pt>
                <c:pt idx="47">
                  <c:v>30708.439452999999</c:v>
                </c:pt>
                <c:pt idx="48">
                  <c:v>30418.330077999999</c:v>
                </c:pt>
                <c:pt idx="49">
                  <c:v>30254.400390999999</c:v>
                </c:pt>
                <c:pt idx="50">
                  <c:v>30636.240234000001</c:v>
                </c:pt>
                <c:pt idx="51">
                  <c:v>30328.150390999999</c:v>
                </c:pt>
                <c:pt idx="52">
                  <c:v>30171.575195500001</c:v>
                </c:pt>
                <c:pt idx="53">
                  <c:v>30015</c:v>
                </c:pt>
                <c:pt idx="54">
                  <c:v>30007.679688</c:v>
                </c:pt>
                <c:pt idx="55">
                  <c:v>30280.669922000001</c:v>
                </c:pt>
                <c:pt idx="56">
                  <c:v>30808.449218999998</c:v>
                </c:pt>
                <c:pt idx="57">
                  <c:v>30766.165039</c:v>
                </c:pt>
                <c:pt idx="58">
                  <c:v>30723.880859000001</c:v>
                </c:pt>
                <c:pt idx="59">
                  <c:v>30313.369140999999</c:v>
                </c:pt>
                <c:pt idx="60">
                  <c:v>29926.5</c:v>
                </c:pt>
                <c:pt idx="61">
                  <c:v>29994.259765999999</c:v>
                </c:pt>
                <c:pt idx="62">
                  <c:v>30402.810547000001</c:v>
                </c:pt>
                <c:pt idx="63">
                  <c:v>30536.140625</c:v>
                </c:pt>
                <c:pt idx="64">
                  <c:v>30809.220702999999</c:v>
                </c:pt>
                <c:pt idx="65">
                  <c:v>31122.060547000001</c:v>
                </c:pt>
                <c:pt idx="66">
                  <c:v>31541.080077999999</c:v>
                </c:pt>
                <c:pt idx="67">
                  <c:v>31152.029297000001</c:v>
                </c:pt>
                <c:pt idx="68">
                  <c:v>31110.199218999998</c:v>
                </c:pt>
                <c:pt idx="69">
                  <c:v>30942.150390999999</c:v>
                </c:pt>
                <c:pt idx="70">
                  <c:v>31047.910156000002</c:v>
                </c:pt>
                <c:pt idx="71">
                  <c:v>31234.349609000001</c:v>
                </c:pt>
                <c:pt idx="72">
                  <c:v>30665.640625</c:v>
                </c:pt>
                <c:pt idx="73">
                  <c:v>30760.410156000002</c:v>
                </c:pt>
                <c:pt idx="74">
                  <c:v>30588.039063</c:v>
                </c:pt>
                <c:pt idx="75">
                  <c:v>30792.259765999999</c:v>
                </c:pt>
                <c:pt idx="76">
                  <c:v>30484.580077999999</c:v>
                </c:pt>
                <c:pt idx="77">
                  <c:v>30056.789063</c:v>
                </c:pt>
                <c:pt idx="78">
                  <c:v>30468.560547000001</c:v>
                </c:pt>
                <c:pt idx="79">
                  <c:v>30492.910156000002</c:v>
                </c:pt>
                <c:pt idx="80">
                  <c:v>30997.980468999998</c:v>
                </c:pt>
                <c:pt idx="81">
                  <c:v>31093.449218999998</c:v>
                </c:pt>
                <c:pt idx="82">
                  <c:v>31259.099609000001</c:v>
                </c:pt>
                <c:pt idx="83">
                  <c:v>31512.630859000001</c:v>
                </c:pt>
                <c:pt idx="84">
                  <c:v>30958.210938</c:v>
                </c:pt>
                <c:pt idx="85">
                  <c:v>31063.699218999998</c:v>
                </c:pt>
                <c:pt idx="86">
                  <c:v>31103.060547000001</c:v>
                </c:pt>
                <c:pt idx="87">
                  <c:v>30725.150390999999</c:v>
                </c:pt>
                <c:pt idx="88">
                  <c:v>30440.169922000001</c:v>
                </c:pt>
                <c:pt idx="89">
                  <c:v>30309.490234000001</c:v>
                </c:pt>
                <c:pt idx="90">
                  <c:v>29468.150390999999</c:v>
                </c:pt>
                <c:pt idx="91">
                  <c:v>29696.169922000001</c:v>
                </c:pt>
                <c:pt idx="92">
                  <c:v>29296.050781000002</c:v>
                </c:pt>
                <c:pt idx="93">
                  <c:v>29338.699218999998</c:v>
                </c:pt>
                <c:pt idx="94">
                  <c:v>28961.390625</c:v>
                </c:pt>
                <c:pt idx="95">
                  <c:v>28881.400390999999</c:v>
                </c:pt>
                <c:pt idx="96">
                  <c:v>28356.259765999999</c:v>
                </c:pt>
                <c:pt idx="97">
                  <c:v>28497.320313</c:v>
                </c:pt>
                <c:pt idx="98">
                  <c:v>28955.109375</c:v>
                </c:pt>
                <c:pt idx="99">
                  <c:v>28545.570313</c:v>
                </c:pt>
                <c:pt idx="100">
                  <c:v>28241.669922000001</c:v>
                </c:pt>
                <c:pt idx="101">
                  <c:v>28182.089843999998</c:v>
                </c:pt>
                <c:pt idx="102">
                  <c:v>28315.619140999999</c:v>
                </c:pt>
                <c:pt idx="103">
                  <c:v>28688.5</c:v>
                </c:pt>
                <c:pt idx="104">
                  <c:v>28682.25</c:v>
                </c:pt>
                <c:pt idx="105">
                  <c:v>28311.689452999999</c:v>
                </c:pt>
                <c:pt idx="106">
                  <c:v>28480.830077999999</c:v>
                </c:pt>
                <c:pt idx="107">
                  <c:v>28525.439452999999</c:v>
                </c:pt>
                <c:pt idx="108">
                  <c:v>28539.660156000002</c:v>
                </c:pt>
                <c:pt idx="109">
                  <c:v>28181.679688</c:v>
                </c:pt>
                <c:pt idx="110">
                  <c:v>28117.419922000001</c:v>
                </c:pt>
                <c:pt idx="111">
                  <c:v>28010.859375</c:v>
                </c:pt>
                <c:pt idx="112">
                  <c:v>28224.480468999998</c:v>
                </c:pt>
                <c:pt idx="113">
                  <c:v>28256.119140999999</c:v>
                </c:pt>
                <c:pt idx="114">
                  <c:v>28662.570313</c:v>
                </c:pt>
                <c:pt idx="115">
                  <c:v>28920.900390999999</c:v>
                </c:pt>
                <c:pt idx="116">
                  <c:v>28781.140625</c:v>
                </c:pt>
                <c:pt idx="117">
                  <c:v>28804.279297000001</c:v>
                </c:pt>
                <c:pt idx="118">
                  <c:v>28733.130859000001</c:v>
                </c:pt>
                <c:pt idx="119">
                  <c:v>28583.009765999999</c:v>
                </c:pt>
                <c:pt idx="120">
                  <c:v>28340.740234000001</c:v>
                </c:pt>
                <c:pt idx="121">
                  <c:v>27714.560547000001</c:v>
                </c:pt>
                <c:pt idx="122">
                  <c:v>27676.320313</c:v>
                </c:pt>
                <c:pt idx="123">
                  <c:v>27819.560547000001</c:v>
                </c:pt>
                <c:pt idx="124">
                  <c:v>28248.880859000001</c:v>
                </c:pt>
                <c:pt idx="125">
                  <c:v>28359.140625</c:v>
                </c:pt>
                <c:pt idx="126">
                  <c:v>28607.300781000002</c:v>
                </c:pt>
                <c:pt idx="127">
                  <c:v>28366.619140999999</c:v>
                </c:pt>
                <c:pt idx="128">
                  <c:v>27936.570313</c:v>
                </c:pt>
                <c:pt idx="129">
                  <c:v>27752.929688</c:v>
                </c:pt>
                <c:pt idx="130">
                  <c:v>27323.589843999998</c:v>
                </c:pt>
                <c:pt idx="131">
                  <c:v>27100.060547000001</c:v>
                </c:pt>
                <c:pt idx="132">
                  <c:v>27213.410156000002</c:v>
                </c:pt>
                <c:pt idx="133">
                  <c:v>27598.019531000002</c:v>
                </c:pt>
                <c:pt idx="134">
                  <c:v>27752.789063</c:v>
                </c:pt>
                <c:pt idx="135">
                  <c:v>27927.580077999999</c:v>
                </c:pt>
                <c:pt idx="136">
                  <c:v>27790.460938</c:v>
                </c:pt>
                <c:pt idx="137">
                  <c:v>27671.869140999999</c:v>
                </c:pt>
                <c:pt idx="138">
                  <c:v>28271.269531000002</c:v>
                </c:pt>
                <c:pt idx="139">
                  <c:v>28351.619140999999</c:v>
                </c:pt>
                <c:pt idx="140">
                  <c:v>28416.439452999999</c:v>
                </c:pt>
                <c:pt idx="141">
                  <c:v>28164.050781000002</c:v>
                </c:pt>
                <c:pt idx="142">
                  <c:v>27888.550781000002</c:v>
                </c:pt>
                <c:pt idx="143">
                  <c:v>27712.539063</c:v>
                </c:pt>
                <c:pt idx="144">
                  <c:v>27973.339843999998</c:v>
                </c:pt>
                <c:pt idx="145">
                  <c:v>27243.849609000001</c:v>
                </c:pt>
                <c:pt idx="146">
                  <c:v>26974.820313</c:v>
                </c:pt>
                <c:pt idx="147">
                  <c:v>26973.470702999999</c:v>
                </c:pt>
                <c:pt idx="148">
                  <c:v>26613.419922000001</c:v>
                </c:pt>
                <c:pt idx="149">
                  <c:v>26422.550781000002</c:v>
                </c:pt>
                <c:pt idx="150">
                  <c:v>26345.039063</c:v>
                </c:pt>
                <c:pt idx="151">
                  <c:v>27014.490234000001</c:v>
                </c:pt>
                <c:pt idx="152">
                  <c:v>27286.410156000002</c:v>
                </c:pt>
                <c:pt idx="153">
                  <c:v>26932.849609000001</c:v>
                </c:pt>
                <c:pt idx="154">
                  <c:v>27084.660156000002</c:v>
                </c:pt>
                <c:pt idx="155">
                  <c:v>27407.369140999999</c:v>
                </c:pt>
                <c:pt idx="156">
                  <c:v>27477.669922000001</c:v>
                </c:pt>
                <c:pt idx="157">
                  <c:v>27953.580077999999</c:v>
                </c:pt>
                <c:pt idx="158">
                  <c:v>27499.390625</c:v>
                </c:pt>
                <c:pt idx="159">
                  <c:v>27816.869140999999</c:v>
                </c:pt>
                <c:pt idx="160">
                  <c:v>27715.669922000001</c:v>
                </c:pt>
                <c:pt idx="161">
                  <c:v>27788.519531000002</c:v>
                </c:pt>
                <c:pt idx="162">
                  <c:v>27126.380859000001</c:v>
                </c:pt>
                <c:pt idx="163">
                  <c:v>27091.259765999999</c:v>
                </c:pt>
                <c:pt idx="164">
                  <c:v>26623.869140999999</c:v>
                </c:pt>
                <c:pt idx="165">
                  <c:v>26572.570313</c:v>
                </c:pt>
                <c:pt idx="166">
                  <c:v>26202.570313</c:v>
                </c:pt>
                <c:pt idx="167">
                  <c:v>26172.910156000002</c:v>
                </c:pt>
                <c:pt idx="168">
                  <c:v>26193.070313</c:v>
                </c:pt>
                <c:pt idx="169">
                  <c:v>25266.369140999999</c:v>
                </c:pt>
                <c:pt idx="170">
                  <c:v>25801.490234000001</c:v>
                </c:pt>
                <c:pt idx="171">
                  <c:v>25445.060547000001</c:v>
                </c:pt>
                <c:pt idx="172">
                  <c:v>25462.259765999999</c:v>
                </c:pt>
                <c:pt idx="173">
                  <c:v>25454.550781000002</c:v>
                </c:pt>
                <c:pt idx="174">
                  <c:v>25561.400390999999</c:v>
                </c:pt>
                <c:pt idx="175">
                  <c:v>26153.150390999999</c:v>
                </c:pt>
                <c:pt idx="176">
                  <c:v>25346.550781000002</c:v>
                </c:pt>
                <c:pt idx="177">
                  <c:v>25249.779297000001</c:v>
                </c:pt>
                <c:pt idx="178">
                  <c:v>24994.460938</c:v>
                </c:pt>
                <c:pt idx="179">
                  <c:v>24717.630859000001</c:v>
                </c:pt>
                <c:pt idx="180">
                  <c:v>24812.039063</c:v>
                </c:pt>
                <c:pt idx="181">
                  <c:v>24585.529297000001</c:v>
                </c:pt>
                <c:pt idx="182">
                  <c:v>24979.689452999999</c:v>
                </c:pt>
                <c:pt idx="183">
                  <c:v>25416</c:v>
                </c:pt>
                <c:pt idx="184">
                  <c:v>26486.349609000001</c:v>
                </c:pt>
                <c:pt idx="185">
                  <c:v>25934.390625</c:v>
                </c:pt>
                <c:pt idx="186">
                  <c:v>26120.960938</c:v>
                </c:pt>
                <c:pt idx="187">
                  <c:v>26147.689452999999</c:v>
                </c:pt>
                <c:pt idx="188">
                  <c:v>26227.720702999999</c:v>
                </c:pt>
                <c:pt idx="189">
                  <c:v>25601.919922000001</c:v>
                </c:pt>
                <c:pt idx="190">
                  <c:v>25633.179688</c:v>
                </c:pt>
                <c:pt idx="191">
                  <c:v>25792.869140999999</c:v>
                </c:pt>
                <c:pt idx="192">
                  <c:v>25654.429688</c:v>
                </c:pt>
                <c:pt idx="193">
                  <c:v>26103.339843999998</c:v>
                </c:pt>
                <c:pt idx="194">
                  <c:v>26183.529297000001</c:v>
                </c:pt>
                <c:pt idx="195">
                  <c:v>26372</c:v>
                </c:pt>
                <c:pt idx="196">
                  <c:v>25840.339843999998</c:v>
                </c:pt>
                <c:pt idx="197">
                  <c:v>25971.470702999999</c:v>
                </c:pt>
                <c:pt idx="198">
                  <c:v>26019.410156000002</c:v>
                </c:pt>
                <c:pt idx="199">
                  <c:v>25927.679688</c:v>
                </c:pt>
                <c:pt idx="200">
                  <c:v>26376.179688</c:v>
                </c:pt>
                <c:pt idx="201">
                  <c:v>26331.960938</c:v>
                </c:pt>
                <c:pt idx="202">
                  <c:v>26682.560547000001</c:v>
                </c:pt>
                <c:pt idx="203">
                  <c:v>26451.029297000001</c:v>
                </c:pt>
                <c:pt idx="204">
                  <c:v>26506.75</c:v>
                </c:pt>
                <c:pt idx="205">
                  <c:v>27182.039063</c:v>
                </c:pt>
                <c:pt idx="206">
                  <c:v>27260.439452999999</c:v>
                </c:pt>
                <c:pt idx="207">
                  <c:v>26819.679688</c:v>
                </c:pt>
                <c:pt idx="208">
                  <c:v>26156.380859000001</c:v>
                </c:pt>
                <c:pt idx="209">
                  <c:v>26063.759765999999</c:v>
                </c:pt>
                <c:pt idx="210">
                  <c:v>25752.380859000001</c:v>
                </c:pt>
                <c:pt idx="211">
                  <c:v>25771.669922000001</c:v>
                </c:pt>
                <c:pt idx="212">
                  <c:v>26186.710938</c:v>
                </c:pt>
                <c:pt idx="213">
                  <c:v>26524.349609000001</c:v>
                </c:pt>
                <c:pt idx="214">
                  <c:v>26094.789063</c:v>
                </c:pt>
                <c:pt idx="215">
                  <c:v>26087.980468999998</c:v>
                </c:pt>
                <c:pt idx="216">
                  <c:v>25814.25</c:v>
                </c:pt>
                <c:pt idx="217">
                  <c:v>25865.390625</c:v>
                </c:pt>
                <c:pt idx="218">
                  <c:v>25623.529297000001</c:v>
                </c:pt>
                <c:pt idx="219">
                  <c:v>25753.419922000001</c:v>
                </c:pt>
                <c:pt idx="220">
                  <c:v>25651.380859000001</c:v>
                </c:pt>
                <c:pt idx="221">
                  <c:v>25478.880859000001</c:v>
                </c:pt>
                <c:pt idx="222">
                  <c:v>25504.199218999998</c:v>
                </c:pt>
                <c:pt idx="223">
                  <c:v>25845.699218999998</c:v>
                </c:pt>
                <c:pt idx="224">
                  <c:v>25130.349609000001</c:v>
                </c:pt>
                <c:pt idx="225">
                  <c:v>25064.359375</c:v>
                </c:pt>
                <c:pt idx="226">
                  <c:v>25626.029297000001</c:v>
                </c:pt>
                <c:pt idx="227">
                  <c:v>25835.699218999998</c:v>
                </c:pt>
                <c:pt idx="228">
                  <c:v>25875.449218999998</c:v>
                </c:pt>
                <c:pt idx="229">
                  <c:v>26462.320313</c:v>
                </c:pt>
                <c:pt idx="230">
                  <c:v>26521.429688</c:v>
                </c:pt>
                <c:pt idx="231">
                  <c:v>26667.269531000002</c:v>
                </c:pt>
                <c:pt idx="232">
                  <c:v>26298.330077999999</c:v>
                </c:pt>
                <c:pt idx="233">
                  <c:v>26830.289063</c:v>
                </c:pt>
                <c:pt idx="234">
                  <c:v>26902.099609000001</c:v>
                </c:pt>
                <c:pt idx="235">
                  <c:v>26755.630859000001</c:v>
                </c:pt>
                <c:pt idx="236">
                  <c:v>27090.810547000001</c:v>
                </c:pt>
                <c:pt idx="237">
                  <c:v>27196.539063</c:v>
                </c:pt>
                <c:pt idx="238">
                  <c:v>27005.449218999998</c:v>
                </c:pt>
                <c:pt idx="239">
                  <c:v>27008.199218999998</c:v>
                </c:pt>
                <c:pt idx="240">
                  <c:v>27120.980468999998</c:v>
                </c:pt>
                <c:pt idx="241">
                  <c:v>27345.084961</c:v>
                </c:pt>
                <c:pt idx="242">
                  <c:v>27569.189452999999</c:v>
                </c:pt>
                <c:pt idx="243">
                  <c:v>27576.960938</c:v>
                </c:pt>
                <c:pt idx="244">
                  <c:v>27531.679688</c:v>
                </c:pt>
                <c:pt idx="245">
                  <c:v>27642.849609000001</c:v>
                </c:pt>
                <c:pt idx="246">
                  <c:v>27942.470702999999</c:v>
                </c:pt>
                <c:pt idx="247">
                  <c:v>27930.740234000001</c:v>
                </c:pt>
                <c:pt idx="248">
                  <c:v>27990.210938</c:v>
                </c:pt>
                <c:pt idx="249">
                  <c:v>27970.105469000002</c:v>
                </c:pt>
                <c:pt idx="250">
                  <c:v>27950</c:v>
                </c:pt>
                <c:pt idx="251">
                  <c:v>27946.320313</c:v>
                </c:pt>
                <c:pt idx="252">
                  <c:v>28143.839843999998</c:v>
                </c:pt>
                <c:pt idx="253">
                  <c:v>28171.330077999999</c:v>
                </c:pt>
                <c:pt idx="254">
                  <c:v>28497.589843999998</c:v>
                </c:pt>
                <c:pt idx="255">
                  <c:v>28432.050781000002</c:v>
                </c:pt>
                <c:pt idx="256">
                  <c:v>27900.839843999998</c:v>
                </c:pt>
                <c:pt idx="257">
                  <c:v>28347.009765999999</c:v>
                </c:pt>
                <c:pt idx="258">
                  <c:v>28228.130859000001</c:v>
                </c:pt>
                <c:pt idx="259">
                  <c:v>28514.050781000002</c:v>
                </c:pt>
                <c:pt idx="260">
                  <c:v>28629.919922000001</c:v>
                </c:pt>
                <c:pt idx="261">
                  <c:v>28816.300781000002</c:v>
                </c:pt>
                <c:pt idx="262">
                  <c:v>28959.300781000002</c:v>
                </c:pt>
                <c:pt idx="263">
                  <c:v>28772.060547000001</c:v>
                </c:pt>
                <c:pt idx="264">
                  <c:v>28757.439452999999</c:v>
                </c:pt>
                <c:pt idx="265">
                  <c:v>28633.179688</c:v>
                </c:pt>
                <c:pt idx="266">
                  <c:v>28812.169922000001</c:v>
                </c:pt>
                <c:pt idx="267">
                  <c:v>28959.589843999998</c:v>
                </c:pt>
                <c:pt idx="268">
                  <c:v>28961.599609000001</c:v>
                </c:pt>
                <c:pt idx="269">
                  <c:v>29037.599609000001</c:v>
                </c:pt>
                <c:pt idx="270">
                  <c:v>28779.449218999998</c:v>
                </c:pt>
                <c:pt idx="271">
                  <c:v>28228.419922000001</c:v>
                </c:pt>
                <c:pt idx="272">
                  <c:v>28503.300781000002</c:v>
                </c:pt>
                <c:pt idx="273">
                  <c:v>28920.869140999999</c:v>
                </c:pt>
                <c:pt idx="274">
                  <c:v>28807.449218999998</c:v>
                </c:pt>
                <c:pt idx="275">
                  <c:v>28851.390625</c:v>
                </c:pt>
                <c:pt idx="276">
                  <c:v>29012.259765999999</c:v>
                </c:pt>
                <c:pt idx="277">
                  <c:v>29409.009765999999</c:v>
                </c:pt>
                <c:pt idx="278">
                  <c:v>29466.279297000001</c:v>
                </c:pt>
                <c:pt idx="279">
                  <c:v>29320.970702999999</c:v>
                </c:pt>
                <c:pt idx="280">
                  <c:v>29071.560547000001</c:v>
                </c:pt>
                <c:pt idx="281">
                  <c:v>29113.359375</c:v>
                </c:pt>
                <c:pt idx="282">
                  <c:v>28523.349609000001</c:v>
                </c:pt>
                <c:pt idx="283">
                  <c:v>28566.910156000002</c:v>
                </c:pt>
                <c:pt idx="284">
                  <c:v>28728.25</c:v>
                </c:pt>
                <c:pt idx="285">
                  <c:v>28775.210938</c:v>
                </c:pt>
                <c:pt idx="286">
                  <c:v>29051.359375</c:v>
                </c:pt>
                <c:pt idx="287">
                  <c:v>29562.019531000002</c:v>
                </c:pt>
                <c:pt idx="288">
                  <c:v>29624.669922000001</c:v>
                </c:pt>
                <c:pt idx="289">
                  <c:v>29986.390625</c:v>
                </c:pt>
                <c:pt idx="290">
                  <c:v>29936.320313</c:v>
                </c:pt>
                <c:pt idx="291">
                  <c:v>30006.735352</c:v>
                </c:pt>
                <c:pt idx="292">
                  <c:v>30077.150390999999</c:v>
                </c:pt>
                <c:pt idx="293">
                  <c:v>30157.490234000001</c:v>
                </c:pt>
                <c:pt idx="294">
                  <c:v>30119.560547000001</c:v>
                </c:pt>
                <c:pt idx="295">
                  <c:v>29839.449218999998</c:v>
                </c:pt>
                <c:pt idx="296">
                  <c:v>29909.759765999999</c:v>
                </c:pt>
                <c:pt idx="297">
                  <c:v>29810.720702999999</c:v>
                </c:pt>
                <c:pt idx="298">
                  <c:v>30129.869140999999</c:v>
                </c:pt>
                <c:pt idx="299">
                  <c:v>30124.679688</c:v>
                </c:pt>
                <c:pt idx="300">
                  <c:v>29963.259765999999</c:v>
                </c:pt>
                <c:pt idx="301">
                  <c:v>29963.240234000001</c:v>
                </c:pt>
                <c:pt idx="302">
                  <c:v>29805.830077999999</c:v>
                </c:pt>
                <c:pt idx="303">
                  <c:v>29549.800781000002</c:v>
                </c:pt>
                <c:pt idx="304">
                  <c:v>29577.4052735</c:v>
                </c:pt>
                <c:pt idx="305">
                  <c:v>29605.009765999999</c:v>
                </c:pt>
                <c:pt idx="306">
                  <c:v>29892.810547000001</c:v>
                </c:pt>
                <c:pt idx="307">
                  <c:v>29699.109375</c:v>
                </c:pt>
                <c:pt idx="308">
                  <c:v>29821.644531500002</c:v>
                </c:pt>
                <c:pt idx="309">
                  <c:v>29944.179688</c:v>
                </c:pt>
                <c:pt idx="310">
                  <c:v>30081.550781000002</c:v>
                </c:pt>
                <c:pt idx="311">
                  <c:v>29209.820313</c:v>
                </c:pt>
                <c:pt idx="312">
                  <c:v>29363.019531000002</c:v>
                </c:pt>
                <c:pt idx="313">
                  <c:v>29003.199218999998</c:v>
                </c:pt>
                <c:pt idx="314">
                  <c:v>28311.070313</c:v>
                </c:pt>
                <c:pt idx="315">
                  <c:v>28550.240234000001</c:v>
                </c:pt>
                <c:pt idx="316">
                  <c:v>28336.129882500001</c:v>
                </c:pt>
                <c:pt idx="317">
                  <c:v>28122.019531000002</c:v>
                </c:pt>
                <c:pt idx="318">
                  <c:v>28268.710938</c:v>
                </c:pt>
                <c:pt idx="319">
                  <c:v>28275.070313</c:v>
                </c:pt>
                <c:pt idx="320">
                  <c:v>27946.460938</c:v>
                </c:pt>
                <c:pt idx="321">
                  <c:v>27787.609375</c:v>
                </c:pt>
                <c:pt idx="322">
                  <c:v>27657.240234000001</c:v>
                </c:pt>
                <c:pt idx="323">
                  <c:v>27705.939452999999</c:v>
                </c:pt>
                <c:pt idx="324">
                  <c:v>27267.130859000001</c:v>
                </c:pt>
                <c:pt idx="325">
                  <c:v>27353.929688</c:v>
                </c:pt>
                <c:pt idx="326">
                  <c:v>27288.089843999998</c:v>
                </c:pt>
                <c:pt idx="327">
                  <c:v>27390.810547000001</c:v>
                </c:pt>
                <c:pt idx="328">
                  <c:v>27235.710938</c:v>
                </c:pt>
                <c:pt idx="329">
                  <c:v>27114.880859000001</c:v>
                </c:pt>
                <c:pt idx="330">
                  <c:v>26901.089843999998</c:v>
                </c:pt>
                <c:pt idx="331">
                  <c:v>26893.859375</c:v>
                </c:pt>
                <c:pt idx="332">
                  <c:v>26761.519531000002</c:v>
                </c:pt>
                <c:pt idx="333">
                  <c:v>26895.439452999999</c:v>
                </c:pt>
                <c:pt idx="334">
                  <c:v>26965.279297000001</c:v>
                </c:pt>
                <c:pt idx="335">
                  <c:v>27578.640625</c:v>
                </c:pt>
                <c:pt idx="336">
                  <c:v>27789.339843999998</c:v>
                </c:pt>
                <c:pt idx="337">
                  <c:v>27308.460938</c:v>
                </c:pt>
                <c:pt idx="338">
                  <c:v>27294.710938</c:v>
                </c:pt>
                <c:pt idx="339">
                  <c:v>27118.349609000001</c:v>
                </c:pt>
                <c:pt idx="340">
                  <c:v>27227.160156000002</c:v>
                </c:pt>
                <c:pt idx="341">
                  <c:v>27498.769531000002</c:v>
                </c:pt>
                <c:pt idx="342">
                  <c:v>28202.140625</c:v>
                </c:pt>
                <c:pt idx="343">
                  <c:v>28550.429688</c:v>
                </c:pt>
                <c:pt idx="344">
                  <c:v>28473.710938</c:v>
                </c:pt>
                <c:pt idx="345">
                  <c:v>28513</c:v>
                </c:pt>
                <c:pt idx="346">
                  <c:v>28185.980468999998</c:v>
                </c:pt>
                <c:pt idx="347">
                  <c:v>28221.980468999998</c:v>
                </c:pt>
                <c:pt idx="348">
                  <c:v>28621.419922000001</c:v>
                </c:pt>
                <c:pt idx="349">
                  <c:v>28542.619140999999</c:v>
                </c:pt>
                <c:pt idx="350">
                  <c:v>28875.560547000001</c:v>
                </c:pt>
                <c:pt idx="351">
                  <c:v>28855.140625</c:v>
                </c:pt>
                <c:pt idx="352">
                  <c:v>28795.769531000002</c:v>
                </c:pt>
                <c:pt idx="353">
                  <c:v>28774.830077999999</c:v>
                </c:pt>
                <c:pt idx="354">
                  <c:v>28331.689452999999</c:v>
                </c:pt>
                <c:pt idx="355">
                  <c:v>28116.279297000001</c:v>
                </c:pt>
                <c:pt idx="356">
                  <c:v>28204.689452999999</c:v>
                </c:pt>
                <c:pt idx="357">
                  <c:v>28431.800781000002</c:v>
                </c:pt>
                <c:pt idx="358">
                  <c:v>28471.619140999999</c:v>
                </c:pt>
                <c:pt idx="359">
                  <c:v>28554.880859000001</c:v>
                </c:pt>
                <c:pt idx="360">
                  <c:v>28619.619140999999</c:v>
                </c:pt>
                <c:pt idx="361">
                  <c:v>28593.169922000001</c:v>
                </c:pt>
                <c:pt idx="362">
                  <c:v>28461.660156000002</c:v>
                </c:pt>
                <c:pt idx="363">
                  <c:v>28765.400390999999</c:v>
                </c:pt>
                <c:pt idx="364">
                  <c:v>28371.259765999999</c:v>
                </c:pt>
                <c:pt idx="365">
                  <c:v>28466.480468999998</c:v>
                </c:pt>
                <c:pt idx="366">
                  <c:v>28524.039063</c:v>
                </c:pt>
                <c:pt idx="367">
                  <c:v>28594.300781000002</c:v>
                </c:pt>
                <c:pt idx="368">
                  <c:v>28397.740234000001</c:v>
                </c:pt>
                <c:pt idx="369">
                  <c:v>28106.410156000002</c:v>
                </c:pt>
                <c:pt idx="370">
                  <c:v>28146.5</c:v>
                </c:pt>
                <c:pt idx="371">
                  <c:v>27777.75</c:v>
                </c:pt>
                <c:pt idx="372">
                  <c:v>27565.699218999998</c:v>
                </c:pt>
                <c:pt idx="373">
                  <c:v>26918.580077999999</c:v>
                </c:pt>
                <c:pt idx="374">
                  <c:v>26151.320313</c:v>
                </c:pt>
                <c:pt idx="375">
                  <c:v>25976.240234000001</c:v>
                </c:pt>
                <c:pt idx="376">
                  <c:v>25997.029297000001</c:v>
                </c:pt>
                <c:pt idx="377">
                  <c:v>26120.769531000002</c:v>
                </c:pt>
                <c:pt idx="378">
                  <c:v>25939.300781000002</c:v>
                </c:pt>
                <c:pt idx="379">
                  <c:v>25824.720702999999</c:v>
                </c:pt>
                <c:pt idx="380">
                  <c:v>25281.300781000002</c:v>
                </c:pt>
                <c:pt idx="381">
                  <c:v>25302.279297000001</c:v>
                </c:pt>
                <c:pt idx="382">
                  <c:v>25495.460938</c:v>
                </c:pt>
                <c:pt idx="383">
                  <c:v>25734.220702999999</c:v>
                </c:pt>
                <c:pt idx="384">
                  <c:v>26291.839843999998</c:v>
                </c:pt>
                <c:pt idx="385">
                  <c:v>26231.539063</c:v>
                </c:pt>
                <c:pt idx="386">
                  <c:v>26270.039063</c:v>
                </c:pt>
                <c:pt idx="387">
                  <c:v>26048.720702999999</c:v>
                </c:pt>
                <c:pt idx="388">
                  <c:v>26179.330077999999</c:v>
                </c:pt>
                <c:pt idx="389">
                  <c:v>25680.330077999999</c:v>
                </c:pt>
                <c:pt idx="390">
                  <c:v>25664.070313</c:v>
                </c:pt>
                <c:pt idx="391">
                  <c:v>25615.480468999998</c:v>
                </c:pt>
                <c:pt idx="392">
                  <c:v>25703.5</c:v>
                </c:pt>
                <c:pt idx="393">
                  <c:v>25724.730468999998</c:v>
                </c:pt>
                <c:pt idx="394">
                  <c:v>25626.550781000002</c:v>
                </c:pt>
                <c:pt idx="395">
                  <c:v>25527.849609000001</c:v>
                </c:pt>
                <c:pt idx="396">
                  <c:v>26523.230468999998</c:v>
                </c:pt>
                <c:pt idx="397">
                  <c:v>26515.529297000001</c:v>
                </c:pt>
                <c:pt idx="398">
                  <c:v>26690.759765999999</c:v>
                </c:pt>
                <c:pt idx="399">
                  <c:v>26681.400390999999</c:v>
                </c:pt>
                <c:pt idx="400">
                  <c:v>26683.679688</c:v>
                </c:pt>
                <c:pt idx="401">
                  <c:v>27159.060547000001</c:v>
                </c:pt>
                <c:pt idx="402">
                  <c:v>27087.630859000001</c:v>
                </c:pt>
                <c:pt idx="403">
                  <c:v>27352.689452999999</c:v>
                </c:pt>
                <c:pt idx="404">
                  <c:v>27124.550781000002</c:v>
                </c:pt>
                <c:pt idx="405">
                  <c:v>26790.240234000001</c:v>
                </c:pt>
                <c:pt idx="406">
                  <c:v>26754.119140999999</c:v>
                </c:pt>
                <c:pt idx="407">
                  <c:v>26468.949218999998</c:v>
                </c:pt>
                <c:pt idx="408">
                  <c:v>26435.669922000001</c:v>
                </c:pt>
                <c:pt idx="409">
                  <c:v>26222.400390999999</c:v>
                </c:pt>
                <c:pt idx="410">
                  <c:v>26281</c:v>
                </c:pt>
                <c:pt idx="411">
                  <c:v>25945.349609000001</c:v>
                </c:pt>
                <c:pt idx="412">
                  <c:v>26041.929688</c:v>
                </c:pt>
                <c:pt idx="413">
                  <c:v>25954.810547000001</c:v>
                </c:pt>
                <c:pt idx="414">
                  <c:v>26092.269531000002</c:v>
                </c:pt>
                <c:pt idx="415">
                  <c:v>26042.689452999999</c:v>
                </c:pt>
                <c:pt idx="416">
                  <c:v>26110.310547000001</c:v>
                </c:pt>
                <c:pt idx="417">
                  <c:v>25821.029297000001</c:v>
                </c:pt>
                <c:pt idx="418">
                  <c:v>25893.400390999999</c:v>
                </c:pt>
                <c:pt idx="419">
                  <c:v>25682.810547000001</c:v>
                </c:pt>
                <c:pt idx="420">
                  <c:v>25707.929688</c:v>
                </c:pt>
                <c:pt idx="421">
                  <c:v>26308.439452999999</c:v>
                </c:pt>
                <c:pt idx="422">
                  <c:v>26521.849609000001</c:v>
                </c:pt>
                <c:pt idx="423">
                  <c:v>26503.929688</c:v>
                </c:pt>
                <c:pt idx="424">
                  <c:v>26664.279297000001</c:v>
                </c:pt>
                <c:pt idx="425">
                  <c:v>26848.490234000001</c:v>
                </c:pt>
                <c:pt idx="426">
                  <c:v>26719.580077999999</c:v>
                </c:pt>
                <c:pt idx="427">
                  <c:v>26725.679688</c:v>
                </c:pt>
                <c:pt idx="428">
                  <c:v>26786.199218999998</c:v>
                </c:pt>
                <c:pt idx="429">
                  <c:v>26566.730468999998</c:v>
                </c:pt>
                <c:pt idx="430">
                  <c:v>26797.949218999998</c:v>
                </c:pt>
                <c:pt idx="431">
                  <c:v>26667.390625</c:v>
                </c:pt>
                <c:pt idx="432">
                  <c:v>26891.259765999999</c:v>
                </c:pt>
                <c:pt idx="433">
                  <c:v>26786.759765999999</c:v>
                </c:pt>
                <c:pt idx="434">
                  <c:v>26667.710938</c:v>
                </c:pt>
                <c:pt idx="435">
                  <c:v>26906.720702999999</c:v>
                </c:pt>
                <c:pt idx="436">
                  <c:v>27100.759765999999</c:v>
                </c:pt>
                <c:pt idx="437">
                  <c:v>27547.300781000002</c:v>
                </c:pt>
                <c:pt idx="438">
                  <c:v>27683.400390999999</c:v>
                </c:pt>
                <c:pt idx="439">
                  <c:v>27688.640625</c:v>
                </c:pt>
                <c:pt idx="440">
                  <c:v>27847.230468999998</c:v>
                </c:pt>
                <c:pt idx="441">
                  <c:v>27651.140625</c:v>
                </c:pt>
                <c:pt idx="442">
                  <c:v>26926.550781000002</c:v>
                </c:pt>
                <c:pt idx="443">
                  <c:v>27065.279297000001</c:v>
                </c:pt>
                <c:pt idx="444">
                  <c:v>26571.460938</c:v>
                </c:pt>
                <c:pt idx="445">
                  <c:v>26323.689452999999</c:v>
                </c:pt>
                <c:pt idx="446">
                  <c:v>26326.660156000002</c:v>
                </c:pt>
                <c:pt idx="447">
                  <c:v>26681.089843999998</c:v>
                </c:pt>
                <c:pt idx="448">
                  <c:v>27093.800781000002</c:v>
                </c:pt>
                <c:pt idx="449">
                  <c:v>26889.609375</c:v>
                </c:pt>
                <c:pt idx="450">
                  <c:v>26466.880859000001</c:v>
                </c:pt>
                <c:pt idx="451">
                  <c:v>26595.080077999999</c:v>
                </c:pt>
                <c:pt idx="452">
                  <c:v>26993.039063</c:v>
                </c:pt>
                <c:pt idx="453">
                  <c:v>26913.919922000001</c:v>
                </c:pt>
                <c:pt idx="454">
                  <c:v>26954</c:v>
                </c:pt>
                <c:pt idx="455">
                  <c:v>26893.730468999998</c:v>
                </c:pt>
                <c:pt idx="456">
                  <c:v>26346.490234000001</c:v>
                </c:pt>
                <c:pt idx="457">
                  <c:v>26444.720702999999</c:v>
                </c:pt>
                <c:pt idx="458">
                  <c:v>26391.300781000002</c:v>
                </c:pt>
                <c:pt idx="459">
                  <c:v>26062.560547000001</c:v>
                </c:pt>
                <c:pt idx="460">
                  <c:v>26217.039063</c:v>
                </c:pt>
                <c:pt idx="461">
                  <c:v>26498.369140999999</c:v>
                </c:pt>
                <c:pt idx="462">
                  <c:v>26494.730468999998</c:v>
                </c:pt>
                <c:pt idx="463">
                  <c:v>26436.619140999999</c:v>
                </c:pt>
                <c:pt idx="464">
                  <c:v>26645.429688</c:v>
                </c:pt>
                <c:pt idx="465">
                  <c:v>26994.140625</c:v>
                </c:pt>
                <c:pt idx="466">
                  <c:v>27687.759765999999</c:v>
                </c:pt>
                <c:pt idx="467">
                  <c:v>27508.089843999998</c:v>
                </c:pt>
                <c:pt idx="468">
                  <c:v>27843.710938</c:v>
                </c:pt>
                <c:pt idx="469">
                  <c:v>27884.210938</c:v>
                </c:pt>
                <c:pt idx="470">
                  <c:v>27800.490234000001</c:v>
                </c:pt>
                <c:pt idx="471">
                  <c:v>27871.349609000001</c:v>
                </c:pt>
                <c:pt idx="472">
                  <c:v>27906.410156000002</c:v>
                </c:pt>
                <c:pt idx="473">
                  <c:v>27864.210938</c:v>
                </c:pt>
                <c:pt idx="474">
                  <c:v>28225.419922000001</c:v>
                </c:pt>
                <c:pt idx="475">
                  <c:v>28319.390625</c:v>
                </c:pt>
                <c:pt idx="476">
                  <c:v>28189.75</c:v>
                </c:pt>
                <c:pt idx="477">
                  <c:v>28366.634765499999</c:v>
                </c:pt>
                <c:pt idx="478">
                  <c:v>28543.519531000002</c:v>
                </c:pt>
                <c:pt idx="479">
                  <c:v>28451.5</c:v>
                </c:pt>
                <c:pt idx="480">
                  <c:v>28226.189452999999</c:v>
                </c:pt>
                <c:pt idx="481">
                  <c:v>28322.060547000001</c:v>
                </c:pt>
                <c:pt idx="482">
                  <c:v>28087.919922000001</c:v>
                </c:pt>
                <c:pt idx="483">
                  <c:v>28561</c:v>
                </c:pt>
                <c:pt idx="484">
                  <c:v>28638.199218999998</c:v>
                </c:pt>
                <c:pt idx="485">
                  <c:v>28954.939452999999</c:v>
                </c:pt>
                <c:pt idx="486">
                  <c:v>28885.140625</c:v>
                </c:pt>
                <c:pt idx="487">
                  <c:v>28773.589843999998</c:v>
                </c:pt>
                <c:pt idx="488">
                  <c:v>28883.039063</c:v>
                </c:pt>
                <c:pt idx="489">
                  <c:v>29056.419922000001</c:v>
                </c:pt>
                <c:pt idx="490">
                  <c:v>28795.910156000002</c:v>
                </c:pt>
                <c:pt idx="491">
                  <c:v>27985.330077999999</c:v>
                </c:pt>
                <c:pt idx="492">
                  <c:v>28341.039063</c:v>
                </c:pt>
                <c:pt idx="493">
                  <c:v>27909.119140999999</c:v>
                </c:pt>
                <c:pt idx="494">
                  <c:v>27949.640625</c:v>
                </c:pt>
                <c:pt idx="495">
                  <c:v>27160.630859000001</c:v>
                </c:pt>
                <c:pt idx="496">
                  <c:v>26449.130859000001</c:v>
                </c:pt>
                <c:pt idx="497">
                  <c:v>26312.630859000001</c:v>
                </c:pt>
                <c:pt idx="498">
                  <c:v>26356.980468999998</c:v>
                </c:pt>
                <c:pt idx="499">
                  <c:v>26675.980468999998</c:v>
                </c:pt>
                <c:pt idx="500">
                  <c:v>26786.740234000001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1C-4E78-B907-039FC92AAAC8}"/>
            </c:ext>
          </c:extLst>
        </c:ser>
        <c:ser>
          <c:idx val="2"/>
          <c:order val="1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Data!$B$2:$B$502</c:f>
              <c:numCache>
                <c:formatCode>m/d/yyyy</c:formatCode>
                <c:ptCount val="501"/>
                <c:pt idx="0">
                  <c:v>43138</c:v>
                </c:pt>
                <c:pt idx="1">
                  <c:v>43139</c:v>
                </c:pt>
                <c:pt idx="2">
                  <c:v>43140</c:v>
                </c:pt>
                <c:pt idx="3">
                  <c:v>43143</c:v>
                </c:pt>
                <c:pt idx="4">
                  <c:v>43144</c:v>
                </c:pt>
                <c:pt idx="5">
                  <c:v>43145</c:v>
                </c:pt>
                <c:pt idx="6">
                  <c:v>43146</c:v>
                </c:pt>
                <c:pt idx="7">
                  <c:v>43147</c:v>
                </c:pt>
                <c:pt idx="8">
                  <c:v>43151</c:v>
                </c:pt>
                <c:pt idx="9">
                  <c:v>43152</c:v>
                </c:pt>
                <c:pt idx="10">
                  <c:v>43153</c:v>
                </c:pt>
                <c:pt idx="11">
                  <c:v>43154</c:v>
                </c:pt>
                <c:pt idx="12">
                  <c:v>43157</c:v>
                </c:pt>
                <c:pt idx="13">
                  <c:v>43158</c:v>
                </c:pt>
                <c:pt idx="14">
                  <c:v>43159</c:v>
                </c:pt>
                <c:pt idx="15">
                  <c:v>43160</c:v>
                </c:pt>
                <c:pt idx="16">
                  <c:v>43161</c:v>
                </c:pt>
                <c:pt idx="17">
                  <c:v>43164</c:v>
                </c:pt>
                <c:pt idx="18">
                  <c:v>43165</c:v>
                </c:pt>
                <c:pt idx="19">
                  <c:v>43166</c:v>
                </c:pt>
                <c:pt idx="20">
                  <c:v>43167</c:v>
                </c:pt>
                <c:pt idx="21">
                  <c:v>43168</c:v>
                </c:pt>
                <c:pt idx="22">
                  <c:v>43171</c:v>
                </c:pt>
                <c:pt idx="23">
                  <c:v>43172</c:v>
                </c:pt>
                <c:pt idx="24">
                  <c:v>43173</c:v>
                </c:pt>
                <c:pt idx="25">
                  <c:v>43174</c:v>
                </c:pt>
                <c:pt idx="26">
                  <c:v>43175</c:v>
                </c:pt>
                <c:pt idx="27">
                  <c:v>43178</c:v>
                </c:pt>
                <c:pt idx="28">
                  <c:v>43179</c:v>
                </c:pt>
                <c:pt idx="29">
                  <c:v>43180</c:v>
                </c:pt>
                <c:pt idx="30">
                  <c:v>43181</c:v>
                </c:pt>
                <c:pt idx="31">
                  <c:v>43182</c:v>
                </c:pt>
                <c:pt idx="32">
                  <c:v>43185</c:v>
                </c:pt>
                <c:pt idx="33">
                  <c:v>43186</c:v>
                </c:pt>
                <c:pt idx="34">
                  <c:v>43187</c:v>
                </c:pt>
                <c:pt idx="35">
                  <c:v>43188</c:v>
                </c:pt>
                <c:pt idx="36">
                  <c:v>43192</c:v>
                </c:pt>
                <c:pt idx="37">
                  <c:v>43193</c:v>
                </c:pt>
                <c:pt idx="38">
                  <c:v>43194</c:v>
                </c:pt>
                <c:pt idx="39">
                  <c:v>43195</c:v>
                </c:pt>
                <c:pt idx="40">
                  <c:v>43196</c:v>
                </c:pt>
                <c:pt idx="41">
                  <c:v>43199</c:v>
                </c:pt>
                <c:pt idx="42">
                  <c:v>43200</c:v>
                </c:pt>
                <c:pt idx="43">
                  <c:v>43201</c:v>
                </c:pt>
                <c:pt idx="44">
                  <c:v>43202</c:v>
                </c:pt>
                <c:pt idx="45">
                  <c:v>43203</c:v>
                </c:pt>
                <c:pt idx="46">
                  <c:v>43206</c:v>
                </c:pt>
                <c:pt idx="47">
                  <c:v>43207</c:v>
                </c:pt>
                <c:pt idx="48">
                  <c:v>43208</c:v>
                </c:pt>
                <c:pt idx="49">
                  <c:v>43209</c:v>
                </c:pt>
                <c:pt idx="50">
                  <c:v>43210</c:v>
                </c:pt>
                <c:pt idx="51">
                  <c:v>43213</c:v>
                </c:pt>
                <c:pt idx="52">
                  <c:v>43214</c:v>
                </c:pt>
                <c:pt idx="53">
                  <c:v>43215</c:v>
                </c:pt>
                <c:pt idx="54">
                  <c:v>43216</c:v>
                </c:pt>
                <c:pt idx="55">
                  <c:v>43217</c:v>
                </c:pt>
                <c:pt idx="56">
                  <c:v>43220</c:v>
                </c:pt>
                <c:pt idx="57">
                  <c:v>43221</c:v>
                </c:pt>
                <c:pt idx="58">
                  <c:v>43222</c:v>
                </c:pt>
                <c:pt idx="59">
                  <c:v>43223</c:v>
                </c:pt>
                <c:pt idx="60">
                  <c:v>43224</c:v>
                </c:pt>
                <c:pt idx="61">
                  <c:v>43227</c:v>
                </c:pt>
                <c:pt idx="62">
                  <c:v>43228</c:v>
                </c:pt>
                <c:pt idx="63">
                  <c:v>43229</c:v>
                </c:pt>
                <c:pt idx="64">
                  <c:v>43230</c:v>
                </c:pt>
                <c:pt idx="65">
                  <c:v>43231</c:v>
                </c:pt>
                <c:pt idx="66">
                  <c:v>43234</c:v>
                </c:pt>
                <c:pt idx="67">
                  <c:v>43235</c:v>
                </c:pt>
                <c:pt idx="68">
                  <c:v>43236</c:v>
                </c:pt>
                <c:pt idx="69">
                  <c:v>43237</c:v>
                </c:pt>
                <c:pt idx="70">
                  <c:v>43238</c:v>
                </c:pt>
                <c:pt idx="71">
                  <c:v>43241</c:v>
                </c:pt>
                <c:pt idx="72">
                  <c:v>43242</c:v>
                </c:pt>
                <c:pt idx="73">
                  <c:v>43243</c:v>
                </c:pt>
                <c:pt idx="74">
                  <c:v>43244</c:v>
                </c:pt>
                <c:pt idx="75">
                  <c:v>43245</c:v>
                </c:pt>
                <c:pt idx="76">
                  <c:v>43249</c:v>
                </c:pt>
                <c:pt idx="77">
                  <c:v>43250</c:v>
                </c:pt>
                <c:pt idx="78">
                  <c:v>43251</c:v>
                </c:pt>
                <c:pt idx="79">
                  <c:v>43252</c:v>
                </c:pt>
                <c:pt idx="80">
                  <c:v>43255</c:v>
                </c:pt>
                <c:pt idx="81">
                  <c:v>43256</c:v>
                </c:pt>
                <c:pt idx="82">
                  <c:v>43257</c:v>
                </c:pt>
                <c:pt idx="83">
                  <c:v>43258</c:v>
                </c:pt>
                <c:pt idx="84">
                  <c:v>43259</c:v>
                </c:pt>
                <c:pt idx="85">
                  <c:v>43262</c:v>
                </c:pt>
                <c:pt idx="86">
                  <c:v>43263</c:v>
                </c:pt>
                <c:pt idx="87">
                  <c:v>43264</c:v>
                </c:pt>
                <c:pt idx="88">
                  <c:v>43265</c:v>
                </c:pt>
                <c:pt idx="89">
                  <c:v>43266</c:v>
                </c:pt>
                <c:pt idx="90">
                  <c:v>43269</c:v>
                </c:pt>
                <c:pt idx="91">
                  <c:v>43270</c:v>
                </c:pt>
                <c:pt idx="92">
                  <c:v>43271</c:v>
                </c:pt>
                <c:pt idx="93">
                  <c:v>43272</c:v>
                </c:pt>
                <c:pt idx="94">
                  <c:v>43273</c:v>
                </c:pt>
                <c:pt idx="95">
                  <c:v>43276</c:v>
                </c:pt>
                <c:pt idx="96">
                  <c:v>43277</c:v>
                </c:pt>
                <c:pt idx="97">
                  <c:v>43278</c:v>
                </c:pt>
                <c:pt idx="98">
                  <c:v>43279</c:v>
                </c:pt>
                <c:pt idx="99">
                  <c:v>43280</c:v>
                </c:pt>
                <c:pt idx="100">
                  <c:v>43283</c:v>
                </c:pt>
                <c:pt idx="101">
                  <c:v>43284</c:v>
                </c:pt>
                <c:pt idx="102">
                  <c:v>43286</c:v>
                </c:pt>
                <c:pt idx="103">
                  <c:v>43287</c:v>
                </c:pt>
                <c:pt idx="104">
                  <c:v>43290</c:v>
                </c:pt>
                <c:pt idx="105">
                  <c:v>43291</c:v>
                </c:pt>
                <c:pt idx="106">
                  <c:v>43292</c:v>
                </c:pt>
                <c:pt idx="107">
                  <c:v>43293</c:v>
                </c:pt>
                <c:pt idx="108">
                  <c:v>43294</c:v>
                </c:pt>
                <c:pt idx="109">
                  <c:v>43297</c:v>
                </c:pt>
                <c:pt idx="110">
                  <c:v>43298</c:v>
                </c:pt>
                <c:pt idx="111">
                  <c:v>43299</c:v>
                </c:pt>
                <c:pt idx="112">
                  <c:v>43300</c:v>
                </c:pt>
                <c:pt idx="113">
                  <c:v>43301</c:v>
                </c:pt>
                <c:pt idx="114">
                  <c:v>43304</c:v>
                </c:pt>
                <c:pt idx="115">
                  <c:v>43305</c:v>
                </c:pt>
                <c:pt idx="116">
                  <c:v>43306</c:v>
                </c:pt>
                <c:pt idx="117">
                  <c:v>43307</c:v>
                </c:pt>
                <c:pt idx="118">
                  <c:v>43308</c:v>
                </c:pt>
                <c:pt idx="119">
                  <c:v>43311</c:v>
                </c:pt>
                <c:pt idx="120">
                  <c:v>43312</c:v>
                </c:pt>
                <c:pt idx="121">
                  <c:v>43313</c:v>
                </c:pt>
                <c:pt idx="122">
                  <c:v>43314</c:v>
                </c:pt>
                <c:pt idx="123">
                  <c:v>43315</c:v>
                </c:pt>
                <c:pt idx="124">
                  <c:v>43318</c:v>
                </c:pt>
                <c:pt idx="125">
                  <c:v>43319</c:v>
                </c:pt>
                <c:pt idx="126">
                  <c:v>43320</c:v>
                </c:pt>
                <c:pt idx="127">
                  <c:v>43321</c:v>
                </c:pt>
                <c:pt idx="128">
                  <c:v>43322</c:v>
                </c:pt>
                <c:pt idx="129">
                  <c:v>43325</c:v>
                </c:pt>
                <c:pt idx="130">
                  <c:v>43326</c:v>
                </c:pt>
                <c:pt idx="131">
                  <c:v>43327</c:v>
                </c:pt>
                <c:pt idx="132">
                  <c:v>43328</c:v>
                </c:pt>
                <c:pt idx="133">
                  <c:v>43329</c:v>
                </c:pt>
                <c:pt idx="134">
                  <c:v>43332</c:v>
                </c:pt>
                <c:pt idx="135">
                  <c:v>43333</c:v>
                </c:pt>
                <c:pt idx="136">
                  <c:v>43334</c:v>
                </c:pt>
                <c:pt idx="137">
                  <c:v>43335</c:v>
                </c:pt>
                <c:pt idx="138">
                  <c:v>43336</c:v>
                </c:pt>
                <c:pt idx="139">
                  <c:v>43339</c:v>
                </c:pt>
                <c:pt idx="140">
                  <c:v>43340</c:v>
                </c:pt>
                <c:pt idx="141">
                  <c:v>43341</c:v>
                </c:pt>
                <c:pt idx="142">
                  <c:v>43342</c:v>
                </c:pt>
                <c:pt idx="143">
                  <c:v>43343</c:v>
                </c:pt>
                <c:pt idx="144">
                  <c:v>43347</c:v>
                </c:pt>
                <c:pt idx="145">
                  <c:v>43348</c:v>
                </c:pt>
                <c:pt idx="146">
                  <c:v>43349</c:v>
                </c:pt>
                <c:pt idx="147">
                  <c:v>43350</c:v>
                </c:pt>
                <c:pt idx="148">
                  <c:v>43353</c:v>
                </c:pt>
                <c:pt idx="149">
                  <c:v>43354</c:v>
                </c:pt>
                <c:pt idx="150">
                  <c:v>43355</c:v>
                </c:pt>
                <c:pt idx="151">
                  <c:v>43356</c:v>
                </c:pt>
                <c:pt idx="152">
                  <c:v>43357</c:v>
                </c:pt>
                <c:pt idx="153">
                  <c:v>43360</c:v>
                </c:pt>
                <c:pt idx="154">
                  <c:v>43361</c:v>
                </c:pt>
                <c:pt idx="155">
                  <c:v>43362</c:v>
                </c:pt>
                <c:pt idx="156">
                  <c:v>43363</c:v>
                </c:pt>
                <c:pt idx="157">
                  <c:v>43364</c:v>
                </c:pt>
                <c:pt idx="158">
                  <c:v>43367</c:v>
                </c:pt>
                <c:pt idx="159">
                  <c:v>43368</c:v>
                </c:pt>
                <c:pt idx="160">
                  <c:v>43369</c:v>
                </c:pt>
                <c:pt idx="161">
                  <c:v>43370</c:v>
                </c:pt>
                <c:pt idx="162">
                  <c:v>43371</c:v>
                </c:pt>
                <c:pt idx="163">
                  <c:v>43374</c:v>
                </c:pt>
                <c:pt idx="164">
                  <c:v>43375</c:v>
                </c:pt>
                <c:pt idx="165">
                  <c:v>43376</c:v>
                </c:pt>
                <c:pt idx="166">
                  <c:v>43377</c:v>
                </c:pt>
                <c:pt idx="167">
                  <c:v>43378</c:v>
                </c:pt>
                <c:pt idx="168">
                  <c:v>43381</c:v>
                </c:pt>
                <c:pt idx="169">
                  <c:v>43382</c:v>
                </c:pt>
                <c:pt idx="170">
                  <c:v>43383</c:v>
                </c:pt>
                <c:pt idx="171">
                  <c:v>43384</c:v>
                </c:pt>
                <c:pt idx="172">
                  <c:v>43385</c:v>
                </c:pt>
                <c:pt idx="173">
                  <c:v>43388</c:v>
                </c:pt>
                <c:pt idx="174">
                  <c:v>43389</c:v>
                </c:pt>
                <c:pt idx="175">
                  <c:v>43390</c:v>
                </c:pt>
                <c:pt idx="176">
                  <c:v>43391</c:v>
                </c:pt>
                <c:pt idx="177">
                  <c:v>43392</c:v>
                </c:pt>
                <c:pt idx="178">
                  <c:v>43395</c:v>
                </c:pt>
                <c:pt idx="179">
                  <c:v>43396</c:v>
                </c:pt>
                <c:pt idx="180">
                  <c:v>43397</c:v>
                </c:pt>
                <c:pt idx="181">
                  <c:v>43398</c:v>
                </c:pt>
                <c:pt idx="182">
                  <c:v>43399</c:v>
                </c:pt>
                <c:pt idx="183">
                  <c:v>43402</c:v>
                </c:pt>
                <c:pt idx="184">
                  <c:v>43403</c:v>
                </c:pt>
                <c:pt idx="185">
                  <c:v>43404</c:v>
                </c:pt>
                <c:pt idx="186">
                  <c:v>43405</c:v>
                </c:pt>
                <c:pt idx="187">
                  <c:v>43406</c:v>
                </c:pt>
                <c:pt idx="188">
                  <c:v>43409</c:v>
                </c:pt>
                <c:pt idx="189">
                  <c:v>43410</c:v>
                </c:pt>
                <c:pt idx="190">
                  <c:v>43411</c:v>
                </c:pt>
                <c:pt idx="191">
                  <c:v>43412</c:v>
                </c:pt>
                <c:pt idx="192">
                  <c:v>43413</c:v>
                </c:pt>
                <c:pt idx="193">
                  <c:v>43416</c:v>
                </c:pt>
                <c:pt idx="194">
                  <c:v>43417</c:v>
                </c:pt>
                <c:pt idx="195">
                  <c:v>43418</c:v>
                </c:pt>
                <c:pt idx="196">
                  <c:v>43419</c:v>
                </c:pt>
                <c:pt idx="197">
                  <c:v>43420</c:v>
                </c:pt>
                <c:pt idx="198">
                  <c:v>43423</c:v>
                </c:pt>
                <c:pt idx="199">
                  <c:v>43424</c:v>
                </c:pt>
                <c:pt idx="200">
                  <c:v>43425</c:v>
                </c:pt>
                <c:pt idx="201">
                  <c:v>43427</c:v>
                </c:pt>
                <c:pt idx="202">
                  <c:v>43430</c:v>
                </c:pt>
                <c:pt idx="203">
                  <c:v>43431</c:v>
                </c:pt>
                <c:pt idx="204">
                  <c:v>43432</c:v>
                </c:pt>
                <c:pt idx="205">
                  <c:v>43433</c:v>
                </c:pt>
                <c:pt idx="206">
                  <c:v>43434</c:v>
                </c:pt>
                <c:pt idx="207">
                  <c:v>43437</c:v>
                </c:pt>
                <c:pt idx="208">
                  <c:v>43438</c:v>
                </c:pt>
                <c:pt idx="209">
                  <c:v>43440</c:v>
                </c:pt>
                <c:pt idx="210">
                  <c:v>43441</c:v>
                </c:pt>
                <c:pt idx="211">
                  <c:v>43444</c:v>
                </c:pt>
                <c:pt idx="212">
                  <c:v>43445</c:v>
                </c:pt>
                <c:pt idx="213">
                  <c:v>43446</c:v>
                </c:pt>
                <c:pt idx="214">
                  <c:v>43447</c:v>
                </c:pt>
                <c:pt idx="215">
                  <c:v>43448</c:v>
                </c:pt>
                <c:pt idx="216">
                  <c:v>43451</c:v>
                </c:pt>
                <c:pt idx="217">
                  <c:v>43452</c:v>
                </c:pt>
                <c:pt idx="218">
                  <c:v>43453</c:v>
                </c:pt>
                <c:pt idx="219">
                  <c:v>43454</c:v>
                </c:pt>
                <c:pt idx="220">
                  <c:v>43455</c:v>
                </c:pt>
                <c:pt idx="221">
                  <c:v>43458</c:v>
                </c:pt>
                <c:pt idx="222">
                  <c:v>43460</c:v>
                </c:pt>
                <c:pt idx="223">
                  <c:v>43461</c:v>
                </c:pt>
                <c:pt idx="224">
                  <c:v>43462</c:v>
                </c:pt>
                <c:pt idx="225">
                  <c:v>43465</c:v>
                </c:pt>
                <c:pt idx="226">
                  <c:v>43467</c:v>
                </c:pt>
                <c:pt idx="227">
                  <c:v>43468</c:v>
                </c:pt>
                <c:pt idx="228">
                  <c:v>43469</c:v>
                </c:pt>
                <c:pt idx="229">
                  <c:v>43472</c:v>
                </c:pt>
                <c:pt idx="230">
                  <c:v>43473</c:v>
                </c:pt>
                <c:pt idx="231">
                  <c:v>43474</c:v>
                </c:pt>
                <c:pt idx="232">
                  <c:v>43475</c:v>
                </c:pt>
                <c:pt idx="233">
                  <c:v>43476</c:v>
                </c:pt>
                <c:pt idx="234">
                  <c:v>43479</c:v>
                </c:pt>
                <c:pt idx="235">
                  <c:v>43480</c:v>
                </c:pt>
                <c:pt idx="236">
                  <c:v>43481</c:v>
                </c:pt>
                <c:pt idx="237">
                  <c:v>43482</c:v>
                </c:pt>
                <c:pt idx="238">
                  <c:v>43483</c:v>
                </c:pt>
                <c:pt idx="239">
                  <c:v>43487</c:v>
                </c:pt>
                <c:pt idx="240">
                  <c:v>43488</c:v>
                </c:pt>
                <c:pt idx="241">
                  <c:v>43489</c:v>
                </c:pt>
                <c:pt idx="242">
                  <c:v>43490</c:v>
                </c:pt>
                <c:pt idx="243">
                  <c:v>43493</c:v>
                </c:pt>
                <c:pt idx="244">
                  <c:v>43494</c:v>
                </c:pt>
                <c:pt idx="245">
                  <c:v>43495</c:v>
                </c:pt>
                <c:pt idx="246">
                  <c:v>43496</c:v>
                </c:pt>
                <c:pt idx="247">
                  <c:v>43497</c:v>
                </c:pt>
                <c:pt idx="248">
                  <c:v>43500</c:v>
                </c:pt>
                <c:pt idx="249">
                  <c:v>43501</c:v>
                </c:pt>
                <c:pt idx="250">
                  <c:v>43502</c:v>
                </c:pt>
                <c:pt idx="251">
                  <c:v>43503</c:v>
                </c:pt>
                <c:pt idx="252">
                  <c:v>43504</c:v>
                </c:pt>
                <c:pt idx="253">
                  <c:v>43507</c:v>
                </c:pt>
                <c:pt idx="254">
                  <c:v>43508</c:v>
                </c:pt>
                <c:pt idx="255">
                  <c:v>43509</c:v>
                </c:pt>
                <c:pt idx="256">
                  <c:v>43510</c:v>
                </c:pt>
                <c:pt idx="257">
                  <c:v>43511</c:v>
                </c:pt>
                <c:pt idx="258">
                  <c:v>43515</c:v>
                </c:pt>
                <c:pt idx="259">
                  <c:v>43516</c:v>
                </c:pt>
                <c:pt idx="260">
                  <c:v>43517</c:v>
                </c:pt>
                <c:pt idx="261">
                  <c:v>43518</c:v>
                </c:pt>
                <c:pt idx="262">
                  <c:v>43521</c:v>
                </c:pt>
                <c:pt idx="263">
                  <c:v>43522</c:v>
                </c:pt>
                <c:pt idx="264">
                  <c:v>43523</c:v>
                </c:pt>
                <c:pt idx="265">
                  <c:v>43524</c:v>
                </c:pt>
                <c:pt idx="266">
                  <c:v>43525</c:v>
                </c:pt>
                <c:pt idx="267">
                  <c:v>43528</c:v>
                </c:pt>
                <c:pt idx="268">
                  <c:v>43529</c:v>
                </c:pt>
                <c:pt idx="269">
                  <c:v>43530</c:v>
                </c:pt>
                <c:pt idx="270">
                  <c:v>43531</c:v>
                </c:pt>
                <c:pt idx="271">
                  <c:v>43532</c:v>
                </c:pt>
                <c:pt idx="272">
                  <c:v>43535</c:v>
                </c:pt>
                <c:pt idx="273">
                  <c:v>43536</c:v>
                </c:pt>
                <c:pt idx="274">
                  <c:v>43537</c:v>
                </c:pt>
                <c:pt idx="275">
                  <c:v>43538</c:v>
                </c:pt>
                <c:pt idx="276">
                  <c:v>43539</c:v>
                </c:pt>
                <c:pt idx="277">
                  <c:v>43542</c:v>
                </c:pt>
                <c:pt idx="278">
                  <c:v>43543</c:v>
                </c:pt>
                <c:pt idx="279">
                  <c:v>43544</c:v>
                </c:pt>
                <c:pt idx="280">
                  <c:v>43545</c:v>
                </c:pt>
                <c:pt idx="281">
                  <c:v>43546</c:v>
                </c:pt>
                <c:pt idx="282">
                  <c:v>43549</c:v>
                </c:pt>
                <c:pt idx="283">
                  <c:v>43550</c:v>
                </c:pt>
                <c:pt idx="284">
                  <c:v>43551</c:v>
                </c:pt>
                <c:pt idx="285">
                  <c:v>43552</c:v>
                </c:pt>
                <c:pt idx="286">
                  <c:v>43553</c:v>
                </c:pt>
                <c:pt idx="287">
                  <c:v>43556</c:v>
                </c:pt>
                <c:pt idx="288">
                  <c:v>43557</c:v>
                </c:pt>
                <c:pt idx="289">
                  <c:v>43558</c:v>
                </c:pt>
                <c:pt idx="290">
                  <c:v>43559</c:v>
                </c:pt>
                <c:pt idx="291">
                  <c:v>43560</c:v>
                </c:pt>
                <c:pt idx="292">
                  <c:v>43563</c:v>
                </c:pt>
                <c:pt idx="293">
                  <c:v>43564</c:v>
                </c:pt>
                <c:pt idx="294">
                  <c:v>43565</c:v>
                </c:pt>
                <c:pt idx="295">
                  <c:v>43566</c:v>
                </c:pt>
                <c:pt idx="296">
                  <c:v>43567</c:v>
                </c:pt>
                <c:pt idx="297">
                  <c:v>43570</c:v>
                </c:pt>
                <c:pt idx="298">
                  <c:v>43571</c:v>
                </c:pt>
                <c:pt idx="299">
                  <c:v>43572</c:v>
                </c:pt>
                <c:pt idx="300">
                  <c:v>43573</c:v>
                </c:pt>
                <c:pt idx="301">
                  <c:v>43577</c:v>
                </c:pt>
                <c:pt idx="302">
                  <c:v>43578</c:v>
                </c:pt>
                <c:pt idx="303">
                  <c:v>43579</c:v>
                </c:pt>
                <c:pt idx="304">
                  <c:v>43580</c:v>
                </c:pt>
                <c:pt idx="305">
                  <c:v>43581</c:v>
                </c:pt>
                <c:pt idx="306">
                  <c:v>43584</c:v>
                </c:pt>
                <c:pt idx="307">
                  <c:v>43585</c:v>
                </c:pt>
                <c:pt idx="308">
                  <c:v>43586</c:v>
                </c:pt>
                <c:pt idx="309">
                  <c:v>43587</c:v>
                </c:pt>
                <c:pt idx="310">
                  <c:v>43588</c:v>
                </c:pt>
                <c:pt idx="311">
                  <c:v>43591</c:v>
                </c:pt>
                <c:pt idx="312">
                  <c:v>43592</c:v>
                </c:pt>
                <c:pt idx="313">
                  <c:v>43593</c:v>
                </c:pt>
                <c:pt idx="314">
                  <c:v>43594</c:v>
                </c:pt>
                <c:pt idx="315">
                  <c:v>43595</c:v>
                </c:pt>
                <c:pt idx="316">
                  <c:v>43598</c:v>
                </c:pt>
                <c:pt idx="317">
                  <c:v>43599</c:v>
                </c:pt>
                <c:pt idx="318">
                  <c:v>43600</c:v>
                </c:pt>
                <c:pt idx="319">
                  <c:v>43601</c:v>
                </c:pt>
                <c:pt idx="320">
                  <c:v>43602</c:v>
                </c:pt>
                <c:pt idx="321">
                  <c:v>43605</c:v>
                </c:pt>
                <c:pt idx="322">
                  <c:v>43606</c:v>
                </c:pt>
                <c:pt idx="323">
                  <c:v>43607</c:v>
                </c:pt>
                <c:pt idx="324">
                  <c:v>43608</c:v>
                </c:pt>
                <c:pt idx="325">
                  <c:v>43609</c:v>
                </c:pt>
                <c:pt idx="326">
                  <c:v>43613</c:v>
                </c:pt>
                <c:pt idx="327">
                  <c:v>43614</c:v>
                </c:pt>
                <c:pt idx="328">
                  <c:v>43615</c:v>
                </c:pt>
                <c:pt idx="329">
                  <c:v>43616</c:v>
                </c:pt>
                <c:pt idx="330">
                  <c:v>43619</c:v>
                </c:pt>
                <c:pt idx="331">
                  <c:v>43620</c:v>
                </c:pt>
                <c:pt idx="332">
                  <c:v>43621</c:v>
                </c:pt>
                <c:pt idx="333">
                  <c:v>43622</c:v>
                </c:pt>
                <c:pt idx="334">
                  <c:v>43623</c:v>
                </c:pt>
                <c:pt idx="335">
                  <c:v>43626</c:v>
                </c:pt>
                <c:pt idx="336">
                  <c:v>43627</c:v>
                </c:pt>
                <c:pt idx="337">
                  <c:v>43628</c:v>
                </c:pt>
                <c:pt idx="338">
                  <c:v>43629</c:v>
                </c:pt>
                <c:pt idx="339">
                  <c:v>43630</c:v>
                </c:pt>
                <c:pt idx="340">
                  <c:v>43633</c:v>
                </c:pt>
                <c:pt idx="341">
                  <c:v>43634</c:v>
                </c:pt>
                <c:pt idx="342">
                  <c:v>43635</c:v>
                </c:pt>
                <c:pt idx="343">
                  <c:v>43636</c:v>
                </c:pt>
                <c:pt idx="344">
                  <c:v>43637</c:v>
                </c:pt>
                <c:pt idx="345">
                  <c:v>43640</c:v>
                </c:pt>
                <c:pt idx="346">
                  <c:v>43641</c:v>
                </c:pt>
                <c:pt idx="347">
                  <c:v>43642</c:v>
                </c:pt>
                <c:pt idx="348">
                  <c:v>43643</c:v>
                </c:pt>
                <c:pt idx="349">
                  <c:v>43644</c:v>
                </c:pt>
                <c:pt idx="350">
                  <c:v>43647</c:v>
                </c:pt>
                <c:pt idx="351">
                  <c:v>43648</c:v>
                </c:pt>
                <c:pt idx="352">
                  <c:v>43649</c:v>
                </c:pt>
                <c:pt idx="353">
                  <c:v>43651</c:v>
                </c:pt>
                <c:pt idx="354">
                  <c:v>43654</c:v>
                </c:pt>
                <c:pt idx="355">
                  <c:v>43655</c:v>
                </c:pt>
                <c:pt idx="356">
                  <c:v>43656</c:v>
                </c:pt>
                <c:pt idx="357">
                  <c:v>43657</c:v>
                </c:pt>
                <c:pt idx="358">
                  <c:v>43658</c:v>
                </c:pt>
                <c:pt idx="359">
                  <c:v>43661</c:v>
                </c:pt>
                <c:pt idx="360">
                  <c:v>43662</c:v>
                </c:pt>
                <c:pt idx="361">
                  <c:v>43663</c:v>
                </c:pt>
                <c:pt idx="362">
                  <c:v>43664</c:v>
                </c:pt>
                <c:pt idx="363">
                  <c:v>43665</c:v>
                </c:pt>
                <c:pt idx="364">
                  <c:v>43668</c:v>
                </c:pt>
                <c:pt idx="365">
                  <c:v>43669</c:v>
                </c:pt>
                <c:pt idx="366">
                  <c:v>43670</c:v>
                </c:pt>
                <c:pt idx="367">
                  <c:v>43671</c:v>
                </c:pt>
                <c:pt idx="368">
                  <c:v>43672</c:v>
                </c:pt>
                <c:pt idx="369">
                  <c:v>43675</c:v>
                </c:pt>
                <c:pt idx="370">
                  <c:v>43676</c:v>
                </c:pt>
                <c:pt idx="371">
                  <c:v>43677</c:v>
                </c:pt>
                <c:pt idx="372">
                  <c:v>43678</c:v>
                </c:pt>
                <c:pt idx="373">
                  <c:v>43679</c:v>
                </c:pt>
                <c:pt idx="374">
                  <c:v>43682</c:v>
                </c:pt>
                <c:pt idx="375">
                  <c:v>43683</c:v>
                </c:pt>
                <c:pt idx="376">
                  <c:v>43684</c:v>
                </c:pt>
                <c:pt idx="377">
                  <c:v>43685</c:v>
                </c:pt>
                <c:pt idx="378">
                  <c:v>43686</c:v>
                </c:pt>
                <c:pt idx="379">
                  <c:v>43689</c:v>
                </c:pt>
                <c:pt idx="380">
                  <c:v>43690</c:v>
                </c:pt>
                <c:pt idx="381">
                  <c:v>43691</c:v>
                </c:pt>
                <c:pt idx="382">
                  <c:v>43692</c:v>
                </c:pt>
                <c:pt idx="383">
                  <c:v>43693</c:v>
                </c:pt>
                <c:pt idx="384">
                  <c:v>43696</c:v>
                </c:pt>
                <c:pt idx="385">
                  <c:v>43697</c:v>
                </c:pt>
                <c:pt idx="386">
                  <c:v>43698</c:v>
                </c:pt>
                <c:pt idx="387">
                  <c:v>43699</c:v>
                </c:pt>
                <c:pt idx="388">
                  <c:v>43700</c:v>
                </c:pt>
                <c:pt idx="389">
                  <c:v>43703</c:v>
                </c:pt>
                <c:pt idx="390">
                  <c:v>43704</c:v>
                </c:pt>
                <c:pt idx="391">
                  <c:v>43705</c:v>
                </c:pt>
                <c:pt idx="392">
                  <c:v>43706</c:v>
                </c:pt>
                <c:pt idx="393">
                  <c:v>43707</c:v>
                </c:pt>
                <c:pt idx="394">
                  <c:v>43711</c:v>
                </c:pt>
                <c:pt idx="395">
                  <c:v>43712</c:v>
                </c:pt>
                <c:pt idx="396">
                  <c:v>43713</c:v>
                </c:pt>
                <c:pt idx="397">
                  <c:v>43714</c:v>
                </c:pt>
                <c:pt idx="398">
                  <c:v>43717</c:v>
                </c:pt>
                <c:pt idx="399">
                  <c:v>43718</c:v>
                </c:pt>
                <c:pt idx="400">
                  <c:v>43719</c:v>
                </c:pt>
                <c:pt idx="401">
                  <c:v>43720</c:v>
                </c:pt>
                <c:pt idx="402">
                  <c:v>43721</c:v>
                </c:pt>
                <c:pt idx="403">
                  <c:v>43724</c:v>
                </c:pt>
                <c:pt idx="404">
                  <c:v>43725</c:v>
                </c:pt>
                <c:pt idx="405">
                  <c:v>43726</c:v>
                </c:pt>
                <c:pt idx="406">
                  <c:v>43727</c:v>
                </c:pt>
                <c:pt idx="407">
                  <c:v>43728</c:v>
                </c:pt>
                <c:pt idx="408">
                  <c:v>43731</c:v>
                </c:pt>
                <c:pt idx="409">
                  <c:v>43732</c:v>
                </c:pt>
                <c:pt idx="410">
                  <c:v>43733</c:v>
                </c:pt>
                <c:pt idx="411">
                  <c:v>43734</c:v>
                </c:pt>
                <c:pt idx="412">
                  <c:v>43735</c:v>
                </c:pt>
                <c:pt idx="413">
                  <c:v>43738</c:v>
                </c:pt>
                <c:pt idx="414">
                  <c:v>43739</c:v>
                </c:pt>
                <c:pt idx="415">
                  <c:v>43740</c:v>
                </c:pt>
                <c:pt idx="416">
                  <c:v>43741</c:v>
                </c:pt>
                <c:pt idx="417">
                  <c:v>43742</c:v>
                </c:pt>
                <c:pt idx="418">
                  <c:v>43745</c:v>
                </c:pt>
                <c:pt idx="419">
                  <c:v>43746</c:v>
                </c:pt>
                <c:pt idx="420">
                  <c:v>43747</c:v>
                </c:pt>
                <c:pt idx="421">
                  <c:v>43748</c:v>
                </c:pt>
                <c:pt idx="422">
                  <c:v>43749</c:v>
                </c:pt>
                <c:pt idx="423">
                  <c:v>43752</c:v>
                </c:pt>
                <c:pt idx="424">
                  <c:v>43753</c:v>
                </c:pt>
                <c:pt idx="425">
                  <c:v>43754</c:v>
                </c:pt>
                <c:pt idx="426">
                  <c:v>43755</c:v>
                </c:pt>
                <c:pt idx="427">
                  <c:v>43756</c:v>
                </c:pt>
                <c:pt idx="428">
                  <c:v>43759</c:v>
                </c:pt>
                <c:pt idx="429">
                  <c:v>43760</c:v>
                </c:pt>
                <c:pt idx="430">
                  <c:v>43761</c:v>
                </c:pt>
                <c:pt idx="431">
                  <c:v>43762</c:v>
                </c:pt>
                <c:pt idx="432">
                  <c:v>43763</c:v>
                </c:pt>
                <c:pt idx="433">
                  <c:v>43766</c:v>
                </c:pt>
                <c:pt idx="434">
                  <c:v>43767</c:v>
                </c:pt>
                <c:pt idx="435">
                  <c:v>43768</c:v>
                </c:pt>
                <c:pt idx="436">
                  <c:v>43769</c:v>
                </c:pt>
                <c:pt idx="437">
                  <c:v>43770</c:v>
                </c:pt>
                <c:pt idx="438">
                  <c:v>43773</c:v>
                </c:pt>
                <c:pt idx="439">
                  <c:v>43774</c:v>
                </c:pt>
                <c:pt idx="440">
                  <c:v>43775</c:v>
                </c:pt>
                <c:pt idx="441">
                  <c:v>43776</c:v>
                </c:pt>
                <c:pt idx="442">
                  <c:v>43777</c:v>
                </c:pt>
                <c:pt idx="443">
                  <c:v>43780</c:v>
                </c:pt>
                <c:pt idx="444">
                  <c:v>43781</c:v>
                </c:pt>
                <c:pt idx="445">
                  <c:v>43782</c:v>
                </c:pt>
                <c:pt idx="446">
                  <c:v>43783</c:v>
                </c:pt>
                <c:pt idx="447">
                  <c:v>43784</c:v>
                </c:pt>
                <c:pt idx="448">
                  <c:v>43787</c:v>
                </c:pt>
                <c:pt idx="449">
                  <c:v>43788</c:v>
                </c:pt>
                <c:pt idx="450">
                  <c:v>43789</c:v>
                </c:pt>
                <c:pt idx="451">
                  <c:v>43790</c:v>
                </c:pt>
                <c:pt idx="452">
                  <c:v>43791</c:v>
                </c:pt>
                <c:pt idx="453">
                  <c:v>43794</c:v>
                </c:pt>
                <c:pt idx="454">
                  <c:v>43795</c:v>
                </c:pt>
                <c:pt idx="455">
                  <c:v>43796</c:v>
                </c:pt>
                <c:pt idx="456">
                  <c:v>43798</c:v>
                </c:pt>
                <c:pt idx="457">
                  <c:v>43801</c:v>
                </c:pt>
                <c:pt idx="458">
                  <c:v>43802</c:v>
                </c:pt>
                <c:pt idx="459">
                  <c:v>43803</c:v>
                </c:pt>
                <c:pt idx="460">
                  <c:v>43804</c:v>
                </c:pt>
                <c:pt idx="461">
                  <c:v>43805</c:v>
                </c:pt>
                <c:pt idx="462">
                  <c:v>43808</c:v>
                </c:pt>
                <c:pt idx="463">
                  <c:v>43809</c:v>
                </c:pt>
                <c:pt idx="464">
                  <c:v>43810</c:v>
                </c:pt>
                <c:pt idx="465">
                  <c:v>43811</c:v>
                </c:pt>
                <c:pt idx="466">
                  <c:v>43812</c:v>
                </c:pt>
                <c:pt idx="467">
                  <c:v>43815</c:v>
                </c:pt>
                <c:pt idx="468">
                  <c:v>43816</c:v>
                </c:pt>
                <c:pt idx="469">
                  <c:v>43817</c:v>
                </c:pt>
                <c:pt idx="470">
                  <c:v>43818</c:v>
                </c:pt>
                <c:pt idx="471">
                  <c:v>43819</c:v>
                </c:pt>
                <c:pt idx="472">
                  <c:v>43822</c:v>
                </c:pt>
                <c:pt idx="473">
                  <c:v>43823</c:v>
                </c:pt>
                <c:pt idx="474">
                  <c:v>43825</c:v>
                </c:pt>
                <c:pt idx="475">
                  <c:v>43826</c:v>
                </c:pt>
                <c:pt idx="476">
                  <c:v>43829</c:v>
                </c:pt>
                <c:pt idx="477">
                  <c:v>43830</c:v>
                </c:pt>
                <c:pt idx="478">
                  <c:v>43832</c:v>
                </c:pt>
                <c:pt idx="479">
                  <c:v>43833</c:v>
                </c:pt>
                <c:pt idx="480">
                  <c:v>43836</c:v>
                </c:pt>
                <c:pt idx="481">
                  <c:v>43837</c:v>
                </c:pt>
                <c:pt idx="482">
                  <c:v>43838</c:v>
                </c:pt>
                <c:pt idx="483">
                  <c:v>43839</c:v>
                </c:pt>
                <c:pt idx="484">
                  <c:v>43840</c:v>
                </c:pt>
                <c:pt idx="485">
                  <c:v>43843</c:v>
                </c:pt>
                <c:pt idx="486">
                  <c:v>43844</c:v>
                </c:pt>
                <c:pt idx="487">
                  <c:v>43845</c:v>
                </c:pt>
                <c:pt idx="488">
                  <c:v>43846</c:v>
                </c:pt>
                <c:pt idx="489">
                  <c:v>43847</c:v>
                </c:pt>
                <c:pt idx="490">
                  <c:v>43851</c:v>
                </c:pt>
                <c:pt idx="491">
                  <c:v>43852</c:v>
                </c:pt>
                <c:pt idx="492">
                  <c:v>43853</c:v>
                </c:pt>
                <c:pt idx="493">
                  <c:v>43854</c:v>
                </c:pt>
                <c:pt idx="494">
                  <c:v>43857</c:v>
                </c:pt>
                <c:pt idx="495">
                  <c:v>43858</c:v>
                </c:pt>
                <c:pt idx="496">
                  <c:v>43859</c:v>
                </c:pt>
                <c:pt idx="497">
                  <c:v>43860</c:v>
                </c:pt>
                <c:pt idx="498">
                  <c:v>43861</c:v>
                </c:pt>
                <c:pt idx="499">
                  <c:v>43864</c:v>
                </c:pt>
                <c:pt idx="500">
                  <c:v>43864</c:v>
                </c:pt>
              </c:numCache>
            </c:numRef>
          </c:cat>
          <c:val>
            <c:numRef>
              <c:f>Data!$E$2:$E$502</c:f>
              <c:numCache>
                <c:formatCode>General</c:formatCode>
                <c:ptCount val="501"/>
                <c:pt idx="0">
                  <c:v>7.82</c:v>
                </c:pt>
                <c:pt idx="1">
                  <c:v>7.82</c:v>
                </c:pt>
                <c:pt idx="2">
                  <c:v>7.82</c:v>
                </c:pt>
                <c:pt idx="3">
                  <c:v>7.82</c:v>
                </c:pt>
                <c:pt idx="4">
                  <c:v>7.82</c:v>
                </c:pt>
                <c:pt idx="5">
                  <c:v>7.82</c:v>
                </c:pt>
                <c:pt idx="6">
                  <c:v>7.82</c:v>
                </c:pt>
                <c:pt idx="7">
                  <c:v>7.82</c:v>
                </c:pt>
                <c:pt idx="8">
                  <c:v>7.82</c:v>
                </c:pt>
                <c:pt idx="9">
                  <c:v>7.82</c:v>
                </c:pt>
                <c:pt idx="10">
                  <c:v>7.82</c:v>
                </c:pt>
                <c:pt idx="11">
                  <c:v>7.82</c:v>
                </c:pt>
                <c:pt idx="12">
                  <c:v>7.82</c:v>
                </c:pt>
                <c:pt idx="13">
                  <c:v>7.82</c:v>
                </c:pt>
                <c:pt idx="14">
                  <c:v>7.82</c:v>
                </c:pt>
                <c:pt idx="15">
                  <c:v>7.82</c:v>
                </c:pt>
                <c:pt idx="16">
                  <c:v>7.82</c:v>
                </c:pt>
                <c:pt idx="17">
                  <c:v>7.82</c:v>
                </c:pt>
                <c:pt idx="18">
                  <c:v>7.82</c:v>
                </c:pt>
                <c:pt idx="19">
                  <c:v>7.82</c:v>
                </c:pt>
                <c:pt idx="20">
                  <c:v>7.82</c:v>
                </c:pt>
                <c:pt idx="21">
                  <c:v>7.82</c:v>
                </c:pt>
                <c:pt idx="22">
                  <c:v>7.82</c:v>
                </c:pt>
                <c:pt idx="23">
                  <c:v>7.82</c:v>
                </c:pt>
                <c:pt idx="24">
                  <c:v>7.82</c:v>
                </c:pt>
                <c:pt idx="25">
                  <c:v>7.82</c:v>
                </c:pt>
                <c:pt idx="26">
                  <c:v>7.82</c:v>
                </c:pt>
                <c:pt idx="27">
                  <c:v>7.82</c:v>
                </c:pt>
                <c:pt idx="28">
                  <c:v>7.82</c:v>
                </c:pt>
                <c:pt idx="29">
                  <c:v>7.82</c:v>
                </c:pt>
                <c:pt idx="30">
                  <c:v>7.82</c:v>
                </c:pt>
                <c:pt idx="31">
                  <c:v>7.82</c:v>
                </c:pt>
                <c:pt idx="32">
                  <c:v>7.82</c:v>
                </c:pt>
                <c:pt idx="33">
                  <c:v>7.82</c:v>
                </c:pt>
                <c:pt idx="34">
                  <c:v>7.82</c:v>
                </c:pt>
                <c:pt idx="35">
                  <c:v>7.82</c:v>
                </c:pt>
                <c:pt idx="36">
                  <c:v>7.82</c:v>
                </c:pt>
                <c:pt idx="37">
                  <c:v>7.82</c:v>
                </c:pt>
                <c:pt idx="38">
                  <c:v>7.82</c:v>
                </c:pt>
                <c:pt idx="39">
                  <c:v>7.82</c:v>
                </c:pt>
                <c:pt idx="40">
                  <c:v>7.82</c:v>
                </c:pt>
                <c:pt idx="41">
                  <c:v>7.82</c:v>
                </c:pt>
                <c:pt idx="42">
                  <c:v>7.82</c:v>
                </c:pt>
                <c:pt idx="43">
                  <c:v>7.82</c:v>
                </c:pt>
                <c:pt idx="44">
                  <c:v>7.82</c:v>
                </c:pt>
                <c:pt idx="45">
                  <c:v>7.82</c:v>
                </c:pt>
                <c:pt idx="46">
                  <c:v>7.82</c:v>
                </c:pt>
                <c:pt idx="47">
                  <c:v>7.82</c:v>
                </c:pt>
                <c:pt idx="48">
                  <c:v>7.82</c:v>
                </c:pt>
                <c:pt idx="49">
                  <c:v>7.82</c:v>
                </c:pt>
                <c:pt idx="50">
                  <c:v>7.82</c:v>
                </c:pt>
                <c:pt idx="51">
                  <c:v>7.82</c:v>
                </c:pt>
                <c:pt idx="52">
                  <c:v>7.82</c:v>
                </c:pt>
                <c:pt idx="53">
                  <c:v>7.82</c:v>
                </c:pt>
                <c:pt idx="54">
                  <c:v>7.82</c:v>
                </c:pt>
                <c:pt idx="55">
                  <c:v>7.82</c:v>
                </c:pt>
                <c:pt idx="56">
                  <c:v>7.82</c:v>
                </c:pt>
                <c:pt idx="57">
                  <c:v>7.82</c:v>
                </c:pt>
                <c:pt idx="58">
                  <c:v>7.82</c:v>
                </c:pt>
                <c:pt idx="59">
                  <c:v>7.82</c:v>
                </c:pt>
                <c:pt idx="60">
                  <c:v>7.82</c:v>
                </c:pt>
                <c:pt idx="61">
                  <c:v>7.82</c:v>
                </c:pt>
                <c:pt idx="62">
                  <c:v>7.82</c:v>
                </c:pt>
                <c:pt idx="63">
                  <c:v>7.82</c:v>
                </c:pt>
                <c:pt idx="64">
                  <c:v>7.82</c:v>
                </c:pt>
                <c:pt idx="65">
                  <c:v>7.82</c:v>
                </c:pt>
                <c:pt idx="66">
                  <c:v>7.82</c:v>
                </c:pt>
                <c:pt idx="67">
                  <c:v>7.82</c:v>
                </c:pt>
                <c:pt idx="68">
                  <c:v>7.82</c:v>
                </c:pt>
                <c:pt idx="69">
                  <c:v>7.82</c:v>
                </c:pt>
                <c:pt idx="70">
                  <c:v>7.82</c:v>
                </c:pt>
                <c:pt idx="71">
                  <c:v>7.82</c:v>
                </c:pt>
                <c:pt idx="72">
                  <c:v>7.82</c:v>
                </c:pt>
                <c:pt idx="73">
                  <c:v>7.82</c:v>
                </c:pt>
                <c:pt idx="74">
                  <c:v>7.82</c:v>
                </c:pt>
                <c:pt idx="75">
                  <c:v>7.82</c:v>
                </c:pt>
                <c:pt idx="76">
                  <c:v>7.82</c:v>
                </c:pt>
                <c:pt idx="77">
                  <c:v>7.82</c:v>
                </c:pt>
                <c:pt idx="78">
                  <c:v>7.82</c:v>
                </c:pt>
                <c:pt idx="79">
                  <c:v>7.82</c:v>
                </c:pt>
                <c:pt idx="80">
                  <c:v>7.82</c:v>
                </c:pt>
                <c:pt idx="81">
                  <c:v>7.82</c:v>
                </c:pt>
                <c:pt idx="82">
                  <c:v>7.82</c:v>
                </c:pt>
                <c:pt idx="83">
                  <c:v>7.82</c:v>
                </c:pt>
                <c:pt idx="84">
                  <c:v>7.82</c:v>
                </c:pt>
                <c:pt idx="85">
                  <c:v>7.82</c:v>
                </c:pt>
                <c:pt idx="86">
                  <c:v>7.82</c:v>
                </c:pt>
                <c:pt idx="87">
                  <c:v>7.82</c:v>
                </c:pt>
                <c:pt idx="88">
                  <c:v>7.82</c:v>
                </c:pt>
                <c:pt idx="89">
                  <c:v>7.82</c:v>
                </c:pt>
                <c:pt idx="90">
                  <c:v>7.82</c:v>
                </c:pt>
                <c:pt idx="91">
                  <c:v>7.82</c:v>
                </c:pt>
                <c:pt idx="92">
                  <c:v>7.82</c:v>
                </c:pt>
                <c:pt idx="93">
                  <c:v>7.82</c:v>
                </c:pt>
                <c:pt idx="94">
                  <c:v>7.82</c:v>
                </c:pt>
                <c:pt idx="95">
                  <c:v>7.82</c:v>
                </c:pt>
                <c:pt idx="96">
                  <c:v>7.82</c:v>
                </c:pt>
                <c:pt idx="97">
                  <c:v>7.82</c:v>
                </c:pt>
                <c:pt idx="98">
                  <c:v>7.82</c:v>
                </c:pt>
                <c:pt idx="99">
                  <c:v>7.82</c:v>
                </c:pt>
                <c:pt idx="100">
                  <c:v>7.82</c:v>
                </c:pt>
                <c:pt idx="101">
                  <c:v>7.82</c:v>
                </c:pt>
                <c:pt idx="102">
                  <c:v>7.82</c:v>
                </c:pt>
                <c:pt idx="103">
                  <c:v>7.82</c:v>
                </c:pt>
                <c:pt idx="104">
                  <c:v>7.82</c:v>
                </c:pt>
                <c:pt idx="105">
                  <c:v>7.82</c:v>
                </c:pt>
                <c:pt idx="106">
                  <c:v>7.82</c:v>
                </c:pt>
                <c:pt idx="107">
                  <c:v>7.82</c:v>
                </c:pt>
                <c:pt idx="108">
                  <c:v>7.82</c:v>
                </c:pt>
                <c:pt idx="109">
                  <c:v>7.82</c:v>
                </c:pt>
                <c:pt idx="110">
                  <c:v>7.82</c:v>
                </c:pt>
                <c:pt idx="111">
                  <c:v>7.82</c:v>
                </c:pt>
                <c:pt idx="112">
                  <c:v>7.82</c:v>
                </c:pt>
                <c:pt idx="113">
                  <c:v>7.82</c:v>
                </c:pt>
                <c:pt idx="114">
                  <c:v>7.82</c:v>
                </c:pt>
                <c:pt idx="115">
                  <c:v>7.82</c:v>
                </c:pt>
                <c:pt idx="116">
                  <c:v>7.82</c:v>
                </c:pt>
                <c:pt idx="117">
                  <c:v>7.82</c:v>
                </c:pt>
                <c:pt idx="118">
                  <c:v>7.82</c:v>
                </c:pt>
                <c:pt idx="119">
                  <c:v>7.82</c:v>
                </c:pt>
                <c:pt idx="120">
                  <c:v>7.82</c:v>
                </c:pt>
                <c:pt idx="121">
                  <c:v>7.82</c:v>
                </c:pt>
                <c:pt idx="122">
                  <c:v>7.82</c:v>
                </c:pt>
                <c:pt idx="123">
                  <c:v>7.82</c:v>
                </c:pt>
                <c:pt idx="124">
                  <c:v>7.82</c:v>
                </c:pt>
                <c:pt idx="125">
                  <c:v>7.82</c:v>
                </c:pt>
                <c:pt idx="126">
                  <c:v>7.82</c:v>
                </c:pt>
                <c:pt idx="127">
                  <c:v>7.82</c:v>
                </c:pt>
                <c:pt idx="128">
                  <c:v>7.82</c:v>
                </c:pt>
                <c:pt idx="129">
                  <c:v>7.82</c:v>
                </c:pt>
                <c:pt idx="130">
                  <c:v>7.82</c:v>
                </c:pt>
                <c:pt idx="131">
                  <c:v>7.82</c:v>
                </c:pt>
                <c:pt idx="132">
                  <c:v>7.82</c:v>
                </c:pt>
                <c:pt idx="133">
                  <c:v>7.82</c:v>
                </c:pt>
                <c:pt idx="134">
                  <c:v>7.82</c:v>
                </c:pt>
                <c:pt idx="135">
                  <c:v>7.82</c:v>
                </c:pt>
                <c:pt idx="136">
                  <c:v>7.82</c:v>
                </c:pt>
                <c:pt idx="137">
                  <c:v>7.82</c:v>
                </c:pt>
                <c:pt idx="138">
                  <c:v>7.82</c:v>
                </c:pt>
                <c:pt idx="139">
                  <c:v>7.82</c:v>
                </c:pt>
                <c:pt idx="140">
                  <c:v>7.82</c:v>
                </c:pt>
                <c:pt idx="141">
                  <c:v>7.82</c:v>
                </c:pt>
                <c:pt idx="142">
                  <c:v>7.82</c:v>
                </c:pt>
                <c:pt idx="143">
                  <c:v>7.82</c:v>
                </c:pt>
                <c:pt idx="144">
                  <c:v>7.82</c:v>
                </c:pt>
                <c:pt idx="145">
                  <c:v>7.82</c:v>
                </c:pt>
                <c:pt idx="146">
                  <c:v>7.82</c:v>
                </c:pt>
                <c:pt idx="147">
                  <c:v>7.82</c:v>
                </c:pt>
                <c:pt idx="148">
                  <c:v>7.82</c:v>
                </c:pt>
                <c:pt idx="149">
                  <c:v>7.82</c:v>
                </c:pt>
                <c:pt idx="150">
                  <c:v>7.82</c:v>
                </c:pt>
                <c:pt idx="151">
                  <c:v>7.82</c:v>
                </c:pt>
                <c:pt idx="152">
                  <c:v>7.82</c:v>
                </c:pt>
                <c:pt idx="153">
                  <c:v>7.82</c:v>
                </c:pt>
                <c:pt idx="154">
                  <c:v>7.82</c:v>
                </c:pt>
                <c:pt idx="155">
                  <c:v>7.82</c:v>
                </c:pt>
                <c:pt idx="156">
                  <c:v>7.82</c:v>
                </c:pt>
                <c:pt idx="157">
                  <c:v>7.82</c:v>
                </c:pt>
                <c:pt idx="158">
                  <c:v>7.82</c:v>
                </c:pt>
                <c:pt idx="159">
                  <c:v>7.82</c:v>
                </c:pt>
                <c:pt idx="160">
                  <c:v>7.82</c:v>
                </c:pt>
                <c:pt idx="161">
                  <c:v>7.82</c:v>
                </c:pt>
                <c:pt idx="162">
                  <c:v>7.82</c:v>
                </c:pt>
                <c:pt idx="163">
                  <c:v>7.82</c:v>
                </c:pt>
                <c:pt idx="164">
                  <c:v>7.82</c:v>
                </c:pt>
                <c:pt idx="165">
                  <c:v>7.82</c:v>
                </c:pt>
                <c:pt idx="166">
                  <c:v>7.82</c:v>
                </c:pt>
                <c:pt idx="167">
                  <c:v>7.82</c:v>
                </c:pt>
                <c:pt idx="168">
                  <c:v>7.82</c:v>
                </c:pt>
                <c:pt idx="169">
                  <c:v>7.82</c:v>
                </c:pt>
                <c:pt idx="170">
                  <c:v>7.82</c:v>
                </c:pt>
                <c:pt idx="171">
                  <c:v>7.82</c:v>
                </c:pt>
                <c:pt idx="172">
                  <c:v>7.82</c:v>
                </c:pt>
                <c:pt idx="173">
                  <c:v>7.82</c:v>
                </c:pt>
                <c:pt idx="174">
                  <c:v>7.82</c:v>
                </c:pt>
                <c:pt idx="175">
                  <c:v>7.82</c:v>
                </c:pt>
                <c:pt idx="176">
                  <c:v>7.82</c:v>
                </c:pt>
                <c:pt idx="177">
                  <c:v>7.82</c:v>
                </c:pt>
                <c:pt idx="178">
                  <c:v>7.82</c:v>
                </c:pt>
                <c:pt idx="179">
                  <c:v>7.82</c:v>
                </c:pt>
                <c:pt idx="180">
                  <c:v>7.82</c:v>
                </c:pt>
                <c:pt idx="181">
                  <c:v>7.82</c:v>
                </c:pt>
                <c:pt idx="182">
                  <c:v>7.82</c:v>
                </c:pt>
                <c:pt idx="183">
                  <c:v>7.82</c:v>
                </c:pt>
                <c:pt idx="184">
                  <c:v>7.82</c:v>
                </c:pt>
                <c:pt idx="185">
                  <c:v>7.82</c:v>
                </c:pt>
                <c:pt idx="186">
                  <c:v>7.82</c:v>
                </c:pt>
                <c:pt idx="187">
                  <c:v>7.82</c:v>
                </c:pt>
                <c:pt idx="188">
                  <c:v>7.82</c:v>
                </c:pt>
                <c:pt idx="189">
                  <c:v>7.82</c:v>
                </c:pt>
                <c:pt idx="190">
                  <c:v>7.82</c:v>
                </c:pt>
                <c:pt idx="191">
                  <c:v>7.82</c:v>
                </c:pt>
                <c:pt idx="192">
                  <c:v>7.82</c:v>
                </c:pt>
                <c:pt idx="193">
                  <c:v>7.82</c:v>
                </c:pt>
                <c:pt idx="194">
                  <c:v>7.82</c:v>
                </c:pt>
                <c:pt idx="195">
                  <c:v>7.82</c:v>
                </c:pt>
                <c:pt idx="196">
                  <c:v>7.82</c:v>
                </c:pt>
                <c:pt idx="197">
                  <c:v>7.82</c:v>
                </c:pt>
                <c:pt idx="198">
                  <c:v>7.82</c:v>
                </c:pt>
                <c:pt idx="199">
                  <c:v>7.82</c:v>
                </c:pt>
                <c:pt idx="200">
                  <c:v>7.82</c:v>
                </c:pt>
                <c:pt idx="201">
                  <c:v>7.82</c:v>
                </c:pt>
                <c:pt idx="202">
                  <c:v>7.82</c:v>
                </c:pt>
                <c:pt idx="203">
                  <c:v>7.82</c:v>
                </c:pt>
                <c:pt idx="204">
                  <c:v>7.82</c:v>
                </c:pt>
                <c:pt idx="205">
                  <c:v>7.82</c:v>
                </c:pt>
                <c:pt idx="206">
                  <c:v>7.82</c:v>
                </c:pt>
                <c:pt idx="207">
                  <c:v>7.82</c:v>
                </c:pt>
                <c:pt idx="208">
                  <c:v>7.82</c:v>
                </c:pt>
                <c:pt idx="209">
                  <c:v>7.82</c:v>
                </c:pt>
                <c:pt idx="210">
                  <c:v>7.82</c:v>
                </c:pt>
                <c:pt idx="211">
                  <c:v>7.82</c:v>
                </c:pt>
                <c:pt idx="212">
                  <c:v>7.82</c:v>
                </c:pt>
                <c:pt idx="213">
                  <c:v>7.82</c:v>
                </c:pt>
                <c:pt idx="214">
                  <c:v>7.82</c:v>
                </c:pt>
                <c:pt idx="215">
                  <c:v>7.82</c:v>
                </c:pt>
                <c:pt idx="216">
                  <c:v>7.82</c:v>
                </c:pt>
                <c:pt idx="217">
                  <c:v>7.82</c:v>
                </c:pt>
                <c:pt idx="218">
                  <c:v>7.82</c:v>
                </c:pt>
                <c:pt idx="219">
                  <c:v>7.82</c:v>
                </c:pt>
                <c:pt idx="220">
                  <c:v>7.82</c:v>
                </c:pt>
                <c:pt idx="221">
                  <c:v>7.82</c:v>
                </c:pt>
                <c:pt idx="222">
                  <c:v>7.82</c:v>
                </c:pt>
                <c:pt idx="223">
                  <c:v>7.82</c:v>
                </c:pt>
                <c:pt idx="224">
                  <c:v>7.82</c:v>
                </c:pt>
                <c:pt idx="225">
                  <c:v>7.82</c:v>
                </c:pt>
                <c:pt idx="226">
                  <c:v>7.82</c:v>
                </c:pt>
                <c:pt idx="227">
                  <c:v>7.82</c:v>
                </c:pt>
                <c:pt idx="228">
                  <c:v>7.82</c:v>
                </c:pt>
                <c:pt idx="229">
                  <c:v>7.82</c:v>
                </c:pt>
                <c:pt idx="230">
                  <c:v>7.82</c:v>
                </c:pt>
                <c:pt idx="231">
                  <c:v>7.82</c:v>
                </c:pt>
                <c:pt idx="232">
                  <c:v>7.82</c:v>
                </c:pt>
                <c:pt idx="233">
                  <c:v>7.82</c:v>
                </c:pt>
                <c:pt idx="234">
                  <c:v>7.82</c:v>
                </c:pt>
                <c:pt idx="235">
                  <c:v>7.82</c:v>
                </c:pt>
                <c:pt idx="236">
                  <c:v>7.82</c:v>
                </c:pt>
                <c:pt idx="237">
                  <c:v>7.82</c:v>
                </c:pt>
                <c:pt idx="238">
                  <c:v>7.82</c:v>
                </c:pt>
                <c:pt idx="239">
                  <c:v>7.82</c:v>
                </c:pt>
                <c:pt idx="240">
                  <c:v>7.82</c:v>
                </c:pt>
                <c:pt idx="241">
                  <c:v>7.82</c:v>
                </c:pt>
                <c:pt idx="242">
                  <c:v>7.82</c:v>
                </c:pt>
                <c:pt idx="243">
                  <c:v>7.82</c:v>
                </c:pt>
                <c:pt idx="244">
                  <c:v>7.82</c:v>
                </c:pt>
                <c:pt idx="245">
                  <c:v>7.82</c:v>
                </c:pt>
                <c:pt idx="246">
                  <c:v>7.82</c:v>
                </c:pt>
                <c:pt idx="247">
                  <c:v>7.82</c:v>
                </c:pt>
                <c:pt idx="248">
                  <c:v>7.82</c:v>
                </c:pt>
                <c:pt idx="249">
                  <c:v>7.82</c:v>
                </c:pt>
                <c:pt idx="250">
                  <c:v>7.82</c:v>
                </c:pt>
                <c:pt idx="251">
                  <c:v>7.82</c:v>
                </c:pt>
                <c:pt idx="252">
                  <c:v>7.82</c:v>
                </c:pt>
                <c:pt idx="253">
                  <c:v>7.82</c:v>
                </c:pt>
                <c:pt idx="254">
                  <c:v>7.82</c:v>
                </c:pt>
                <c:pt idx="255">
                  <c:v>7.82</c:v>
                </c:pt>
                <c:pt idx="256">
                  <c:v>7.82</c:v>
                </c:pt>
                <c:pt idx="257">
                  <c:v>7.82</c:v>
                </c:pt>
                <c:pt idx="258">
                  <c:v>7.82</c:v>
                </c:pt>
                <c:pt idx="259">
                  <c:v>7.82</c:v>
                </c:pt>
                <c:pt idx="260">
                  <c:v>7.82</c:v>
                </c:pt>
                <c:pt idx="261">
                  <c:v>7.82</c:v>
                </c:pt>
                <c:pt idx="262">
                  <c:v>7.82</c:v>
                </c:pt>
                <c:pt idx="263">
                  <c:v>7.82</c:v>
                </c:pt>
                <c:pt idx="264">
                  <c:v>7.82</c:v>
                </c:pt>
                <c:pt idx="265">
                  <c:v>7.82</c:v>
                </c:pt>
                <c:pt idx="266">
                  <c:v>7.82</c:v>
                </c:pt>
                <c:pt idx="267">
                  <c:v>7.82</c:v>
                </c:pt>
                <c:pt idx="268">
                  <c:v>7.82</c:v>
                </c:pt>
                <c:pt idx="269">
                  <c:v>7.82</c:v>
                </c:pt>
                <c:pt idx="270">
                  <c:v>7.82</c:v>
                </c:pt>
                <c:pt idx="271">
                  <c:v>7.82</c:v>
                </c:pt>
                <c:pt idx="272">
                  <c:v>7.82</c:v>
                </c:pt>
                <c:pt idx="273">
                  <c:v>7.82</c:v>
                </c:pt>
                <c:pt idx="274">
                  <c:v>7.82</c:v>
                </c:pt>
                <c:pt idx="275">
                  <c:v>7.82</c:v>
                </c:pt>
                <c:pt idx="276">
                  <c:v>7.82</c:v>
                </c:pt>
                <c:pt idx="277">
                  <c:v>7.82</c:v>
                </c:pt>
                <c:pt idx="278">
                  <c:v>7.82</c:v>
                </c:pt>
                <c:pt idx="279">
                  <c:v>7.82</c:v>
                </c:pt>
                <c:pt idx="280">
                  <c:v>7.82</c:v>
                </c:pt>
                <c:pt idx="281">
                  <c:v>7.82</c:v>
                </c:pt>
                <c:pt idx="282">
                  <c:v>7.82</c:v>
                </c:pt>
                <c:pt idx="283">
                  <c:v>7.82</c:v>
                </c:pt>
                <c:pt idx="284">
                  <c:v>7.82</c:v>
                </c:pt>
                <c:pt idx="285">
                  <c:v>7.82</c:v>
                </c:pt>
                <c:pt idx="286">
                  <c:v>7.82</c:v>
                </c:pt>
                <c:pt idx="287">
                  <c:v>7.82</c:v>
                </c:pt>
                <c:pt idx="288">
                  <c:v>7.82</c:v>
                </c:pt>
                <c:pt idx="289">
                  <c:v>7.82</c:v>
                </c:pt>
                <c:pt idx="290">
                  <c:v>7.82</c:v>
                </c:pt>
                <c:pt idx="291">
                  <c:v>7.82</c:v>
                </c:pt>
                <c:pt idx="292">
                  <c:v>7.82</c:v>
                </c:pt>
                <c:pt idx="293">
                  <c:v>7.82</c:v>
                </c:pt>
                <c:pt idx="294">
                  <c:v>7.82</c:v>
                </c:pt>
                <c:pt idx="295">
                  <c:v>7.82</c:v>
                </c:pt>
                <c:pt idx="296">
                  <c:v>7.82</c:v>
                </c:pt>
                <c:pt idx="297">
                  <c:v>7.82</c:v>
                </c:pt>
                <c:pt idx="298">
                  <c:v>7.82</c:v>
                </c:pt>
                <c:pt idx="299">
                  <c:v>7.82</c:v>
                </c:pt>
                <c:pt idx="300">
                  <c:v>7.82</c:v>
                </c:pt>
                <c:pt idx="301">
                  <c:v>7.82</c:v>
                </c:pt>
                <c:pt idx="302">
                  <c:v>7.82</c:v>
                </c:pt>
                <c:pt idx="303">
                  <c:v>7.82</c:v>
                </c:pt>
                <c:pt idx="304">
                  <c:v>7.82</c:v>
                </c:pt>
                <c:pt idx="305">
                  <c:v>7.82</c:v>
                </c:pt>
                <c:pt idx="306">
                  <c:v>7.82</c:v>
                </c:pt>
                <c:pt idx="307">
                  <c:v>7.82</c:v>
                </c:pt>
                <c:pt idx="308">
                  <c:v>7.82</c:v>
                </c:pt>
                <c:pt idx="309">
                  <c:v>7.82</c:v>
                </c:pt>
                <c:pt idx="310">
                  <c:v>7.82</c:v>
                </c:pt>
                <c:pt idx="311">
                  <c:v>7.82</c:v>
                </c:pt>
                <c:pt idx="312">
                  <c:v>7.82</c:v>
                </c:pt>
                <c:pt idx="313">
                  <c:v>7.82</c:v>
                </c:pt>
                <c:pt idx="314">
                  <c:v>7.82</c:v>
                </c:pt>
                <c:pt idx="315">
                  <c:v>7.82</c:v>
                </c:pt>
                <c:pt idx="316">
                  <c:v>7.82</c:v>
                </c:pt>
                <c:pt idx="317">
                  <c:v>7.82</c:v>
                </c:pt>
                <c:pt idx="318">
                  <c:v>7.82</c:v>
                </c:pt>
                <c:pt idx="319">
                  <c:v>7.82</c:v>
                </c:pt>
                <c:pt idx="320">
                  <c:v>7.82</c:v>
                </c:pt>
                <c:pt idx="321">
                  <c:v>7.82</c:v>
                </c:pt>
                <c:pt idx="322">
                  <c:v>7.82</c:v>
                </c:pt>
                <c:pt idx="323">
                  <c:v>7.82</c:v>
                </c:pt>
                <c:pt idx="324">
                  <c:v>7.82</c:v>
                </c:pt>
                <c:pt idx="325">
                  <c:v>7.82</c:v>
                </c:pt>
                <c:pt idx="326">
                  <c:v>7.82</c:v>
                </c:pt>
                <c:pt idx="327">
                  <c:v>7.82</c:v>
                </c:pt>
                <c:pt idx="328">
                  <c:v>7.82</c:v>
                </c:pt>
                <c:pt idx="329">
                  <c:v>7.82</c:v>
                </c:pt>
                <c:pt idx="330">
                  <c:v>7.82</c:v>
                </c:pt>
                <c:pt idx="331">
                  <c:v>7.82</c:v>
                </c:pt>
                <c:pt idx="332">
                  <c:v>7.82</c:v>
                </c:pt>
                <c:pt idx="333">
                  <c:v>7.82</c:v>
                </c:pt>
                <c:pt idx="334">
                  <c:v>7.82</c:v>
                </c:pt>
                <c:pt idx="335">
                  <c:v>7.82</c:v>
                </c:pt>
                <c:pt idx="336">
                  <c:v>7.82</c:v>
                </c:pt>
                <c:pt idx="337">
                  <c:v>7.82</c:v>
                </c:pt>
                <c:pt idx="338">
                  <c:v>7.82</c:v>
                </c:pt>
                <c:pt idx="339">
                  <c:v>7.82</c:v>
                </c:pt>
                <c:pt idx="340">
                  <c:v>7.82</c:v>
                </c:pt>
                <c:pt idx="341">
                  <c:v>7.82</c:v>
                </c:pt>
                <c:pt idx="342">
                  <c:v>7.82</c:v>
                </c:pt>
                <c:pt idx="343">
                  <c:v>7.82</c:v>
                </c:pt>
                <c:pt idx="344">
                  <c:v>7.82</c:v>
                </c:pt>
                <c:pt idx="345">
                  <c:v>7.82</c:v>
                </c:pt>
                <c:pt idx="346">
                  <c:v>7.82</c:v>
                </c:pt>
                <c:pt idx="347">
                  <c:v>7.82</c:v>
                </c:pt>
                <c:pt idx="348">
                  <c:v>7.82</c:v>
                </c:pt>
                <c:pt idx="349">
                  <c:v>7.82</c:v>
                </c:pt>
                <c:pt idx="350">
                  <c:v>7.82</c:v>
                </c:pt>
                <c:pt idx="351">
                  <c:v>7.82</c:v>
                </c:pt>
                <c:pt idx="352">
                  <c:v>7.82</c:v>
                </c:pt>
                <c:pt idx="353">
                  <c:v>7.82</c:v>
                </c:pt>
                <c:pt idx="354">
                  <c:v>7.82</c:v>
                </c:pt>
                <c:pt idx="355">
                  <c:v>7.82</c:v>
                </c:pt>
                <c:pt idx="356">
                  <c:v>7.82</c:v>
                </c:pt>
                <c:pt idx="357">
                  <c:v>7.82</c:v>
                </c:pt>
                <c:pt idx="358">
                  <c:v>7.82</c:v>
                </c:pt>
                <c:pt idx="359">
                  <c:v>7.82</c:v>
                </c:pt>
                <c:pt idx="360">
                  <c:v>7.82</c:v>
                </c:pt>
                <c:pt idx="361">
                  <c:v>7.82</c:v>
                </c:pt>
                <c:pt idx="362">
                  <c:v>7.82</c:v>
                </c:pt>
                <c:pt idx="363">
                  <c:v>7.82</c:v>
                </c:pt>
                <c:pt idx="364">
                  <c:v>7.82</c:v>
                </c:pt>
                <c:pt idx="365">
                  <c:v>7.82</c:v>
                </c:pt>
                <c:pt idx="366">
                  <c:v>7.82</c:v>
                </c:pt>
                <c:pt idx="367">
                  <c:v>7.82</c:v>
                </c:pt>
                <c:pt idx="368">
                  <c:v>7.82</c:v>
                </c:pt>
                <c:pt idx="369">
                  <c:v>7.82</c:v>
                </c:pt>
                <c:pt idx="370">
                  <c:v>7.82</c:v>
                </c:pt>
                <c:pt idx="371">
                  <c:v>7.82</c:v>
                </c:pt>
                <c:pt idx="372">
                  <c:v>7.82</c:v>
                </c:pt>
                <c:pt idx="373">
                  <c:v>7.82</c:v>
                </c:pt>
                <c:pt idx="374">
                  <c:v>7.82</c:v>
                </c:pt>
                <c:pt idx="375">
                  <c:v>7.82</c:v>
                </c:pt>
                <c:pt idx="376">
                  <c:v>7.82</c:v>
                </c:pt>
                <c:pt idx="377">
                  <c:v>7.82</c:v>
                </c:pt>
                <c:pt idx="378">
                  <c:v>7.82</c:v>
                </c:pt>
                <c:pt idx="379">
                  <c:v>7.82</c:v>
                </c:pt>
                <c:pt idx="380">
                  <c:v>7.82</c:v>
                </c:pt>
                <c:pt idx="381">
                  <c:v>7.82</c:v>
                </c:pt>
                <c:pt idx="382">
                  <c:v>7.82</c:v>
                </c:pt>
                <c:pt idx="383">
                  <c:v>7.82</c:v>
                </c:pt>
                <c:pt idx="384">
                  <c:v>7.82</c:v>
                </c:pt>
                <c:pt idx="385">
                  <c:v>7.82</c:v>
                </c:pt>
                <c:pt idx="386">
                  <c:v>7.82</c:v>
                </c:pt>
                <c:pt idx="387">
                  <c:v>7.82</c:v>
                </c:pt>
                <c:pt idx="388">
                  <c:v>7.82</c:v>
                </c:pt>
                <c:pt idx="389">
                  <c:v>7.82</c:v>
                </c:pt>
                <c:pt idx="390">
                  <c:v>7.82</c:v>
                </c:pt>
                <c:pt idx="391">
                  <c:v>7.82</c:v>
                </c:pt>
                <c:pt idx="392">
                  <c:v>7.82</c:v>
                </c:pt>
                <c:pt idx="393">
                  <c:v>7.82</c:v>
                </c:pt>
                <c:pt idx="394">
                  <c:v>7.82</c:v>
                </c:pt>
                <c:pt idx="395">
                  <c:v>7.82</c:v>
                </c:pt>
                <c:pt idx="396">
                  <c:v>7.82</c:v>
                </c:pt>
                <c:pt idx="397">
                  <c:v>7.82</c:v>
                </c:pt>
                <c:pt idx="398">
                  <c:v>7.82</c:v>
                </c:pt>
                <c:pt idx="399">
                  <c:v>7.82</c:v>
                </c:pt>
                <c:pt idx="400">
                  <c:v>7.82</c:v>
                </c:pt>
                <c:pt idx="401">
                  <c:v>7.82</c:v>
                </c:pt>
                <c:pt idx="402">
                  <c:v>7.82</c:v>
                </c:pt>
                <c:pt idx="403">
                  <c:v>7.82</c:v>
                </c:pt>
                <c:pt idx="404">
                  <c:v>7.82</c:v>
                </c:pt>
                <c:pt idx="405">
                  <c:v>7.82</c:v>
                </c:pt>
                <c:pt idx="406">
                  <c:v>7.82</c:v>
                </c:pt>
                <c:pt idx="407">
                  <c:v>7.82</c:v>
                </c:pt>
                <c:pt idx="408">
                  <c:v>7.82</c:v>
                </c:pt>
                <c:pt idx="409">
                  <c:v>7.82</c:v>
                </c:pt>
                <c:pt idx="410">
                  <c:v>7.82</c:v>
                </c:pt>
                <c:pt idx="411">
                  <c:v>7.82</c:v>
                </c:pt>
                <c:pt idx="412">
                  <c:v>7.82</c:v>
                </c:pt>
                <c:pt idx="413">
                  <c:v>7.82</c:v>
                </c:pt>
                <c:pt idx="414">
                  <c:v>7.82</c:v>
                </c:pt>
                <c:pt idx="415">
                  <c:v>7.82</c:v>
                </c:pt>
                <c:pt idx="416">
                  <c:v>7.82</c:v>
                </c:pt>
                <c:pt idx="417">
                  <c:v>7.82</c:v>
                </c:pt>
                <c:pt idx="418">
                  <c:v>7.82</c:v>
                </c:pt>
                <c:pt idx="419">
                  <c:v>7.82</c:v>
                </c:pt>
                <c:pt idx="420">
                  <c:v>7.82</c:v>
                </c:pt>
                <c:pt idx="421">
                  <c:v>7.82</c:v>
                </c:pt>
                <c:pt idx="422">
                  <c:v>7.82</c:v>
                </c:pt>
                <c:pt idx="423">
                  <c:v>7.82</c:v>
                </c:pt>
                <c:pt idx="424">
                  <c:v>7.82</c:v>
                </c:pt>
                <c:pt idx="425">
                  <c:v>7.82</c:v>
                </c:pt>
                <c:pt idx="426">
                  <c:v>7.82</c:v>
                </c:pt>
                <c:pt idx="427">
                  <c:v>7.8</c:v>
                </c:pt>
                <c:pt idx="428">
                  <c:v>7.8</c:v>
                </c:pt>
                <c:pt idx="429">
                  <c:v>7.8</c:v>
                </c:pt>
                <c:pt idx="430">
                  <c:v>7.8</c:v>
                </c:pt>
                <c:pt idx="431">
                  <c:v>7.8</c:v>
                </c:pt>
                <c:pt idx="432">
                  <c:v>7.8</c:v>
                </c:pt>
                <c:pt idx="433">
                  <c:v>7.8</c:v>
                </c:pt>
                <c:pt idx="434">
                  <c:v>7.8</c:v>
                </c:pt>
                <c:pt idx="435">
                  <c:v>7.8</c:v>
                </c:pt>
                <c:pt idx="436">
                  <c:v>7.8</c:v>
                </c:pt>
                <c:pt idx="437">
                  <c:v>7.8</c:v>
                </c:pt>
                <c:pt idx="438">
                  <c:v>7.8</c:v>
                </c:pt>
                <c:pt idx="439">
                  <c:v>7.8</c:v>
                </c:pt>
                <c:pt idx="440">
                  <c:v>7.8</c:v>
                </c:pt>
                <c:pt idx="441">
                  <c:v>7.8</c:v>
                </c:pt>
                <c:pt idx="442">
                  <c:v>7.8</c:v>
                </c:pt>
                <c:pt idx="443">
                  <c:v>7.8</c:v>
                </c:pt>
                <c:pt idx="444">
                  <c:v>7.8</c:v>
                </c:pt>
                <c:pt idx="445">
                  <c:v>7.8</c:v>
                </c:pt>
                <c:pt idx="446">
                  <c:v>7.8</c:v>
                </c:pt>
                <c:pt idx="447">
                  <c:v>7.8</c:v>
                </c:pt>
                <c:pt idx="448">
                  <c:v>7.79</c:v>
                </c:pt>
                <c:pt idx="449">
                  <c:v>7.79</c:v>
                </c:pt>
                <c:pt idx="450">
                  <c:v>7.79</c:v>
                </c:pt>
                <c:pt idx="451">
                  <c:v>7.79</c:v>
                </c:pt>
                <c:pt idx="452">
                  <c:v>7.79</c:v>
                </c:pt>
                <c:pt idx="453">
                  <c:v>7.79</c:v>
                </c:pt>
                <c:pt idx="454">
                  <c:v>7.79</c:v>
                </c:pt>
                <c:pt idx="455">
                  <c:v>7.79</c:v>
                </c:pt>
                <c:pt idx="456">
                  <c:v>7.79</c:v>
                </c:pt>
                <c:pt idx="457">
                  <c:v>7.79</c:v>
                </c:pt>
                <c:pt idx="458">
                  <c:v>7.79</c:v>
                </c:pt>
                <c:pt idx="459">
                  <c:v>7.79</c:v>
                </c:pt>
                <c:pt idx="460">
                  <c:v>7.79</c:v>
                </c:pt>
                <c:pt idx="461">
                  <c:v>7.79</c:v>
                </c:pt>
                <c:pt idx="462">
                  <c:v>7.78</c:v>
                </c:pt>
                <c:pt idx="463">
                  <c:v>7.78</c:v>
                </c:pt>
                <c:pt idx="464">
                  <c:v>7.78</c:v>
                </c:pt>
                <c:pt idx="465">
                  <c:v>7.78</c:v>
                </c:pt>
                <c:pt idx="466">
                  <c:v>7.78</c:v>
                </c:pt>
                <c:pt idx="467">
                  <c:v>7.78</c:v>
                </c:pt>
                <c:pt idx="468">
                  <c:v>7.78</c:v>
                </c:pt>
                <c:pt idx="469">
                  <c:v>7.78</c:v>
                </c:pt>
                <c:pt idx="470">
                  <c:v>7.78</c:v>
                </c:pt>
                <c:pt idx="471">
                  <c:v>7.78</c:v>
                </c:pt>
                <c:pt idx="472">
                  <c:v>7.78</c:v>
                </c:pt>
                <c:pt idx="473">
                  <c:v>7.78</c:v>
                </c:pt>
                <c:pt idx="474">
                  <c:v>7.78</c:v>
                </c:pt>
                <c:pt idx="475">
                  <c:v>7.78</c:v>
                </c:pt>
                <c:pt idx="476">
                  <c:v>7.78</c:v>
                </c:pt>
                <c:pt idx="477">
                  <c:v>7.78</c:v>
                </c:pt>
                <c:pt idx="478">
                  <c:v>7.78</c:v>
                </c:pt>
                <c:pt idx="479">
                  <c:v>7.78</c:v>
                </c:pt>
                <c:pt idx="480">
                  <c:v>7.78</c:v>
                </c:pt>
                <c:pt idx="481">
                  <c:v>7.78</c:v>
                </c:pt>
                <c:pt idx="482">
                  <c:v>7.78</c:v>
                </c:pt>
                <c:pt idx="483">
                  <c:v>7.77</c:v>
                </c:pt>
                <c:pt idx="484">
                  <c:v>7.77</c:v>
                </c:pt>
                <c:pt idx="485">
                  <c:v>7.77</c:v>
                </c:pt>
                <c:pt idx="486">
                  <c:v>7.77</c:v>
                </c:pt>
                <c:pt idx="487">
                  <c:v>7.77</c:v>
                </c:pt>
                <c:pt idx="488">
                  <c:v>7.77</c:v>
                </c:pt>
                <c:pt idx="489">
                  <c:v>7.77</c:v>
                </c:pt>
                <c:pt idx="490">
                  <c:v>7.77</c:v>
                </c:pt>
                <c:pt idx="491">
                  <c:v>7.77</c:v>
                </c:pt>
                <c:pt idx="492">
                  <c:v>7.77</c:v>
                </c:pt>
                <c:pt idx="493">
                  <c:v>7.77</c:v>
                </c:pt>
                <c:pt idx="494">
                  <c:v>7.77</c:v>
                </c:pt>
                <c:pt idx="495">
                  <c:v>7.77</c:v>
                </c:pt>
                <c:pt idx="496">
                  <c:v>7.77</c:v>
                </c:pt>
                <c:pt idx="497">
                  <c:v>7.77</c:v>
                </c:pt>
                <c:pt idx="498">
                  <c:v>7.77</c:v>
                </c:pt>
                <c:pt idx="499">
                  <c:v>7.77</c:v>
                </c:pt>
                <c:pt idx="500">
                  <c:v>7.77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1C-4E78-B907-039FC92AAA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3451432"/>
        <c:axId val="513451760"/>
      </c:lineChart>
      <c:dateAx>
        <c:axId val="513451432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3451760"/>
        <c:crosses val="autoZero"/>
        <c:auto val="1"/>
        <c:lblOffset val="100"/>
        <c:baseTimeUnit val="days"/>
      </c:dateAx>
      <c:valAx>
        <c:axId val="513451760"/>
        <c:scaling>
          <c:orientation val="minMax"/>
          <c:min val="2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3451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DAX </a:t>
            </a:r>
            <a:r>
              <a:rPr lang="en-US" sz="1400" b="0" i="0" baseline="0">
                <a:effectLst/>
              </a:rPr>
              <a:t>(USD)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Data!$B$2:$B$502</c:f>
              <c:numCache>
                <c:formatCode>m/d/yyyy</c:formatCode>
                <c:ptCount val="501"/>
                <c:pt idx="0">
                  <c:v>43138</c:v>
                </c:pt>
                <c:pt idx="1">
                  <c:v>43139</c:v>
                </c:pt>
                <c:pt idx="2">
                  <c:v>43140</c:v>
                </c:pt>
                <c:pt idx="3">
                  <c:v>43143</c:v>
                </c:pt>
                <c:pt idx="4">
                  <c:v>43144</c:v>
                </c:pt>
                <c:pt idx="5">
                  <c:v>43145</c:v>
                </c:pt>
                <c:pt idx="6">
                  <c:v>43146</c:v>
                </c:pt>
                <c:pt idx="7">
                  <c:v>43147</c:v>
                </c:pt>
                <c:pt idx="8">
                  <c:v>43151</c:v>
                </c:pt>
                <c:pt idx="9">
                  <c:v>43152</c:v>
                </c:pt>
                <c:pt idx="10">
                  <c:v>43153</c:v>
                </c:pt>
                <c:pt idx="11">
                  <c:v>43154</c:v>
                </c:pt>
                <c:pt idx="12">
                  <c:v>43157</c:v>
                </c:pt>
                <c:pt idx="13">
                  <c:v>43158</c:v>
                </c:pt>
                <c:pt idx="14">
                  <c:v>43159</c:v>
                </c:pt>
                <c:pt idx="15">
                  <c:v>43160</c:v>
                </c:pt>
                <c:pt idx="16">
                  <c:v>43161</c:v>
                </c:pt>
                <c:pt idx="17">
                  <c:v>43164</c:v>
                </c:pt>
                <c:pt idx="18">
                  <c:v>43165</c:v>
                </c:pt>
                <c:pt idx="19">
                  <c:v>43166</c:v>
                </c:pt>
                <c:pt idx="20">
                  <c:v>43167</c:v>
                </c:pt>
                <c:pt idx="21">
                  <c:v>43168</c:v>
                </c:pt>
                <c:pt idx="22">
                  <c:v>43171</c:v>
                </c:pt>
                <c:pt idx="23">
                  <c:v>43172</c:v>
                </c:pt>
                <c:pt idx="24">
                  <c:v>43173</c:v>
                </c:pt>
                <c:pt idx="25">
                  <c:v>43174</c:v>
                </c:pt>
                <c:pt idx="26">
                  <c:v>43175</c:v>
                </c:pt>
                <c:pt idx="27">
                  <c:v>43178</c:v>
                </c:pt>
                <c:pt idx="28">
                  <c:v>43179</c:v>
                </c:pt>
                <c:pt idx="29">
                  <c:v>43180</c:v>
                </c:pt>
                <c:pt idx="30">
                  <c:v>43181</c:v>
                </c:pt>
                <c:pt idx="31">
                  <c:v>43182</c:v>
                </c:pt>
                <c:pt idx="32">
                  <c:v>43185</c:v>
                </c:pt>
                <c:pt idx="33">
                  <c:v>43186</c:v>
                </c:pt>
                <c:pt idx="34">
                  <c:v>43187</c:v>
                </c:pt>
                <c:pt idx="35">
                  <c:v>43188</c:v>
                </c:pt>
                <c:pt idx="36">
                  <c:v>43192</c:v>
                </c:pt>
                <c:pt idx="37">
                  <c:v>43193</c:v>
                </c:pt>
                <c:pt idx="38">
                  <c:v>43194</c:v>
                </c:pt>
                <c:pt idx="39">
                  <c:v>43195</c:v>
                </c:pt>
                <c:pt idx="40">
                  <c:v>43196</c:v>
                </c:pt>
                <c:pt idx="41">
                  <c:v>43199</c:v>
                </c:pt>
                <c:pt idx="42">
                  <c:v>43200</c:v>
                </c:pt>
                <c:pt idx="43">
                  <c:v>43201</c:v>
                </c:pt>
                <c:pt idx="44">
                  <c:v>43202</c:v>
                </c:pt>
                <c:pt idx="45">
                  <c:v>43203</c:v>
                </c:pt>
                <c:pt idx="46">
                  <c:v>43206</c:v>
                </c:pt>
                <c:pt idx="47">
                  <c:v>43207</c:v>
                </c:pt>
                <c:pt idx="48">
                  <c:v>43208</c:v>
                </c:pt>
                <c:pt idx="49">
                  <c:v>43209</c:v>
                </c:pt>
                <c:pt idx="50">
                  <c:v>43210</c:v>
                </c:pt>
                <c:pt idx="51">
                  <c:v>43213</c:v>
                </c:pt>
                <c:pt idx="52">
                  <c:v>43214</c:v>
                </c:pt>
                <c:pt idx="53">
                  <c:v>43215</c:v>
                </c:pt>
                <c:pt idx="54">
                  <c:v>43216</c:v>
                </c:pt>
                <c:pt idx="55">
                  <c:v>43217</c:v>
                </c:pt>
                <c:pt idx="56">
                  <c:v>43220</c:v>
                </c:pt>
                <c:pt idx="57">
                  <c:v>43221</c:v>
                </c:pt>
                <c:pt idx="58">
                  <c:v>43222</c:v>
                </c:pt>
                <c:pt idx="59">
                  <c:v>43223</c:v>
                </c:pt>
                <c:pt idx="60">
                  <c:v>43224</c:v>
                </c:pt>
                <c:pt idx="61">
                  <c:v>43227</c:v>
                </c:pt>
                <c:pt idx="62">
                  <c:v>43228</c:v>
                </c:pt>
                <c:pt idx="63">
                  <c:v>43229</c:v>
                </c:pt>
                <c:pt idx="64">
                  <c:v>43230</c:v>
                </c:pt>
                <c:pt idx="65">
                  <c:v>43231</c:v>
                </c:pt>
                <c:pt idx="66">
                  <c:v>43234</c:v>
                </c:pt>
                <c:pt idx="67">
                  <c:v>43235</c:v>
                </c:pt>
                <c:pt idx="68">
                  <c:v>43236</c:v>
                </c:pt>
                <c:pt idx="69">
                  <c:v>43237</c:v>
                </c:pt>
                <c:pt idx="70">
                  <c:v>43238</c:v>
                </c:pt>
                <c:pt idx="71">
                  <c:v>43241</c:v>
                </c:pt>
                <c:pt idx="72">
                  <c:v>43242</c:v>
                </c:pt>
                <c:pt idx="73">
                  <c:v>43243</c:v>
                </c:pt>
                <c:pt idx="74">
                  <c:v>43244</c:v>
                </c:pt>
                <c:pt idx="75">
                  <c:v>43245</c:v>
                </c:pt>
                <c:pt idx="76">
                  <c:v>43249</c:v>
                </c:pt>
                <c:pt idx="77">
                  <c:v>43250</c:v>
                </c:pt>
                <c:pt idx="78">
                  <c:v>43251</c:v>
                </c:pt>
                <c:pt idx="79">
                  <c:v>43252</c:v>
                </c:pt>
                <c:pt idx="80">
                  <c:v>43255</c:v>
                </c:pt>
                <c:pt idx="81">
                  <c:v>43256</c:v>
                </c:pt>
                <c:pt idx="82">
                  <c:v>43257</c:v>
                </c:pt>
                <c:pt idx="83">
                  <c:v>43258</c:v>
                </c:pt>
                <c:pt idx="84">
                  <c:v>43259</c:v>
                </c:pt>
                <c:pt idx="85">
                  <c:v>43262</c:v>
                </c:pt>
                <c:pt idx="86">
                  <c:v>43263</c:v>
                </c:pt>
                <c:pt idx="87">
                  <c:v>43264</c:v>
                </c:pt>
                <c:pt idx="88">
                  <c:v>43265</c:v>
                </c:pt>
                <c:pt idx="89">
                  <c:v>43266</c:v>
                </c:pt>
                <c:pt idx="90">
                  <c:v>43269</c:v>
                </c:pt>
                <c:pt idx="91">
                  <c:v>43270</c:v>
                </c:pt>
                <c:pt idx="92">
                  <c:v>43271</c:v>
                </c:pt>
                <c:pt idx="93">
                  <c:v>43272</c:v>
                </c:pt>
                <c:pt idx="94">
                  <c:v>43273</c:v>
                </c:pt>
                <c:pt idx="95">
                  <c:v>43276</c:v>
                </c:pt>
                <c:pt idx="96">
                  <c:v>43277</c:v>
                </c:pt>
                <c:pt idx="97">
                  <c:v>43278</c:v>
                </c:pt>
                <c:pt idx="98">
                  <c:v>43279</c:v>
                </c:pt>
                <c:pt idx="99">
                  <c:v>43280</c:v>
                </c:pt>
                <c:pt idx="100">
                  <c:v>43283</c:v>
                </c:pt>
                <c:pt idx="101">
                  <c:v>43284</c:v>
                </c:pt>
                <c:pt idx="102">
                  <c:v>43286</c:v>
                </c:pt>
                <c:pt idx="103">
                  <c:v>43287</c:v>
                </c:pt>
                <c:pt idx="104">
                  <c:v>43290</c:v>
                </c:pt>
                <c:pt idx="105">
                  <c:v>43291</c:v>
                </c:pt>
                <c:pt idx="106">
                  <c:v>43292</c:v>
                </c:pt>
                <c:pt idx="107">
                  <c:v>43293</c:v>
                </c:pt>
                <c:pt idx="108">
                  <c:v>43294</c:v>
                </c:pt>
                <c:pt idx="109">
                  <c:v>43297</c:v>
                </c:pt>
                <c:pt idx="110">
                  <c:v>43298</c:v>
                </c:pt>
                <c:pt idx="111">
                  <c:v>43299</c:v>
                </c:pt>
                <c:pt idx="112">
                  <c:v>43300</c:v>
                </c:pt>
                <c:pt idx="113">
                  <c:v>43301</c:v>
                </c:pt>
                <c:pt idx="114">
                  <c:v>43304</c:v>
                </c:pt>
                <c:pt idx="115">
                  <c:v>43305</c:v>
                </c:pt>
                <c:pt idx="116">
                  <c:v>43306</c:v>
                </c:pt>
                <c:pt idx="117">
                  <c:v>43307</c:v>
                </c:pt>
                <c:pt idx="118">
                  <c:v>43308</c:v>
                </c:pt>
                <c:pt idx="119">
                  <c:v>43311</c:v>
                </c:pt>
                <c:pt idx="120">
                  <c:v>43312</c:v>
                </c:pt>
                <c:pt idx="121">
                  <c:v>43313</c:v>
                </c:pt>
                <c:pt idx="122">
                  <c:v>43314</c:v>
                </c:pt>
                <c:pt idx="123">
                  <c:v>43315</c:v>
                </c:pt>
                <c:pt idx="124">
                  <c:v>43318</c:v>
                </c:pt>
                <c:pt idx="125">
                  <c:v>43319</c:v>
                </c:pt>
                <c:pt idx="126">
                  <c:v>43320</c:v>
                </c:pt>
                <c:pt idx="127">
                  <c:v>43321</c:v>
                </c:pt>
                <c:pt idx="128">
                  <c:v>43322</c:v>
                </c:pt>
                <c:pt idx="129">
                  <c:v>43325</c:v>
                </c:pt>
                <c:pt idx="130">
                  <c:v>43326</c:v>
                </c:pt>
                <c:pt idx="131">
                  <c:v>43327</c:v>
                </c:pt>
                <c:pt idx="132">
                  <c:v>43328</c:v>
                </c:pt>
                <c:pt idx="133">
                  <c:v>43329</c:v>
                </c:pt>
                <c:pt idx="134">
                  <c:v>43332</c:v>
                </c:pt>
                <c:pt idx="135">
                  <c:v>43333</c:v>
                </c:pt>
                <c:pt idx="136">
                  <c:v>43334</c:v>
                </c:pt>
                <c:pt idx="137">
                  <c:v>43335</c:v>
                </c:pt>
                <c:pt idx="138">
                  <c:v>43336</c:v>
                </c:pt>
                <c:pt idx="139">
                  <c:v>43339</c:v>
                </c:pt>
                <c:pt idx="140">
                  <c:v>43340</c:v>
                </c:pt>
                <c:pt idx="141">
                  <c:v>43341</c:v>
                </c:pt>
                <c:pt idx="142">
                  <c:v>43342</c:v>
                </c:pt>
                <c:pt idx="143">
                  <c:v>43343</c:v>
                </c:pt>
                <c:pt idx="144">
                  <c:v>43347</c:v>
                </c:pt>
                <c:pt idx="145">
                  <c:v>43348</c:v>
                </c:pt>
                <c:pt idx="146">
                  <c:v>43349</c:v>
                </c:pt>
                <c:pt idx="147">
                  <c:v>43350</c:v>
                </c:pt>
                <c:pt idx="148">
                  <c:v>43353</c:v>
                </c:pt>
                <c:pt idx="149">
                  <c:v>43354</c:v>
                </c:pt>
                <c:pt idx="150">
                  <c:v>43355</c:v>
                </c:pt>
                <c:pt idx="151">
                  <c:v>43356</c:v>
                </c:pt>
                <c:pt idx="152">
                  <c:v>43357</c:v>
                </c:pt>
                <c:pt idx="153">
                  <c:v>43360</c:v>
                </c:pt>
                <c:pt idx="154">
                  <c:v>43361</c:v>
                </c:pt>
                <c:pt idx="155">
                  <c:v>43362</c:v>
                </c:pt>
                <c:pt idx="156">
                  <c:v>43363</c:v>
                </c:pt>
                <c:pt idx="157">
                  <c:v>43364</c:v>
                </c:pt>
                <c:pt idx="158">
                  <c:v>43367</c:v>
                </c:pt>
                <c:pt idx="159">
                  <c:v>43368</c:v>
                </c:pt>
                <c:pt idx="160">
                  <c:v>43369</c:v>
                </c:pt>
                <c:pt idx="161">
                  <c:v>43370</c:v>
                </c:pt>
                <c:pt idx="162">
                  <c:v>43371</c:v>
                </c:pt>
                <c:pt idx="163">
                  <c:v>43374</c:v>
                </c:pt>
                <c:pt idx="164">
                  <c:v>43375</c:v>
                </c:pt>
                <c:pt idx="165">
                  <c:v>43376</c:v>
                </c:pt>
                <c:pt idx="166">
                  <c:v>43377</c:v>
                </c:pt>
                <c:pt idx="167">
                  <c:v>43378</c:v>
                </c:pt>
                <c:pt idx="168">
                  <c:v>43381</c:v>
                </c:pt>
                <c:pt idx="169">
                  <c:v>43382</c:v>
                </c:pt>
                <c:pt idx="170">
                  <c:v>43383</c:v>
                </c:pt>
                <c:pt idx="171">
                  <c:v>43384</c:v>
                </c:pt>
                <c:pt idx="172">
                  <c:v>43385</c:v>
                </c:pt>
                <c:pt idx="173">
                  <c:v>43388</c:v>
                </c:pt>
                <c:pt idx="174">
                  <c:v>43389</c:v>
                </c:pt>
                <c:pt idx="175">
                  <c:v>43390</c:v>
                </c:pt>
                <c:pt idx="176">
                  <c:v>43391</c:v>
                </c:pt>
                <c:pt idx="177">
                  <c:v>43392</c:v>
                </c:pt>
                <c:pt idx="178">
                  <c:v>43395</c:v>
                </c:pt>
                <c:pt idx="179">
                  <c:v>43396</c:v>
                </c:pt>
                <c:pt idx="180">
                  <c:v>43397</c:v>
                </c:pt>
                <c:pt idx="181">
                  <c:v>43398</c:v>
                </c:pt>
                <c:pt idx="182">
                  <c:v>43399</c:v>
                </c:pt>
                <c:pt idx="183">
                  <c:v>43402</c:v>
                </c:pt>
                <c:pt idx="184">
                  <c:v>43403</c:v>
                </c:pt>
                <c:pt idx="185">
                  <c:v>43404</c:v>
                </c:pt>
                <c:pt idx="186">
                  <c:v>43405</c:v>
                </c:pt>
                <c:pt idx="187">
                  <c:v>43406</c:v>
                </c:pt>
                <c:pt idx="188">
                  <c:v>43409</c:v>
                </c:pt>
                <c:pt idx="189">
                  <c:v>43410</c:v>
                </c:pt>
                <c:pt idx="190">
                  <c:v>43411</c:v>
                </c:pt>
                <c:pt idx="191">
                  <c:v>43412</c:v>
                </c:pt>
                <c:pt idx="192">
                  <c:v>43413</c:v>
                </c:pt>
                <c:pt idx="193">
                  <c:v>43416</c:v>
                </c:pt>
                <c:pt idx="194">
                  <c:v>43417</c:v>
                </c:pt>
                <c:pt idx="195">
                  <c:v>43418</c:v>
                </c:pt>
                <c:pt idx="196">
                  <c:v>43419</c:v>
                </c:pt>
                <c:pt idx="197">
                  <c:v>43420</c:v>
                </c:pt>
                <c:pt idx="198">
                  <c:v>43423</c:v>
                </c:pt>
                <c:pt idx="199">
                  <c:v>43424</c:v>
                </c:pt>
                <c:pt idx="200">
                  <c:v>43425</c:v>
                </c:pt>
                <c:pt idx="201">
                  <c:v>43427</c:v>
                </c:pt>
                <c:pt idx="202">
                  <c:v>43430</c:v>
                </c:pt>
                <c:pt idx="203">
                  <c:v>43431</c:v>
                </c:pt>
                <c:pt idx="204">
                  <c:v>43432</c:v>
                </c:pt>
                <c:pt idx="205">
                  <c:v>43433</c:v>
                </c:pt>
                <c:pt idx="206">
                  <c:v>43434</c:v>
                </c:pt>
                <c:pt idx="207">
                  <c:v>43437</c:v>
                </c:pt>
                <c:pt idx="208">
                  <c:v>43438</c:v>
                </c:pt>
                <c:pt idx="209">
                  <c:v>43440</c:v>
                </c:pt>
                <c:pt idx="210">
                  <c:v>43441</c:v>
                </c:pt>
                <c:pt idx="211">
                  <c:v>43444</c:v>
                </c:pt>
                <c:pt idx="212">
                  <c:v>43445</c:v>
                </c:pt>
                <c:pt idx="213">
                  <c:v>43446</c:v>
                </c:pt>
                <c:pt idx="214">
                  <c:v>43447</c:v>
                </c:pt>
                <c:pt idx="215">
                  <c:v>43448</c:v>
                </c:pt>
                <c:pt idx="216">
                  <c:v>43451</c:v>
                </c:pt>
                <c:pt idx="217">
                  <c:v>43452</c:v>
                </c:pt>
                <c:pt idx="218">
                  <c:v>43453</c:v>
                </c:pt>
                <c:pt idx="219">
                  <c:v>43454</c:v>
                </c:pt>
                <c:pt idx="220">
                  <c:v>43455</c:v>
                </c:pt>
                <c:pt idx="221">
                  <c:v>43458</c:v>
                </c:pt>
                <c:pt idx="222">
                  <c:v>43460</c:v>
                </c:pt>
                <c:pt idx="223">
                  <c:v>43461</c:v>
                </c:pt>
                <c:pt idx="224">
                  <c:v>43462</c:v>
                </c:pt>
                <c:pt idx="225">
                  <c:v>43465</c:v>
                </c:pt>
                <c:pt idx="226">
                  <c:v>43467</c:v>
                </c:pt>
                <c:pt idx="227">
                  <c:v>43468</c:v>
                </c:pt>
                <c:pt idx="228">
                  <c:v>43469</c:v>
                </c:pt>
                <c:pt idx="229">
                  <c:v>43472</c:v>
                </c:pt>
                <c:pt idx="230">
                  <c:v>43473</c:v>
                </c:pt>
                <c:pt idx="231">
                  <c:v>43474</c:v>
                </c:pt>
                <c:pt idx="232">
                  <c:v>43475</c:v>
                </c:pt>
                <c:pt idx="233">
                  <c:v>43476</c:v>
                </c:pt>
                <c:pt idx="234">
                  <c:v>43479</c:v>
                </c:pt>
                <c:pt idx="235">
                  <c:v>43480</c:v>
                </c:pt>
                <c:pt idx="236">
                  <c:v>43481</c:v>
                </c:pt>
                <c:pt idx="237">
                  <c:v>43482</c:v>
                </c:pt>
                <c:pt idx="238">
                  <c:v>43483</c:v>
                </c:pt>
                <c:pt idx="239">
                  <c:v>43487</c:v>
                </c:pt>
                <c:pt idx="240">
                  <c:v>43488</c:v>
                </c:pt>
                <c:pt idx="241">
                  <c:v>43489</c:v>
                </c:pt>
                <c:pt idx="242">
                  <c:v>43490</c:v>
                </c:pt>
                <c:pt idx="243">
                  <c:v>43493</c:v>
                </c:pt>
                <c:pt idx="244">
                  <c:v>43494</c:v>
                </c:pt>
                <c:pt idx="245">
                  <c:v>43495</c:v>
                </c:pt>
                <c:pt idx="246">
                  <c:v>43496</c:v>
                </c:pt>
                <c:pt idx="247">
                  <c:v>43497</c:v>
                </c:pt>
                <c:pt idx="248">
                  <c:v>43500</c:v>
                </c:pt>
                <c:pt idx="249">
                  <c:v>43501</c:v>
                </c:pt>
                <c:pt idx="250">
                  <c:v>43502</c:v>
                </c:pt>
                <c:pt idx="251">
                  <c:v>43503</c:v>
                </c:pt>
                <c:pt idx="252">
                  <c:v>43504</c:v>
                </c:pt>
                <c:pt idx="253">
                  <c:v>43507</c:v>
                </c:pt>
                <c:pt idx="254">
                  <c:v>43508</c:v>
                </c:pt>
                <c:pt idx="255">
                  <c:v>43509</c:v>
                </c:pt>
                <c:pt idx="256">
                  <c:v>43510</c:v>
                </c:pt>
                <c:pt idx="257">
                  <c:v>43511</c:v>
                </c:pt>
                <c:pt idx="258">
                  <c:v>43515</c:v>
                </c:pt>
                <c:pt idx="259">
                  <c:v>43516</c:v>
                </c:pt>
                <c:pt idx="260">
                  <c:v>43517</c:v>
                </c:pt>
                <c:pt idx="261">
                  <c:v>43518</c:v>
                </c:pt>
                <c:pt idx="262">
                  <c:v>43521</c:v>
                </c:pt>
                <c:pt idx="263">
                  <c:v>43522</c:v>
                </c:pt>
                <c:pt idx="264">
                  <c:v>43523</c:v>
                </c:pt>
                <c:pt idx="265">
                  <c:v>43524</c:v>
                </c:pt>
                <c:pt idx="266">
                  <c:v>43525</c:v>
                </c:pt>
                <c:pt idx="267">
                  <c:v>43528</c:v>
                </c:pt>
                <c:pt idx="268">
                  <c:v>43529</c:v>
                </c:pt>
                <c:pt idx="269">
                  <c:v>43530</c:v>
                </c:pt>
                <c:pt idx="270">
                  <c:v>43531</c:v>
                </c:pt>
                <c:pt idx="271">
                  <c:v>43532</c:v>
                </c:pt>
                <c:pt idx="272">
                  <c:v>43535</c:v>
                </c:pt>
                <c:pt idx="273">
                  <c:v>43536</c:v>
                </c:pt>
                <c:pt idx="274">
                  <c:v>43537</c:v>
                </c:pt>
                <c:pt idx="275">
                  <c:v>43538</c:v>
                </c:pt>
                <c:pt idx="276">
                  <c:v>43539</c:v>
                </c:pt>
                <c:pt idx="277">
                  <c:v>43542</c:v>
                </c:pt>
                <c:pt idx="278">
                  <c:v>43543</c:v>
                </c:pt>
                <c:pt idx="279">
                  <c:v>43544</c:v>
                </c:pt>
                <c:pt idx="280">
                  <c:v>43545</c:v>
                </c:pt>
                <c:pt idx="281">
                  <c:v>43546</c:v>
                </c:pt>
                <c:pt idx="282">
                  <c:v>43549</c:v>
                </c:pt>
                <c:pt idx="283">
                  <c:v>43550</c:v>
                </c:pt>
                <c:pt idx="284">
                  <c:v>43551</c:v>
                </c:pt>
                <c:pt idx="285">
                  <c:v>43552</c:v>
                </c:pt>
                <c:pt idx="286">
                  <c:v>43553</c:v>
                </c:pt>
                <c:pt idx="287">
                  <c:v>43556</c:v>
                </c:pt>
                <c:pt idx="288">
                  <c:v>43557</c:v>
                </c:pt>
                <c:pt idx="289">
                  <c:v>43558</c:v>
                </c:pt>
                <c:pt idx="290">
                  <c:v>43559</c:v>
                </c:pt>
                <c:pt idx="291">
                  <c:v>43560</c:v>
                </c:pt>
                <c:pt idx="292">
                  <c:v>43563</c:v>
                </c:pt>
                <c:pt idx="293">
                  <c:v>43564</c:v>
                </c:pt>
                <c:pt idx="294">
                  <c:v>43565</c:v>
                </c:pt>
                <c:pt idx="295">
                  <c:v>43566</c:v>
                </c:pt>
                <c:pt idx="296">
                  <c:v>43567</c:v>
                </c:pt>
                <c:pt idx="297">
                  <c:v>43570</c:v>
                </c:pt>
                <c:pt idx="298">
                  <c:v>43571</c:v>
                </c:pt>
                <c:pt idx="299">
                  <c:v>43572</c:v>
                </c:pt>
                <c:pt idx="300">
                  <c:v>43573</c:v>
                </c:pt>
                <c:pt idx="301">
                  <c:v>43577</c:v>
                </c:pt>
                <c:pt idx="302">
                  <c:v>43578</c:v>
                </c:pt>
                <c:pt idx="303">
                  <c:v>43579</c:v>
                </c:pt>
                <c:pt idx="304">
                  <c:v>43580</c:v>
                </c:pt>
                <c:pt idx="305">
                  <c:v>43581</c:v>
                </c:pt>
                <c:pt idx="306">
                  <c:v>43584</c:v>
                </c:pt>
                <c:pt idx="307">
                  <c:v>43585</c:v>
                </c:pt>
                <c:pt idx="308">
                  <c:v>43586</c:v>
                </c:pt>
                <c:pt idx="309">
                  <c:v>43587</c:v>
                </c:pt>
                <c:pt idx="310">
                  <c:v>43588</c:v>
                </c:pt>
                <c:pt idx="311">
                  <c:v>43591</c:v>
                </c:pt>
                <c:pt idx="312">
                  <c:v>43592</c:v>
                </c:pt>
                <c:pt idx="313">
                  <c:v>43593</c:v>
                </c:pt>
                <c:pt idx="314">
                  <c:v>43594</c:v>
                </c:pt>
                <c:pt idx="315">
                  <c:v>43595</c:v>
                </c:pt>
                <c:pt idx="316">
                  <c:v>43598</c:v>
                </c:pt>
                <c:pt idx="317">
                  <c:v>43599</c:v>
                </c:pt>
                <c:pt idx="318">
                  <c:v>43600</c:v>
                </c:pt>
                <c:pt idx="319">
                  <c:v>43601</c:v>
                </c:pt>
                <c:pt idx="320">
                  <c:v>43602</c:v>
                </c:pt>
                <c:pt idx="321">
                  <c:v>43605</c:v>
                </c:pt>
                <c:pt idx="322">
                  <c:v>43606</c:v>
                </c:pt>
                <c:pt idx="323">
                  <c:v>43607</c:v>
                </c:pt>
                <c:pt idx="324">
                  <c:v>43608</c:v>
                </c:pt>
                <c:pt idx="325">
                  <c:v>43609</c:v>
                </c:pt>
                <c:pt idx="326">
                  <c:v>43613</c:v>
                </c:pt>
                <c:pt idx="327">
                  <c:v>43614</c:v>
                </c:pt>
                <c:pt idx="328">
                  <c:v>43615</c:v>
                </c:pt>
                <c:pt idx="329">
                  <c:v>43616</c:v>
                </c:pt>
                <c:pt idx="330">
                  <c:v>43619</c:v>
                </c:pt>
                <c:pt idx="331">
                  <c:v>43620</c:v>
                </c:pt>
                <c:pt idx="332">
                  <c:v>43621</c:v>
                </c:pt>
                <c:pt idx="333">
                  <c:v>43622</c:v>
                </c:pt>
                <c:pt idx="334">
                  <c:v>43623</c:v>
                </c:pt>
                <c:pt idx="335">
                  <c:v>43626</c:v>
                </c:pt>
                <c:pt idx="336">
                  <c:v>43627</c:v>
                </c:pt>
                <c:pt idx="337">
                  <c:v>43628</c:v>
                </c:pt>
                <c:pt idx="338">
                  <c:v>43629</c:v>
                </c:pt>
                <c:pt idx="339">
                  <c:v>43630</c:v>
                </c:pt>
                <c:pt idx="340">
                  <c:v>43633</c:v>
                </c:pt>
                <c:pt idx="341">
                  <c:v>43634</c:v>
                </c:pt>
                <c:pt idx="342">
                  <c:v>43635</c:v>
                </c:pt>
                <c:pt idx="343">
                  <c:v>43636</c:v>
                </c:pt>
                <c:pt idx="344">
                  <c:v>43637</c:v>
                </c:pt>
                <c:pt idx="345">
                  <c:v>43640</c:v>
                </c:pt>
                <c:pt idx="346">
                  <c:v>43641</c:v>
                </c:pt>
                <c:pt idx="347">
                  <c:v>43642</c:v>
                </c:pt>
                <c:pt idx="348">
                  <c:v>43643</c:v>
                </c:pt>
                <c:pt idx="349">
                  <c:v>43644</c:v>
                </c:pt>
                <c:pt idx="350">
                  <c:v>43647</c:v>
                </c:pt>
                <c:pt idx="351">
                  <c:v>43648</c:v>
                </c:pt>
                <c:pt idx="352">
                  <c:v>43649</c:v>
                </c:pt>
                <c:pt idx="353">
                  <c:v>43651</c:v>
                </c:pt>
                <c:pt idx="354">
                  <c:v>43654</c:v>
                </c:pt>
                <c:pt idx="355">
                  <c:v>43655</c:v>
                </c:pt>
                <c:pt idx="356">
                  <c:v>43656</c:v>
                </c:pt>
                <c:pt idx="357">
                  <c:v>43657</c:v>
                </c:pt>
                <c:pt idx="358">
                  <c:v>43658</c:v>
                </c:pt>
                <c:pt idx="359">
                  <c:v>43661</c:v>
                </c:pt>
                <c:pt idx="360">
                  <c:v>43662</c:v>
                </c:pt>
                <c:pt idx="361">
                  <c:v>43663</c:v>
                </c:pt>
                <c:pt idx="362">
                  <c:v>43664</c:v>
                </c:pt>
                <c:pt idx="363">
                  <c:v>43665</c:v>
                </c:pt>
                <c:pt idx="364">
                  <c:v>43668</c:v>
                </c:pt>
                <c:pt idx="365">
                  <c:v>43669</c:v>
                </c:pt>
                <c:pt idx="366">
                  <c:v>43670</c:v>
                </c:pt>
                <c:pt idx="367">
                  <c:v>43671</c:v>
                </c:pt>
                <c:pt idx="368">
                  <c:v>43672</c:v>
                </c:pt>
                <c:pt idx="369">
                  <c:v>43675</c:v>
                </c:pt>
                <c:pt idx="370">
                  <c:v>43676</c:v>
                </c:pt>
                <c:pt idx="371">
                  <c:v>43677</c:v>
                </c:pt>
                <c:pt idx="372">
                  <c:v>43678</c:v>
                </c:pt>
                <c:pt idx="373">
                  <c:v>43679</c:v>
                </c:pt>
                <c:pt idx="374">
                  <c:v>43682</c:v>
                </c:pt>
                <c:pt idx="375">
                  <c:v>43683</c:v>
                </c:pt>
                <c:pt idx="376">
                  <c:v>43684</c:v>
                </c:pt>
                <c:pt idx="377">
                  <c:v>43685</c:v>
                </c:pt>
                <c:pt idx="378">
                  <c:v>43686</c:v>
                </c:pt>
                <c:pt idx="379">
                  <c:v>43689</c:v>
                </c:pt>
                <c:pt idx="380">
                  <c:v>43690</c:v>
                </c:pt>
                <c:pt idx="381">
                  <c:v>43691</c:v>
                </c:pt>
                <c:pt idx="382">
                  <c:v>43692</c:v>
                </c:pt>
                <c:pt idx="383">
                  <c:v>43693</c:v>
                </c:pt>
                <c:pt idx="384">
                  <c:v>43696</c:v>
                </c:pt>
                <c:pt idx="385">
                  <c:v>43697</c:v>
                </c:pt>
                <c:pt idx="386">
                  <c:v>43698</c:v>
                </c:pt>
                <c:pt idx="387">
                  <c:v>43699</c:v>
                </c:pt>
                <c:pt idx="388">
                  <c:v>43700</c:v>
                </c:pt>
                <c:pt idx="389">
                  <c:v>43703</c:v>
                </c:pt>
                <c:pt idx="390">
                  <c:v>43704</c:v>
                </c:pt>
                <c:pt idx="391">
                  <c:v>43705</c:v>
                </c:pt>
                <c:pt idx="392">
                  <c:v>43706</c:v>
                </c:pt>
                <c:pt idx="393">
                  <c:v>43707</c:v>
                </c:pt>
                <c:pt idx="394">
                  <c:v>43711</c:v>
                </c:pt>
                <c:pt idx="395">
                  <c:v>43712</c:v>
                </c:pt>
                <c:pt idx="396">
                  <c:v>43713</c:v>
                </c:pt>
                <c:pt idx="397">
                  <c:v>43714</c:v>
                </c:pt>
                <c:pt idx="398">
                  <c:v>43717</c:v>
                </c:pt>
                <c:pt idx="399">
                  <c:v>43718</c:v>
                </c:pt>
                <c:pt idx="400">
                  <c:v>43719</c:v>
                </c:pt>
                <c:pt idx="401">
                  <c:v>43720</c:v>
                </c:pt>
                <c:pt idx="402">
                  <c:v>43721</c:v>
                </c:pt>
                <c:pt idx="403">
                  <c:v>43724</c:v>
                </c:pt>
                <c:pt idx="404">
                  <c:v>43725</c:v>
                </c:pt>
                <c:pt idx="405">
                  <c:v>43726</c:v>
                </c:pt>
                <c:pt idx="406">
                  <c:v>43727</c:v>
                </c:pt>
                <c:pt idx="407">
                  <c:v>43728</c:v>
                </c:pt>
                <c:pt idx="408">
                  <c:v>43731</c:v>
                </c:pt>
                <c:pt idx="409">
                  <c:v>43732</c:v>
                </c:pt>
                <c:pt idx="410">
                  <c:v>43733</c:v>
                </c:pt>
                <c:pt idx="411">
                  <c:v>43734</c:v>
                </c:pt>
                <c:pt idx="412">
                  <c:v>43735</c:v>
                </c:pt>
                <c:pt idx="413">
                  <c:v>43738</c:v>
                </c:pt>
                <c:pt idx="414">
                  <c:v>43739</c:v>
                </c:pt>
                <c:pt idx="415">
                  <c:v>43740</c:v>
                </c:pt>
                <c:pt idx="416">
                  <c:v>43741</c:v>
                </c:pt>
                <c:pt idx="417">
                  <c:v>43742</c:v>
                </c:pt>
                <c:pt idx="418">
                  <c:v>43745</c:v>
                </c:pt>
                <c:pt idx="419">
                  <c:v>43746</c:v>
                </c:pt>
                <c:pt idx="420">
                  <c:v>43747</c:v>
                </c:pt>
                <c:pt idx="421">
                  <c:v>43748</c:v>
                </c:pt>
                <c:pt idx="422">
                  <c:v>43749</c:v>
                </c:pt>
                <c:pt idx="423">
                  <c:v>43752</c:v>
                </c:pt>
                <c:pt idx="424">
                  <c:v>43753</c:v>
                </c:pt>
                <c:pt idx="425">
                  <c:v>43754</c:v>
                </c:pt>
                <c:pt idx="426">
                  <c:v>43755</c:v>
                </c:pt>
                <c:pt idx="427">
                  <c:v>43756</c:v>
                </c:pt>
                <c:pt idx="428">
                  <c:v>43759</c:v>
                </c:pt>
                <c:pt idx="429">
                  <c:v>43760</c:v>
                </c:pt>
                <c:pt idx="430">
                  <c:v>43761</c:v>
                </c:pt>
                <c:pt idx="431">
                  <c:v>43762</c:v>
                </c:pt>
                <c:pt idx="432">
                  <c:v>43763</c:v>
                </c:pt>
                <c:pt idx="433">
                  <c:v>43766</c:v>
                </c:pt>
                <c:pt idx="434">
                  <c:v>43767</c:v>
                </c:pt>
                <c:pt idx="435">
                  <c:v>43768</c:v>
                </c:pt>
                <c:pt idx="436">
                  <c:v>43769</c:v>
                </c:pt>
                <c:pt idx="437">
                  <c:v>43770</c:v>
                </c:pt>
                <c:pt idx="438">
                  <c:v>43773</c:v>
                </c:pt>
                <c:pt idx="439">
                  <c:v>43774</c:v>
                </c:pt>
                <c:pt idx="440">
                  <c:v>43775</c:v>
                </c:pt>
                <c:pt idx="441">
                  <c:v>43776</c:v>
                </c:pt>
                <c:pt idx="442">
                  <c:v>43777</c:v>
                </c:pt>
                <c:pt idx="443">
                  <c:v>43780</c:v>
                </c:pt>
                <c:pt idx="444">
                  <c:v>43781</c:v>
                </c:pt>
                <c:pt idx="445">
                  <c:v>43782</c:v>
                </c:pt>
                <c:pt idx="446">
                  <c:v>43783</c:v>
                </c:pt>
                <c:pt idx="447">
                  <c:v>43784</c:v>
                </c:pt>
                <c:pt idx="448">
                  <c:v>43787</c:v>
                </c:pt>
                <c:pt idx="449">
                  <c:v>43788</c:v>
                </c:pt>
                <c:pt idx="450">
                  <c:v>43789</c:v>
                </c:pt>
                <c:pt idx="451">
                  <c:v>43790</c:v>
                </c:pt>
                <c:pt idx="452">
                  <c:v>43791</c:v>
                </c:pt>
                <c:pt idx="453">
                  <c:v>43794</c:v>
                </c:pt>
                <c:pt idx="454">
                  <c:v>43795</c:v>
                </c:pt>
                <c:pt idx="455">
                  <c:v>43796</c:v>
                </c:pt>
                <c:pt idx="456">
                  <c:v>43798</c:v>
                </c:pt>
                <c:pt idx="457">
                  <c:v>43801</c:v>
                </c:pt>
                <c:pt idx="458">
                  <c:v>43802</c:v>
                </c:pt>
                <c:pt idx="459">
                  <c:v>43803</c:v>
                </c:pt>
                <c:pt idx="460">
                  <c:v>43804</c:v>
                </c:pt>
                <c:pt idx="461">
                  <c:v>43805</c:v>
                </c:pt>
                <c:pt idx="462">
                  <c:v>43808</c:v>
                </c:pt>
                <c:pt idx="463">
                  <c:v>43809</c:v>
                </c:pt>
                <c:pt idx="464">
                  <c:v>43810</c:v>
                </c:pt>
                <c:pt idx="465">
                  <c:v>43811</c:v>
                </c:pt>
                <c:pt idx="466">
                  <c:v>43812</c:v>
                </c:pt>
                <c:pt idx="467">
                  <c:v>43815</c:v>
                </c:pt>
                <c:pt idx="468">
                  <c:v>43816</c:v>
                </c:pt>
                <c:pt idx="469">
                  <c:v>43817</c:v>
                </c:pt>
                <c:pt idx="470">
                  <c:v>43818</c:v>
                </c:pt>
                <c:pt idx="471">
                  <c:v>43819</c:v>
                </c:pt>
                <c:pt idx="472">
                  <c:v>43822</c:v>
                </c:pt>
                <c:pt idx="473">
                  <c:v>43823</c:v>
                </c:pt>
                <c:pt idx="474">
                  <c:v>43825</c:v>
                </c:pt>
                <c:pt idx="475">
                  <c:v>43826</c:v>
                </c:pt>
                <c:pt idx="476">
                  <c:v>43829</c:v>
                </c:pt>
                <c:pt idx="477">
                  <c:v>43830</c:v>
                </c:pt>
                <c:pt idx="478">
                  <c:v>43832</c:v>
                </c:pt>
                <c:pt idx="479">
                  <c:v>43833</c:v>
                </c:pt>
                <c:pt idx="480">
                  <c:v>43836</c:v>
                </c:pt>
                <c:pt idx="481">
                  <c:v>43837</c:v>
                </c:pt>
                <c:pt idx="482">
                  <c:v>43838</c:v>
                </c:pt>
                <c:pt idx="483">
                  <c:v>43839</c:v>
                </c:pt>
                <c:pt idx="484">
                  <c:v>43840</c:v>
                </c:pt>
                <c:pt idx="485">
                  <c:v>43843</c:v>
                </c:pt>
                <c:pt idx="486">
                  <c:v>43844</c:v>
                </c:pt>
                <c:pt idx="487">
                  <c:v>43845</c:v>
                </c:pt>
                <c:pt idx="488">
                  <c:v>43846</c:v>
                </c:pt>
                <c:pt idx="489">
                  <c:v>43847</c:v>
                </c:pt>
                <c:pt idx="490">
                  <c:v>43851</c:v>
                </c:pt>
                <c:pt idx="491">
                  <c:v>43852</c:v>
                </c:pt>
                <c:pt idx="492">
                  <c:v>43853</c:v>
                </c:pt>
                <c:pt idx="493">
                  <c:v>43854</c:v>
                </c:pt>
                <c:pt idx="494">
                  <c:v>43857</c:v>
                </c:pt>
                <c:pt idx="495">
                  <c:v>43858</c:v>
                </c:pt>
                <c:pt idx="496">
                  <c:v>43859</c:v>
                </c:pt>
                <c:pt idx="497">
                  <c:v>43860</c:v>
                </c:pt>
                <c:pt idx="498">
                  <c:v>43861</c:v>
                </c:pt>
                <c:pt idx="499">
                  <c:v>43864</c:v>
                </c:pt>
                <c:pt idx="500">
                  <c:v>43864</c:v>
                </c:pt>
              </c:numCache>
            </c:numRef>
          </c:cat>
          <c:val>
            <c:numRef>
              <c:f>Data!$I$2:$I$502</c:f>
              <c:numCache>
                <c:formatCode>0.00</c:formatCode>
                <c:ptCount val="501"/>
                <c:pt idx="0">
                  <c:v>15496.300859990399</c:v>
                </c:pt>
                <c:pt idx="1">
                  <c:v>14999.238833712599</c:v>
                </c:pt>
                <c:pt idx="2">
                  <c:v>14769.9154241331</c:v>
                </c:pt>
                <c:pt idx="3">
                  <c:v>15052.534060240499</c:v>
                </c:pt>
                <c:pt idx="4">
                  <c:v>15030.9666</c:v>
                </c:pt>
                <c:pt idx="5">
                  <c:v>15211.716640316799</c:v>
                </c:pt>
                <c:pt idx="6">
                  <c:v>15309.250703279999</c:v>
                </c:pt>
                <c:pt idx="7">
                  <c:v>15444.165939628299</c:v>
                </c:pt>
                <c:pt idx="8">
                  <c:v>15361.366270969098</c:v>
                </c:pt>
                <c:pt idx="9">
                  <c:v>15346.185281960399</c:v>
                </c:pt>
                <c:pt idx="10">
                  <c:v>15374.258559457199</c:v>
                </c:pt>
                <c:pt idx="11">
                  <c:v>15473.6577533405</c:v>
                </c:pt>
                <c:pt idx="12">
                  <c:v>15497.2012322469</c:v>
                </c:pt>
                <c:pt idx="13">
                  <c:v>15364.8475499169</c:v>
                </c:pt>
                <c:pt idx="14">
                  <c:v>15279.9284145783</c:v>
                </c:pt>
                <c:pt idx="15">
                  <c:v>15042.401396577001</c:v>
                </c:pt>
                <c:pt idx="16">
                  <c:v>14599.060186209401</c:v>
                </c:pt>
                <c:pt idx="17">
                  <c:v>14912.8792023078</c:v>
                </c:pt>
                <c:pt idx="18">
                  <c:v>14907.328565980199</c:v>
                </c:pt>
                <c:pt idx="19">
                  <c:v>15132.8163230016</c:v>
                </c:pt>
                <c:pt idx="20">
                  <c:v>15386.3917107789</c:v>
                </c:pt>
                <c:pt idx="21">
                  <c:v>15312.3521490576</c:v>
                </c:pt>
                <c:pt idx="22">
                  <c:v>15284.553978758398</c:v>
                </c:pt>
                <c:pt idx="23">
                  <c:v>15036.755647899199</c:v>
                </c:pt>
                <c:pt idx="24">
                  <c:v>15080.5672903582</c:v>
                </c:pt>
                <c:pt idx="25">
                  <c:v>15185.038271099998</c:v>
                </c:pt>
                <c:pt idx="26">
                  <c:v>15202.014755706003</c:v>
                </c:pt>
                <c:pt idx="27">
                  <c:v>15003.721686021099</c:v>
                </c:pt>
                <c:pt idx="28">
                  <c:v>15054.326151409601</c:v>
                </c:pt>
                <c:pt idx="29">
                  <c:v>15125.484000460798</c:v>
                </c:pt>
                <c:pt idx="30">
                  <c:v>14904.878640080402</c:v>
                </c:pt>
                <c:pt idx="31">
                  <c:v>14690.289997562999</c:v>
                </c:pt>
                <c:pt idx="32">
                  <c:v>14571.410522729198</c:v>
                </c:pt>
                <c:pt idx="33">
                  <c:v>14760.033486174003</c:v>
                </c:pt>
                <c:pt idx="34">
                  <c:v>14732.4479498818</c:v>
                </c:pt>
                <c:pt idx="35">
                  <c:v>14969.7039553875</c:v>
                </c:pt>
                <c:pt idx="36">
                  <c:v>14839.829421097998</c:v>
                </c:pt>
                <c:pt idx="37">
                  <c:v>14794.314363745199</c:v>
                </c:pt>
                <c:pt idx="38">
                  <c:v>15190.757585834999</c:v>
                </c:pt>
                <c:pt idx="39">
                  <c:v>15033.5031110211</c:v>
                </c:pt>
                <c:pt idx="40">
                  <c:v>14965.465875</c:v>
                </c:pt>
                <c:pt idx="41">
                  <c:v>15169.361134986801</c:v>
                </c:pt>
                <c:pt idx="42">
                  <c:v>14967.9081426225</c:v>
                </c:pt>
                <c:pt idx="43">
                  <c:v>15028.369321742997</c:v>
                </c:pt>
                <c:pt idx="44">
                  <c:v>15083.921994009299</c:v>
                </c:pt>
                <c:pt idx="45">
                  <c:v>14971.301750479199</c:v>
                </c:pt>
                <c:pt idx="46">
                  <c:v>15096.3915904435</c:v>
                </c:pt>
                <c:pt idx="47">
                  <c:v>15041.005611178802</c:v>
                </c:pt>
                <c:pt idx="48">
                  <c:v>15073.363454446799</c:v>
                </c:pt>
                <c:pt idx="49">
                  <c:v>15000.946099999999</c:v>
                </c:pt>
                <c:pt idx="50">
                  <c:v>14991.317416275198</c:v>
                </c:pt>
                <c:pt idx="51">
                  <c:v>14884.0178091867</c:v>
                </c:pt>
                <c:pt idx="52">
                  <c:v>14732.84756873</c:v>
                </c:pt>
                <c:pt idx="53">
                  <c:v>14904.310055502099</c:v>
                </c:pt>
                <c:pt idx="54">
                  <c:v>15027.849354756499</c:v>
                </c:pt>
                <c:pt idx="55">
                  <c:v>15062.643393393599</c:v>
                </c:pt>
                <c:pt idx="56">
                  <c:v>15166.825575000001</c:v>
                </c:pt>
                <c:pt idx="57">
                  <c:v>14971.839431301798</c:v>
                </c:pt>
                <c:pt idx="58">
                  <c:v>15121.999698776401</c:v>
                </c:pt>
                <c:pt idx="59">
                  <c:v>15246.434435520001</c:v>
                </c:pt>
                <c:pt idx="60">
                  <c:v>15200.253566089201</c:v>
                </c:pt>
                <c:pt idx="61">
                  <c:v>15248.218479416999</c:v>
                </c:pt>
                <c:pt idx="62">
                  <c:v>15245.874045971901</c:v>
                </c:pt>
                <c:pt idx="63">
                  <c:v>15243.954174365002</c:v>
                </c:pt>
                <c:pt idx="64">
                  <c:v>15142.391982494801</c:v>
                </c:pt>
                <c:pt idx="65">
                  <c:v>15082.8595613531</c:v>
                </c:pt>
                <c:pt idx="66">
                  <c:v>14988.667478957401</c:v>
                </c:pt>
                <c:pt idx="67">
                  <c:v>15283.7669042208</c:v>
                </c:pt>
                <c:pt idx="68">
                  <c:v>15281.315500999501</c:v>
                </c:pt>
                <c:pt idx="69">
                  <c:v>15302.373915366998</c:v>
                </c:pt>
                <c:pt idx="70">
                  <c:v>15408.806308739999</c:v>
                </c:pt>
                <c:pt idx="71">
                  <c:v>15203.6655612304</c:v>
                </c:pt>
                <c:pt idx="72">
                  <c:v>15126.584219434801</c:v>
                </c:pt>
                <c:pt idx="73">
                  <c:v>15283.6709365758</c:v>
                </c:pt>
                <c:pt idx="74">
                  <c:v>15137.719682104802</c:v>
                </c:pt>
                <c:pt idx="75">
                  <c:v>14926.215108254397</c:v>
                </c:pt>
                <c:pt idx="76">
                  <c:v>15018.3609730968</c:v>
                </c:pt>
                <c:pt idx="77">
                  <c:v>14853.6019612032</c:v>
                </c:pt>
                <c:pt idx="78">
                  <c:v>14756.3353751007</c:v>
                </c:pt>
                <c:pt idx="79">
                  <c:v>14830.671974999999</c:v>
                </c:pt>
                <c:pt idx="80">
                  <c:v>14850.972646116199</c:v>
                </c:pt>
                <c:pt idx="81">
                  <c:v>14845.674359172301</c:v>
                </c:pt>
                <c:pt idx="82">
                  <c:v>14840.320094112001</c:v>
                </c:pt>
                <c:pt idx="83">
                  <c:v>14834.730873409999</c:v>
                </c:pt>
                <c:pt idx="84">
                  <c:v>14973.548950880398</c:v>
                </c:pt>
                <c:pt idx="85">
                  <c:v>15034.480381713502</c:v>
                </c:pt>
                <c:pt idx="86">
                  <c:v>15016.236732862202</c:v>
                </c:pt>
                <c:pt idx="87">
                  <c:v>15133.457208551401</c:v>
                </c:pt>
                <c:pt idx="88">
                  <c:v>15037.593464619</c:v>
                </c:pt>
                <c:pt idx="89">
                  <c:v>14979.973602854399</c:v>
                </c:pt>
                <c:pt idx="90">
                  <c:v>14759.692356173398</c:v>
                </c:pt>
                <c:pt idx="91">
                  <c:v>14792.4006137712</c:v>
                </c:pt>
                <c:pt idx="92">
                  <c:v>14572.621758693202</c:v>
                </c:pt>
                <c:pt idx="93">
                  <c:v>14693.112641135998</c:v>
                </c:pt>
                <c:pt idx="94">
                  <c:v>14407.8215775876</c:v>
                </c:pt>
                <c:pt idx="95">
                  <c:v>14374.125882715602</c:v>
                </c:pt>
                <c:pt idx="96">
                  <c:v>14500.973136353598</c:v>
                </c:pt>
                <c:pt idx="97">
                  <c:v>14216.9165725575</c:v>
                </c:pt>
                <c:pt idx="98">
                  <c:v>14356.179600000001</c:v>
                </c:pt>
                <c:pt idx="99">
                  <c:v>14290.511017919398</c:v>
                </c:pt>
                <c:pt idx="100">
                  <c:v>14464.5472697024</c:v>
                </c:pt>
                <c:pt idx="101">
                  <c:v>14362.333670431999</c:v>
                </c:pt>
                <c:pt idx="102">
                  <c:v>14517.1586084233</c:v>
                </c:pt>
                <c:pt idx="103">
                  <c:v>14549.290640184598</c:v>
                </c:pt>
                <c:pt idx="104">
                  <c:v>14705.201834350399</c:v>
                </c:pt>
                <c:pt idx="105">
                  <c:v>14740.914192921002</c:v>
                </c:pt>
                <c:pt idx="106">
                  <c:v>14505.691129320598</c:v>
                </c:pt>
                <c:pt idx="107">
                  <c:v>14656.752083716399</c:v>
                </c:pt>
                <c:pt idx="108">
                  <c:v>14603.680631150501</c:v>
                </c:pt>
                <c:pt idx="109">
                  <c:v>14641.124365333599</c:v>
                </c:pt>
                <c:pt idx="110">
                  <c:v>14825.3972316651</c:v>
                </c:pt>
                <c:pt idx="111">
                  <c:v>14933.597115013999</c:v>
                </c:pt>
                <c:pt idx="112">
                  <c:v>14794.751443481799</c:v>
                </c:pt>
                <c:pt idx="113">
                  <c:v>14553.6611216292</c:v>
                </c:pt>
                <c:pt idx="114">
                  <c:v>14524.9701372975</c:v>
                </c:pt>
                <c:pt idx="115">
                  <c:v>14662.589738264</c:v>
                </c:pt>
                <c:pt idx="116">
                  <c:v>14584.475292433201</c:v>
                </c:pt>
                <c:pt idx="117">
                  <c:v>14881.763958884199</c:v>
                </c:pt>
                <c:pt idx="118">
                  <c:v>14835.757891057599</c:v>
                </c:pt>
                <c:pt idx="119">
                  <c:v>14593.787682358501</c:v>
                </c:pt>
                <c:pt idx="120">
                  <c:v>14588.025599999999</c:v>
                </c:pt>
                <c:pt idx="121">
                  <c:v>14445.088183850503</c:v>
                </c:pt>
                <c:pt idx="122">
                  <c:v>14241.339271537801</c:v>
                </c:pt>
                <c:pt idx="123">
                  <c:v>14340.3341260122</c:v>
                </c:pt>
                <c:pt idx="124">
                  <c:v>14409.8325533918</c:v>
                </c:pt>
                <c:pt idx="125">
                  <c:v>14501.150327995001</c:v>
                </c:pt>
                <c:pt idx="126">
                  <c:v>14619.532533130799</c:v>
                </c:pt>
                <c:pt idx="127">
                  <c:v>14690.344286932801</c:v>
                </c:pt>
                <c:pt idx="128">
                  <c:v>14333.9721439033</c:v>
                </c:pt>
                <c:pt idx="129">
                  <c:v>14368.271396048402</c:v>
                </c:pt>
                <c:pt idx="130">
                  <c:v>14432.688522632599</c:v>
                </c:pt>
                <c:pt idx="131">
                  <c:v>14225.8562223136</c:v>
                </c:pt>
                <c:pt idx="132">
                  <c:v>14316.265091747799</c:v>
                </c:pt>
                <c:pt idx="133">
                  <c:v>14242.385292552002</c:v>
                </c:pt>
                <c:pt idx="134">
                  <c:v>14308.007163741502</c:v>
                </c:pt>
                <c:pt idx="135">
                  <c:v>14385.8238558144</c:v>
                </c:pt>
                <c:pt idx="136">
                  <c:v>14337.686545731998</c:v>
                </c:pt>
                <c:pt idx="137">
                  <c:v>14376.223398682801</c:v>
                </c:pt>
                <c:pt idx="138">
                  <c:v>14408.6289547875</c:v>
                </c:pt>
                <c:pt idx="139">
                  <c:v>14498.047355791001</c:v>
                </c:pt>
                <c:pt idx="140">
                  <c:v>14524.290657566798</c:v>
                </c:pt>
                <c:pt idx="141">
                  <c:v>14553.962086516802</c:v>
                </c:pt>
                <c:pt idx="142">
                  <c:v>14525.803696048402</c:v>
                </c:pt>
                <c:pt idx="143">
                  <c:v>14456.058449243999</c:v>
                </c:pt>
                <c:pt idx="144">
                  <c:v>14360.1096524436</c:v>
                </c:pt>
                <c:pt idx="145">
                  <c:v>14265.1882974363</c:v>
                </c:pt>
                <c:pt idx="146">
                  <c:v>14045.196544506502</c:v>
                </c:pt>
                <c:pt idx="147">
                  <c:v>13955.363325</c:v>
                </c:pt>
                <c:pt idx="148">
                  <c:v>14081.268224244199</c:v>
                </c:pt>
                <c:pt idx="149">
                  <c:v>14083.9493167</c:v>
                </c:pt>
                <c:pt idx="150">
                  <c:v>14073.445887596699</c:v>
                </c:pt>
                <c:pt idx="151">
                  <c:v>14159.610410524001</c:v>
                </c:pt>
                <c:pt idx="152">
                  <c:v>14179.737680640999</c:v>
                </c:pt>
                <c:pt idx="153">
                  <c:v>14124.844540870001</c:v>
                </c:pt>
                <c:pt idx="154">
                  <c:v>14048.770755178401</c:v>
                </c:pt>
                <c:pt idx="155">
                  <c:v>14071.287167722799</c:v>
                </c:pt>
                <c:pt idx="156">
                  <c:v>14103.192342680199</c:v>
                </c:pt>
                <c:pt idx="157">
                  <c:v>14195.1749081004</c:v>
                </c:pt>
                <c:pt idx="158">
                  <c:v>14310.4289213096</c:v>
                </c:pt>
                <c:pt idx="159">
                  <c:v>14233.085328701201</c:v>
                </c:pt>
                <c:pt idx="160">
                  <c:v>14217.247053228401</c:v>
                </c:pt>
                <c:pt idx="161">
                  <c:v>14238.818739340801</c:v>
                </c:pt>
                <c:pt idx="162">
                  <c:v>14330.773736225601</c:v>
                </c:pt>
                <c:pt idx="163">
                  <c:v>14197.634632711701</c:v>
                </c:pt>
                <c:pt idx="164">
                  <c:v>14262.6850925607</c:v>
                </c:pt>
                <c:pt idx="165">
                  <c:v>14232.704004347403</c:v>
                </c:pt>
                <c:pt idx="166">
                  <c:v>14176.2648844544</c:v>
                </c:pt>
                <c:pt idx="167">
                  <c:v>13937.1637799237</c:v>
                </c:pt>
                <c:pt idx="168">
                  <c:v>13696.224402838401</c:v>
                </c:pt>
                <c:pt idx="169">
                  <c:v>13786.9776277497</c:v>
                </c:pt>
                <c:pt idx="170">
                  <c:v>13431.895</c:v>
                </c:pt>
                <c:pt idx="171">
                  <c:v>13234.480066562101</c:v>
                </c:pt>
                <c:pt idx="172">
                  <c:v>13122.161957359</c:v>
                </c:pt>
                <c:pt idx="173">
                  <c:v>13196.008769247201</c:v>
                </c:pt>
                <c:pt idx="174">
                  <c:v>13431.155052602502</c:v>
                </c:pt>
                <c:pt idx="175">
                  <c:v>13345.762487001601</c:v>
                </c:pt>
                <c:pt idx="176">
                  <c:v>13145.640858762301</c:v>
                </c:pt>
                <c:pt idx="177">
                  <c:v>13072.003350249201</c:v>
                </c:pt>
                <c:pt idx="178">
                  <c:v>13145.8144600508</c:v>
                </c:pt>
                <c:pt idx="179">
                  <c:v>12830.130950674</c:v>
                </c:pt>
                <c:pt idx="180">
                  <c:v>12769.649696503</c:v>
                </c:pt>
                <c:pt idx="181">
                  <c:v>12903.685477520401</c:v>
                </c:pt>
                <c:pt idx="182">
                  <c:v>12831.430406035201</c:v>
                </c:pt>
                <c:pt idx="183">
                  <c:v>12881.640004971601</c:v>
                </c:pt>
                <c:pt idx="184">
                  <c:v>12788.612471184</c:v>
                </c:pt>
                <c:pt idx="185">
                  <c:v>12868.1457279606</c:v>
                </c:pt>
                <c:pt idx="186">
                  <c:v>12928.485185964699</c:v>
                </c:pt>
                <c:pt idx="187">
                  <c:v>13057.9273292624</c:v>
                </c:pt>
                <c:pt idx="188">
                  <c:v>13044.480563742802</c:v>
                </c:pt>
                <c:pt idx="189">
                  <c:v>13102.4833280196</c:v>
                </c:pt>
                <c:pt idx="190">
                  <c:v>13262.700692148601</c:v>
                </c:pt>
                <c:pt idx="191">
                  <c:v>13099.646803693202</c:v>
                </c:pt>
                <c:pt idx="192">
                  <c:v>13132.8663336996</c:v>
                </c:pt>
                <c:pt idx="193">
                  <c:v>12917.797354458002</c:v>
                </c:pt>
                <c:pt idx="194">
                  <c:v>13000.319394636399</c:v>
                </c:pt>
                <c:pt idx="195">
                  <c:v>12929.2555462817</c:v>
                </c:pt>
                <c:pt idx="196">
                  <c:v>12819.4287089302</c:v>
                </c:pt>
                <c:pt idx="197">
                  <c:v>12894.717000000001</c:v>
                </c:pt>
                <c:pt idx="198">
                  <c:v>12799.659926393701</c:v>
                </c:pt>
                <c:pt idx="199">
                  <c:v>12517.216527451599</c:v>
                </c:pt>
                <c:pt idx="200">
                  <c:v>12750.888691547998</c:v>
                </c:pt>
                <c:pt idx="201">
                  <c:v>12633.275623402802</c:v>
                </c:pt>
                <c:pt idx="202">
                  <c:v>12700.345830921002</c:v>
                </c:pt>
                <c:pt idx="203">
                  <c:v>12921.671049325998</c:v>
                </c:pt>
                <c:pt idx="204">
                  <c:v>12905.9567337024</c:v>
                </c:pt>
                <c:pt idx="205">
                  <c:v>12826.488443181599</c:v>
                </c:pt>
                <c:pt idx="206">
                  <c:v>12796.375829189401</c:v>
                </c:pt>
                <c:pt idx="207">
                  <c:v>12794.979249964401</c:v>
                </c:pt>
                <c:pt idx="208">
                  <c:v>13031.6417916726</c:v>
                </c:pt>
                <c:pt idx="209">
                  <c:v>12815.7131458778</c:v>
                </c:pt>
                <c:pt idx="210">
                  <c:v>12710.032617543202</c:v>
                </c:pt>
                <c:pt idx="211">
                  <c:v>12273.7061264557</c:v>
                </c:pt>
                <c:pt idx="212">
                  <c:v>12275.767433487599</c:v>
                </c:pt>
                <c:pt idx="213">
                  <c:v>12182.4524419797</c:v>
                </c:pt>
                <c:pt idx="214">
                  <c:v>12258.5176549186</c:v>
                </c:pt>
                <c:pt idx="215">
                  <c:v>12475.943988851999</c:v>
                </c:pt>
                <c:pt idx="216">
                  <c:v>12451.973282260999</c:v>
                </c:pt>
                <c:pt idx="217">
                  <c:v>12338.081302450499</c:v>
                </c:pt>
                <c:pt idx="218">
                  <c:v>12328.7831231775</c:v>
                </c:pt>
                <c:pt idx="219">
                  <c:v>12288.6518462768</c:v>
                </c:pt>
                <c:pt idx="220">
                  <c:v>12321.927300364501</c:v>
                </c:pt>
                <c:pt idx="221">
                  <c:v>12122.120193321602</c:v>
                </c:pt>
                <c:pt idx="222">
                  <c:v>12059.815616973301</c:v>
                </c:pt>
                <c:pt idx="223">
                  <c:v>11830.768529333598</c:v>
                </c:pt>
                <c:pt idx="224">
                  <c:v>12032.9907715556</c:v>
                </c:pt>
                <c:pt idx="225">
                  <c:v>12141.826537468</c:v>
                </c:pt>
                <c:pt idx="226">
                  <c:v>11915.617552448399</c:v>
                </c:pt>
                <c:pt idx="227">
                  <c:v>12425.91475622</c:v>
                </c:pt>
                <c:pt idx="228">
                  <c:v>12356.756662628999</c:v>
                </c:pt>
                <c:pt idx="229">
                  <c:v>12383.522413567802</c:v>
                </c:pt>
                <c:pt idx="230">
                  <c:v>12488.102406823202</c:v>
                </c:pt>
                <c:pt idx="231">
                  <c:v>12458.257535050801</c:v>
                </c:pt>
                <c:pt idx="232">
                  <c:v>12410.6156095439</c:v>
                </c:pt>
                <c:pt idx="233">
                  <c:v>12364.881667684</c:v>
                </c:pt>
                <c:pt idx="234">
                  <c:v>12376.3410213157</c:v>
                </c:pt>
                <c:pt idx="235">
                  <c:v>12426.633898011201</c:v>
                </c:pt>
                <c:pt idx="236">
                  <c:v>12404.644314923702</c:v>
                </c:pt>
                <c:pt idx="237">
                  <c:v>12753.025118385898</c:v>
                </c:pt>
                <c:pt idx="238">
                  <c:v>12583.906220349998</c:v>
                </c:pt>
                <c:pt idx="239">
                  <c:v>12649.3798674912</c:v>
                </c:pt>
                <c:pt idx="240">
                  <c:v>12650.3416485614</c:v>
                </c:pt>
                <c:pt idx="241">
                  <c:v>12725.1344372904</c:v>
                </c:pt>
                <c:pt idx="242">
                  <c:v>12951.494964771999</c:v>
                </c:pt>
                <c:pt idx="243">
                  <c:v>12827.957240951</c:v>
                </c:pt>
                <c:pt idx="244">
                  <c:v>12855.6573863802</c:v>
                </c:pt>
                <c:pt idx="245">
                  <c:v>12783.9920563548</c:v>
                </c:pt>
                <c:pt idx="246">
                  <c:v>12748.506653869001</c:v>
                </c:pt>
                <c:pt idx="247">
                  <c:v>12704.584135262801</c:v>
                </c:pt>
                <c:pt idx="248">
                  <c:v>12686.536046537802</c:v>
                </c:pt>
                <c:pt idx="249">
                  <c:v>12873.1010830956</c:v>
                </c:pt>
                <c:pt idx="250">
                  <c:v>12769.753964165198</c:v>
                </c:pt>
                <c:pt idx="251">
                  <c:v>12490.1525325292</c:v>
                </c:pt>
                <c:pt idx="252">
                  <c:v>12287.578655561801</c:v>
                </c:pt>
                <c:pt idx="253">
                  <c:v>12445.385064735599</c:v>
                </c:pt>
                <c:pt idx="254">
                  <c:v>12570.245272124401</c:v>
                </c:pt>
                <c:pt idx="255">
                  <c:v>12627.892067291599</c:v>
                </c:pt>
                <c:pt idx="256">
                  <c:v>12570.277009206498</c:v>
                </c:pt>
                <c:pt idx="257">
                  <c:v>12821.882838733502</c:v>
                </c:pt>
                <c:pt idx="258">
                  <c:v>12799.733980896001</c:v>
                </c:pt>
                <c:pt idx="259">
                  <c:v>12816.727648801299</c:v>
                </c:pt>
                <c:pt idx="260">
                  <c:v>12954.9180038174</c:v>
                </c:pt>
                <c:pt idx="261">
                  <c:v>13015.685543056199</c:v>
                </c:pt>
                <c:pt idx="262">
                  <c:v>13027.405121714999</c:v>
                </c:pt>
                <c:pt idx="263">
                  <c:v>13086.230185635201</c:v>
                </c:pt>
                <c:pt idx="264">
                  <c:v>13105.721168288399</c:v>
                </c:pt>
                <c:pt idx="265">
                  <c:v>13012.847512358401</c:v>
                </c:pt>
                <c:pt idx="266">
                  <c:v>13016.127494134402</c:v>
                </c:pt>
                <c:pt idx="267">
                  <c:v>13121.499727128001</c:v>
                </c:pt>
                <c:pt idx="268">
                  <c:v>12967.5496505016</c:v>
                </c:pt>
                <c:pt idx="269">
                  <c:v>13059.387874969199</c:v>
                </c:pt>
                <c:pt idx="270">
                  <c:v>13023.337225503697</c:v>
                </c:pt>
                <c:pt idx="271">
                  <c:v>13019.720899572001</c:v>
                </c:pt>
                <c:pt idx="272">
                  <c:v>12984.0241112208</c:v>
                </c:pt>
                <c:pt idx="273">
                  <c:v>13042.978581923098</c:v>
                </c:pt>
                <c:pt idx="274">
                  <c:v>13046.512768696201</c:v>
                </c:pt>
                <c:pt idx="275">
                  <c:v>13117.326911826</c:v>
                </c:pt>
                <c:pt idx="276">
                  <c:v>13154.095634090399</c:v>
                </c:pt>
                <c:pt idx="277">
                  <c:v>13348.564178189003</c:v>
                </c:pt>
                <c:pt idx="278">
                  <c:v>13238.922553648999</c:v>
                </c:pt>
                <c:pt idx="279">
                  <c:v>13313.830430186399</c:v>
                </c:pt>
                <c:pt idx="280">
                  <c:v>13133.2823036064</c:v>
                </c:pt>
                <c:pt idx="281">
                  <c:v>13022.5798560275</c:v>
                </c:pt>
                <c:pt idx="282">
                  <c:v>12794.918915179798</c:v>
                </c:pt>
                <c:pt idx="283">
                  <c:v>12735.480398858399</c:v>
                </c:pt>
                <c:pt idx="284">
                  <c:v>12814.9409823118</c:v>
                </c:pt>
                <c:pt idx="285">
                  <c:v>12801.8857877229</c:v>
                </c:pt>
                <c:pt idx="286">
                  <c:v>12792.682478626399</c:v>
                </c:pt>
                <c:pt idx="287">
                  <c:v>12954.116399832099</c:v>
                </c:pt>
                <c:pt idx="288">
                  <c:v>13108.361241571401</c:v>
                </c:pt>
                <c:pt idx="289">
                  <c:v>13184.172507742398</c:v>
                </c:pt>
                <c:pt idx="290">
                  <c:v>13460.654840265997</c:v>
                </c:pt>
                <c:pt idx="291">
                  <c:v>13500.8965984692</c:v>
                </c:pt>
                <c:pt idx="292">
                  <c:v>13527.7824</c:v>
                </c:pt>
                <c:pt idx="293">
                  <c:v>13488.733940852499</c:v>
                </c:pt>
                <c:pt idx="294">
                  <c:v>13387.5892825961</c:v>
                </c:pt>
                <c:pt idx="295">
                  <c:v>13453.678476279998</c:v>
                </c:pt>
                <c:pt idx="296">
                  <c:v>13468.8734200575</c:v>
                </c:pt>
                <c:pt idx="297">
                  <c:v>13558.7205544712</c:v>
                </c:pt>
                <c:pt idx="298">
                  <c:v>13496.3706905244</c:v>
                </c:pt>
                <c:pt idx="299">
                  <c:v>13606.724559937202</c:v>
                </c:pt>
                <c:pt idx="300">
                  <c:v>13683.141865406698</c:v>
                </c:pt>
                <c:pt idx="301">
                  <c:v>13707.409990231999</c:v>
                </c:pt>
                <c:pt idx="302">
                  <c:v>13637.699185183599</c:v>
                </c:pt>
                <c:pt idx="303">
                  <c:v>13704.547253627999</c:v>
                </c:pt>
                <c:pt idx="304">
                  <c:v>13697.5550839568</c:v>
                </c:pt>
                <c:pt idx="305">
                  <c:v>13770.833927121601</c:v>
                </c:pt>
                <c:pt idx="306">
                  <c:v>13813.5458844855</c:v>
                </c:pt>
                <c:pt idx="307">
                  <c:v>13820.4320553288</c:v>
                </c:pt>
                <c:pt idx="308">
                  <c:v>13793.537678850598</c:v>
                </c:pt>
                <c:pt idx="309">
                  <c:v>13897.314899999999</c:v>
                </c:pt>
                <c:pt idx="310">
                  <c:v>13764.9915329249</c:v>
                </c:pt>
                <c:pt idx="311">
                  <c:v>13525.729951729001</c:v>
                </c:pt>
                <c:pt idx="312">
                  <c:v>13629.341320871999</c:v>
                </c:pt>
                <c:pt idx="313">
                  <c:v>13438.330328460599</c:v>
                </c:pt>
                <c:pt idx="314">
                  <c:v>13540.777211578401</c:v>
                </c:pt>
                <c:pt idx="315">
                  <c:v>13333.9153939757</c:v>
                </c:pt>
                <c:pt idx="316">
                  <c:v>13436.610341098502</c:v>
                </c:pt>
                <c:pt idx="317">
                  <c:v>13551.518750560001</c:v>
                </c:pt>
                <c:pt idx="318">
                  <c:v>13748.221346665601</c:v>
                </c:pt>
                <c:pt idx="319">
                  <c:v>13658.657519880002</c:v>
                </c:pt>
                <c:pt idx="320">
                  <c:v>13447.712715555199</c:v>
                </c:pt>
                <c:pt idx="321">
                  <c:v>13548.469174413898</c:v>
                </c:pt>
                <c:pt idx="322">
                  <c:v>13574.229731027001</c:v>
                </c:pt>
                <c:pt idx="323">
                  <c:v>13362.794554408001</c:v>
                </c:pt>
                <c:pt idx="324">
                  <c:v>13458.3703636995</c:v>
                </c:pt>
                <c:pt idx="325">
                  <c:v>13514.8927786848</c:v>
                </c:pt>
                <c:pt idx="326">
                  <c:v>13425.795697321502</c:v>
                </c:pt>
                <c:pt idx="327">
                  <c:v>13180.217175237998</c:v>
                </c:pt>
                <c:pt idx="328">
                  <c:v>13252.966166853001</c:v>
                </c:pt>
                <c:pt idx="329">
                  <c:v>13101.2254737168</c:v>
                </c:pt>
                <c:pt idx="330">
                  <c:v>13272.807171035</c:v>
                </c:pt>
                <c:pt idx="331">
                  <c:v>13474.748864203199</c:v>
                </c:pt>
                <c:pt idx="332">
                  <c:v>13447.260661368</c:v>
                </c:pt>
                <c:pt idx="333">
                  <c:v>13472.383697260801</c:v>
                </c:pt>
                <c:pt idx="334">
                  <c:v>13652.2335593922</c:v>
                </c:pt>
                <c:pt idx="335">
                  <c:v>13750.651785583999</c:v>
                </c:pt>
                <c:pt idx="336">
                  <c:v>13722.218814628801</c:v>
                </c:pt>
                <c:pt idx="337">
                  <c:v>13735.206514903501</c:v>
                </c:pt>
                <c:pt idx="338">
                  <c:v>13642.320360969798</c:v>
                </c:pt>
                <c:pt idx="339">
                  <c:v>13545.787406810401</c:v>
                </c:pt>
                <c:pt idx="340">
                  <c:v>13832.523974999998</c:v>
                </c:pt>
                <c:pt idx="341">
                  <c:v>13776.937934568899</c:v>
                </c:pt>
                <c:pt idx="342">
                  <c:v>13876.3381136688</c:v>
                </c:pt>
                <c:pt idx="343">
                  <c:v>13936.705559906799</c:v>
                </c:pt>
                <c:pt idx="344">
                  <c:v>13952.504074787101</c:v>
                </c:pt>
                <c:pt idx="345">
                  <c:v>13935.530714028</c:v>
                </c:pt>
                <c:pt idx="346">
                  <c:v>13925.3782599436</c:v>
                </c:pt>
                <c:pt idx="347">
                  <c:v>13948.480111319101</c:v>
                </c:pt>
                <c:pt idx="348">
                  <c:v>14091.235978382501</c:v>
                </c:pt>
                <c:pt idx="349">
                  <c:v>14239.3132029476</c:v>
                </c:pt>
                <c:pt idx="350">
                  <c:v>14137.655883892201</c:v>
                </c:pt>
                <c:pt idx="351">
                  <c:v>14242.473600162601</c:v>
                </c:pt>
                <c:pt idx="352">
                  <c:v>14249.053621126201</c:v>
                </c:pt>
                <c:pt idx="353">
                  <c:v>14181.072707025902</c:v>
                </c:pt>
                <c:pt idx="354">
                  <c:v>14071.309255498798</c:v>
                </c:pt>
                <c:pt idx="355">
                  <c:v>13945.1032963465</c:v>
                </c:pt>
                <c:pt idx="356">
                  <c:v>13869.355443860401</c:v>
                </c:pt>
                <c:pt idx="357">
                  <c:v>13876.1015556484</c:v>
                </c:pt>
                <c:pt idx="358">
                  <c:v>13869.897012281499</c:v>
                </c:pt>
                <c:pt idx="359">
                  <c:v>13961.770738172399</c:v>
                </c:pt>
                <c:pt idx="360">
                  <c:v>13994.785718656598</c:v>
                </c:pt>
                <c:pt idx="361">
                  <c:v>13825.656214841902</c:v>
                </c:pt>
                <c:pt idx="362">
                  <c:v>13719.647261298001</c:v>
                </c:pt>
                <c:pt idx="363">
                  <c:v>13820.777263844901</c:v>
                </c:pt>
                <c:pt idx="364">
                  <c:v>13783.791478545598</c:v>
                </c:pt>
                <c:pt idx="365">
                  <c:v>14003.368876337401</c:v>
                </c:pt>
                <c:pt idx="366">
                  <c:v>13960.517379590401</c:v>
                </c:pt>
                <c:pt idx="367">
                  <c:v>13766.4341245824</c:v>
                </c:pt>
                <c:pt idx="368">
                  <c:v>13845.704955886798</c:v>
                </c:pt>
                <c:pt idx="369">
                  <c:v>13813.1933243148</c:v>
                </c:pt>
                <c:pt idx="370">
                  <c:v>13538.099240793001</c:v>
                </c:pt>
                <c:pt idx="371">
                  <c:v>13599.311971512298</c:v>
                </c:pt>
                <c:pt idx="372">
                  <c:v>13587.518468579899</c:v>
                </c:pt>
                <c:pt idx="373">
                  <c:v>13155.851240483002</c:v>
                </c:pt>
                <c:pt idx="374">
                  <c:v>12952.604350025998</c:v>
                </c:pt>
                <c:pt idx="375">
                  <c:v>12954.958360323899</c:v>
                </c:pt>
                <c:pt idx="376">
                  <c:v>13042.343362724498</c:v>
                </c:pt>
                <c:pt idx="377">
                  <c:v>13278.704784875999</c:v>
                </c:pt>
                <c:pt idx="378">
                  <c:v>13078.345701912001</c:v>
                </c:pt>
                <c:pt idx="379">
                  <c:v>13085.9131224352</c:v>
                </c:pt>
                <c:pt idx="380">
                  <c:v>13174.245624819599</c:v>
                </c:pt>
                <c:pt idx="381">
                  <c:v>12839.599926283199</c:v>
                </c:pt>
                <c:pt idx="382">
                  <c:v>12708.007958146998</c:v>
                </c:pt>
                <c:pt idx="383">
                  <c:v>12835.797933763402</c:v>
                </c:pt>
                <c:pt idx="384">
                  <c:v>13002.889292858301</c:v>
                </c:pt>
                <c:pt idx="385">
                  <c:v>12909.507094304001</c:v>
                </c:pt>
                <c:pt idx="386">
                  <c:v>13095.2616411855</c:v>
                </c:pt>
                <c:pt idx="387">
                  <c:v>13022.7685872354</c:v>
                </c:pt>
                <c:pt idx="388">
                  <c:v>12864.3916697514</c:v>
                </c:pt>
                <c:pt idx="389">
                  <c:v>12992.8856234655</c:v>
                </c:pt>
                <c:pt idx="390">
                  <c:v>13017.975675503798</c:v>
                </c:pt>
                <c:pt idx="391">
                  <c:v>12977.6007618321</c:v>
                </c:pt>
                <c:pt idx="392">
                  <c:v>13115.111134387398</c:v>
                </c:pt>
                <c:pt idx="393">
                  <c:v>13194.0986296923</c:v>
                </c:pt>
                <c:pt idx="394">
                  <c:v>13119.273849617499</c:v>
                </c:pt>
                <c:pt idx="395">
                  <c:v>13066.213806144</c:v>
                </c:pt>
                <c:pt idx="396">
                  <c:v>13186.658906767399</c:v>
                </c:pt>
                <c:pt idx="397">
                  <c:v>13375.838641119</c:v>
                </c:pt>
                <c:pt idx="398">
                  <c:v>13449.917053400799</c:v>
                </c:pt>
                <c:pt idx="399">
                  <c:v>13485.387868727001</c:v>
                </c:pt>
                <c:pt idx="400">
                  <c:v>13555.6976359089</c:v>
                </c:pt>
                <c:pt idx="401">
                  <c:v>13641.9418114894</c:v>
                </c:pt>
                <c:pt idx="402">
                  <c:v>13659.962175000001</c:v>
                </c:pt>
                <c:pt idx="403">
                  <c:v>13795.1818940472</c:v>
                </c:pt>
                <c:pt idx="404">
                  <c:v>13708.716786860999</c:v>
                </c:pt>
                <c:pt idx="405">
                  <c:v>13607.396865129602</c:v>
                </c:pt>
                <c:pt idx="406">
                  <c:v>13712.831545495601</c:v>
                </c:pt>
                <c:pt idx="407">
                  <c:v>13727.1398448705</c:v>
                </c:pt>
                <c:pt idx="408">
                  <c:v>13765.9295826406</c:v>
                </c:pt>
                <c:pt idx="409">
                  <c:v>13593.8423479092</c:v>
                </c:pt>
                <c:pt idx="410">
                  <c:v>13532.942569943598</c:v>
                </c:pt>
                <c:pt idx="411">
                  <c:v>13477.1723443008</c:v>
                </c:pt>
                <c:pt idx="412">
                  <c:v>13449.8070726855</c:v>
                </c:pt>
                <c:pt idx="413">
                  <c:v>13528.653607861001</c:v>
                </c:pt>
                <c:pt idx="414">
                  <c:v>13597.562413339801</c:v>
                </c:pt>
                <c:pt idx="415">
                  <c:v>13368.801168027801</c:v>
                </c:pt>
                <c:pt idx="416">
                  <c:v>13035.490775</c:v>
                </c:pt>
                <c:pt idx="417">
                  <c:v>13164.838007763001</c:v>
                </c:pt>
                <c:pt idx="418">
                  <c:v>13267.251138829601</c:v>
                </c:pt>
                <c:pt idx="419">
                  <c:v>13140.885774071001</c:v>
                </c:pt>
                <c:pt idx="420">
                  <c:v>13267.402963301998</c:v>
                </c:pt>
                <c:pt idx="421">
                  <c:v>13325.881313622498</c:v>
                </c:pt>
                <c:pt idx="422">
                  <c:v>13729.033974044298</c:v>
                </c:pt>
                <c:pt idx="423">
                  <c:v>13741.458806785</c:v>
                </c:pt>
                <c:pt idx="424">
                  <c:v>13943.288203056001</c:v>
                </c:pt>
                <c:pt idx="425">
                  <c:v>13968.79666308</c:v>
                </c:pt>
                <c:pt idx="426">
                  <c:v>13958.410065085</c:v>
                </c:pt>
                <c:pt idx="427">
                  <c:v>13989.184847045701</c:v>
                </c:pt>
                <c:pt idx="428">
                  <c:v>14182.1054566125</c:v>
                </c:pt>
                <c:pt idx="429">
                  <c:v>14236.785457966002</c:v>
                </c:pt>
                <c:pt idx="430">
                  <c:v>14263.583234235</c:v>
                </c:pt>
                <c:pt idx="431">
                  <c:v>14312.487555247102</c:v>
                </c:pt>
                <c:pt idx="432">
                  <c:v>14355.457722487799</c:v>
                </c:pt>
                <c:pt idx="433">
                  <c:v>14371.7689116905</c:v>
                </c:pt>
                <c:pt idx="434">
                  <c:v>14334.511165612599</c:v>
                </c:pt>
                <c:pt idx="435">
                  <c:v>14327.7737744962</c:v>
                </c:pt>
                <c:pt idx="436">
                  <c:v>14293.7170543251</c:v>
                </c:pt>
                <c:pt idx="437">
                  <c:v>14441.201692731001</c:v>
                </c:pt>
                <c:pt idx="438">
                  <c:v>14637.757108203901</c:v>
                </c:pt>
                <c:pt idx="439">
                  <c:v>14678.985400000001</c:v>
                </c:pt>
                <c:pt idx="440">
                  <c:v>14663.9452223648</c:v>
                </c:pt>
                <c:pt idx="441">
                  <c:v>14715.419014815299</c:v>
                </c:pt>
                <c:pt idx="442">
                  <c:v>14642.692588033</c:v>
                </c:pt>
                <c:pt idx="443">
                  <c:v>14582.879142273301</c:v>
                </c:pt>
                <c:pt idx="444">
                  <c:v>14639.7561131086</c:v>
                </c:pt>
                <c:pt idx="445">
                  <c:v>14598.0595833642</c:v>
                </c:pt>
                <c:pt idx="446">
                  <c:v>14512.7517694159</c:v>
                </c:pt>
                <c:pt idx="447">
                  <c:v>14567.249175000001</c:v>
                </c:pt>
                <c:pt idx="448">
                  <c:v>14558.086865061799</c:v>
                </c:pt>
                <c:pt idx="449">
                  <c:v>14611.981953308399</c:v>
                </c:pt>
                <c:pt idx="450">
                  <c:v>14573.955474124799</c:v>
                </c:pt>
                <c:pt idx="451">
                  <c:v>14553.944276020999</c:v>
                </c:pt>
                <c:pt idx="452">
                  <c:v>14572.415030480999</c:v>
                </c:pt>
                <c:pt idx="453">
                  <c:v>14650.57391567</c:v>
                </c:pt>
                <c:pt idx="454">
                  <c:v>14583.887470059597</c:v>
                </c:pt>
                <c:pt idx="455">
                  <c:v>14626.4070005504</c:v>
                </c:pt>
                <c:pt idx="456">
                  <c:v>14599.278361971601</c:v>
                </c:pt>
                <c:pt idx="457">
                  <c:v>14563.988785264901</c:v>
                </c:pt>
                <c:pt idx="458">
                  <c:v>14333.749863052799</c:v>
                </c:pt>
                <c:pt idx="459">
                  <c:v>14367.4537121379</c:v>
                </c:pt>
                <c:pt idx="460">
                  <c:v>14578.1487052422</c:v>
                </c:pt>
                <c:pt idx="461">
                  <c:v>14532.603142926</c:v>
                </c:pt>
                <c:pt idx="462">
                  <c:v>14646.503678767202</c:v>
                </c:pt>
                <c:pt idx="463">
                  <c:v>14573.438711424002</c:v>
                </c:pt>
                <c:pt idx="464">
                  <c:v>14564.702991796101</c:v>
                </c:pt>
                <c:pt idx="465">
                  <c:v>14655.986012863201</c:v>
                </c:pt>
                <c:pt idx="466">
                  <c:v>14701.141124611202</c:v>
                </c:pt>
                <c:pt idx="467">
                  <c:v>14775.6974243148</c:v>
                </c:pt>
                <c:pt idx="468">
                  <c:v>14848.98362277</c:v>
                </c:pt>
                <c:pt idx="469">
                  <c:v>14738.861122517601</c:v>
                </c:pt>
                <c:pt idx="470">
                  <c:v>14652.797884879201</c:v>
                </c:pt>
                <c:pt idx="471">
                  <c:v>14641.494028780202</c:v>
                </c:pt>
                <c:pt idx="472">
                  <c:v>14786.643214088201</c:v>
                </c:pt>
                <c:pt idx="473">
                  <c:v>14874.486458482701</c:v>
                </c:pt>
                <c:pt idx="474">
                  <c:v>14934.896172169598</c:v>
                </c:pt>
                <c:pt idx="475">
                  <c:v>14869.363660381799</c:v>
                </c:pt>
                <c:pt idx="476">
                  <c:v>14945.390496652</c:v>
                </c:pt>
                <c:pt idx="477">
                  <c:v>14759.169416992001</c:v>
                </c:pt>
                <c:pt idx="478">
                  <c:v>14689.102071846</c:v>
                </c:pt>
                <c:pt idx="479">
                  <c:v>14736.011389899802</c:v>
                </c:pt>
                <c:pt idx="480">
                  <c:v>14798.719633368</c:v>
                </c:pt>
                <c:pt idx="481">
                  <c:v>14987.613158442</c:v>
                </c:pt>
                <c:pt idx="482">
                  <c:v>14993.44024184</c:v>
                </c:pt>
                <c:pt idx="483">
                  <c:v>14982.302453627799</c:v>
                </c:pt>
                <c:pt idx="484">
                  <c:v>14975.7279814186</c:v>
                </c:pt>
                <c:pt idx="485">
                  <c:v>14975.6710525945</c:v>
                </c:pt>
                <c:pt idx="486">
                  <c:v>14952.327014619199</c:v>
                </c:pt>
                <c:pt idx="487">
                  <c:v>14999.125427258699</c:v>
                </c:pt>
                <c:pt idx="488">
                  <c:v>15014.935784526002</c:v>
                </c:pt>
                <c:pt idx="489">
                  <c:v>15036.171133776399</c:v>
                </c:pt>
                <c:pt idx="490">
                  <c:v>14991.669899999999</c:v>
                </c:pt>
                <c:pt idx="491">
                  <c:v>14800.898223770999</c:v>
                </c:pt>
                <c:pt idx="492">
                  <c:v>14975.077695864</c:v>
                </c:pt>
                <c:pt idx="493">
                  <c:v>14545.053638396499</c:v>
                </c:pt>
                <c:pt idx="494">
                  <c:v>14674.712639601999</c:v>
                </c:pt>
                <c:pt idx="495">
                  <c:v>14692.844999999999</c:v>
                </c:pt>
                <c:pt idx="496">
                  <c:v>14510.9877770393</c:v>
                </c:pt>
                <c:pt idx="497">
                  <c:v>14393.1098363249</c:v>
                </c:pt>
                <c:pt idx="498">
                  <c:v>14431.894172709002</c:v>
                </c:pt>
                <c:pt idx="499">
                  <c:v>14665.697566382802</c:v>
                </c:pt>
                <c:pt idx="500">
                  <c:v>14816.7282547454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1CD-4AF7-AACF-05356A94B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2276840"/>
        <c:axId val="512278152"/>
      </c:lineChart>
      <c:dateAx>
        <c:axId val="51227684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2278152"/>
        <c:crosses val="autoZero"/>
        <c:auto val="1"/>
        <c:lblOffset val="100"/>
        <c:baseTimeUnit val="days"/>
      </c:dateAx>
      <c:valAx>
        <c:axId val="512278152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512276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NIKKEI</a:t>
            </a:r>
            <a:r>
              <a:rPr lang="en-US" baseline="0"/>
              <a:t> 225 (USD)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Data!$B$2:$B$502</c:f>
              <c:numCache>
                <c:formatCode>m/d/yyyy</c:formatCode>
                <c:ptCount val="501"/>
                <c:pt idx="0">
                  <c:v>43138</c:v>
                </c:pt>
                <c:pt idx="1">
                  <c:v>43139</c:v>
                </c:pt>
                <c:pt idx="2">
                  <c:v>43140</c:v>
                </c:pt>
                <c:pt idx="3">
                  <c:v>43143</c:v>
                </c:pt>
                <c:pt idx="4">
                  <c:v>43144</c:v>
                </c:pt>
                <c:pt idx="5">
                  <c:v>43145</c:v>
                </c:pt>
                <c:pt idx="6">
                  <c:v>43146</c:v>
                </c:pt>
                <c:pt idx="7">
                  <c:v>43147</c:v>
                </c:pt>
                <c:pt idx="8">
                  <c:v>43151</c:v>
                </c:pt>
                <c:pt idx="9">
                  <c:v>43152</c:v>
                </c:pt>
                <c:pt idx="10">
                  <c:v>43153</c:v>
                </c:pt>
                <c:pt idx="11">
                  <c:v>43154</c:v>
                </c:pt>
                <c:pt idx="12">
                  <c:v>43157</c:v>
                </c:pt>
                <c:pt idx="13">
                  <c:v>43158</c:v>
                </c:pt>
                <c:pt idx="14">
                  <c:v>43159</c:v>
                </c:pt>
                <c:pt idx="15">
                  <c:v>43160</c:v>
                </c:pt>
                <c:pt idx="16">
                  <c:v>43161</c:v>
                </c:pt>
                <c:pt idx="17">
                  <c:v>43164</c:v>
                </c:pt>
                <c:pt idx="18">
                  <c:v>43165</c:v>
                </c:pt>
                <c:pt idx="19">
                  <c:v>43166</c:v>
                </c:pt>
                <c:pt idx="20">
                  <c:v>43167</c:v>
                </c:pt>
                <c:pt idx="21">
                  <c:v>43168</c:v>
                </c:pt>
                <c:pt idx="22">
                  <c:v>43171</c:v>
                </c:pt>
                <c:pt idx="23">
                  <c:v>43172</c:v>
                </c:pt>
                <c:pt idx="24">
                  <c:v>43173</c:v>
                </c:pt>
                <c:pt idx="25">
                  <c:v>43174</c:v>
                </c:pt>
                <c:pt idx="26">
                  <c:v>43175</c:v>
                </c:pt>
                <c:pt idx="27">
                  <c:v>43178</c:v>
                </c:pt>
                <c:pt idx="28">
                  <c:v>43179</c:v>
                </c:pt>
                <c:pt idx="29">
                  <c:v>43180</c:v>
                </c:pt>
                <c:pt idx="30">
                  <c:v>43181</c:v>
                </c:pt>
                <c:pt idx="31">
                  <c:v>43182</c:v>
                </c:pt>
                <c:pt idx="32">
                  <c:v>43185</c:v>
                </c:pt>
                <c:pt idx="33">
                  <c:v>43186</c:v>
                </c:pt>
                <c:pt idx="34">
                  <c:v>43187</c:v>
                </c:pt>
                <c:pt idx="35">
                  <c:v>43188</c:v>
                </c:pt>
                <c:pt idx="36">
                  <c:v>43192</c:v>
                </c:pt>
                <c:pt idx="37">
                  <c:v>43193</c:v>
                </c:pt>
                <c:pt idx="38">
                  <c:v>43194</c:v>
                </c:pt>
                <c:pt idx="39">
                  <c:v>43195</c:v>
                </c:pt>
                <c:pt idx="40">
                  <c:v>43196</c:v>
                </c:pt>
                <c:pt idx="41">
                  <c:v>43199</c:v>
                </c:pt>
                <c:pt idx="42">
                  <c:v>43200</c:v>
                </c:pt>
                <c:pt idx="43">
                  <c:v>43201</c:v>
                </c:pt>
                <c:pt idx="44">
                  <c:v>43202</c:v>
                </c:pt>
                <c:pt idx="45">
                  <c:v>43203</c:v>
                </c:pt>
                <c:pt idx="46">
                  <c:v>43206</c:v>
                </c:pt>
                <c:pt idx="47">
                  <c:v>43207</c:v>
                </c:pt>
                <c:pt idx="48">
                  <c:v>43208</c:v>
                </c:pt>
                <c:pt idx="49">
                  <c:v>43209</c:v>
                </c:pt>
                <c:pt idx="50">
                  <c:v>43210</c:v>
                </c:pt>
                <c:pt idx="51">
                  <c:v>43213</c:v>
                </c:pt>
                <c:pt idx="52">
                  <c:v>43214</c:v>
                </c:pt>
                <c:pt idx="53">
                  <c:v>43215</c:v>
                </c:pt>
                <c:pt idx="54">
                  <c:v>43216</c:v>
                </c:pt>
                <c:pt idx="55">
                  <c:v>43217</c:v>
                </c:pt>
                <c:pt idx="56">
                  <c:v>43220</c:v>
                </c:pt>
                <c:pt idx="57">
                  <c:v>43221</c:v>
                </c:pt>
                <c:pt idx="58">
                  <c:v>43222</c:v>
                </c:pt>
                <c:pt idx="59">
                  <c:v>43223</c:v>
                </c:pt>
                <c:pt idx="60">
                  <c:v>43224</c:v>
                </c:pt>
                <c:pt idx="61">
                  <c:v>43227</c:v>
                </c:pt>
                <c:pt idx="62">
                  <c:v>43228</c:v>
                </c:pt>
                <c:pt idx="63">
                  <c:v>43229</c:v>
                </c:pt>
                <c:pt idx="64">
                  <c:v>43230</c:v>
                </c:pt>
                <c:pt idx="65">
                  <c:v>43231</c:v>
                </c:pt>
                <c:pt idx="66">
                  <c:v>43234</c:v>
                </c:pt>
                <c:pt idx="67">
                  <c:v>43235</c:v>
                </c:pt>
                <c:pt idx="68">
                  <c:v>43236</c:v>
                </c:pt>
                <c:pt idx="69">
                  <c:v>43237</c:v>
                </c:pt>
                <c:pt idx="70">
                  <c:v>43238</c:v>
                </c:pt>
                <c:pt idx="71">
                  <c:v>43241</c:v>
                </c:pt>
                <c:pt idx="72">
                  <c:v>43242</c:v>
                </c:pt>
                <c:pt idx="73">
                  <c:v>43243</c:v>
                </c:pt>
                <c:pt idx="74">
                  <c:v>43244</c:v>
                </c:pt>
                <c:pt idx="75">
                  <c:v>43245</c:v>
                </c:pt>
                <c:pt idx="76">
                  <c:v>43249</c:v>
                </c:pt>
                <c:pt idx="77">
                  <c:v>43250</c:v>
                </c:pt>
                <c:pt idx="78">
                  <c:v>43251</c:v>
                </c:pt>
                <c:pt idx="79">
                  <c:v>43252</c:v>
                </c:pt>
                <c:pt idx="80">
                  <c:v>43255</c:v>
                </c:pt>
                <c:pt idx="81">
                  <c:v>43256</c:v>
                </c:pt>
                <c:pt idx="82">
                  <c:v>43257</c:v>
                </c:pt>
                <c:pt idx="83">
                  <c:v>43258</c:v>
                </c:pt>
                <c:pt idx="84">
                  <c:v>43259</c:v>
                </c:pt>
                <c:pt idx="85">
                  <c:v>43262</c:v>
                </c:pt>
                <c:pt idx="86">
                  <c:v>43263</c:v>
                </c:pt>
                <c:pt idx="87">
                  <c:v>43264</c:v>
                </c:pt>
                <c:pt idx="88">
                  <c:v>43265</c:v>
                </c:pt>
                <c:pt idx="89">
                  <c:v>43266</c:v>
                </c:pt>
                <c:pt idx="90">
                  <c:v>43269</c:v>
                </c:pt>
                <c:pt idx="91">
                  <c:v>43270</c:v>
                </c:pt>
                <c:pt idx="92">
                  <c:v>43271</c:v>
                </c:pt>
                <c:pt idx="93">
                  <c:v>43272</c:v>
                </c:pt>
                <c:pt idx="94">
                  <c:v>43273</c:v>
                </c:pt>
                <c:pt idx="95">
                  <c:v>43276</c:v>
                </c:pt>
                <c:pt idx="96">
                  <c:v>43277</c:v>
                </c:pt>
                <c:pt idx="97">
                  <c:v>43278</c:v>
                </c:pt>
                <c:pt idx="98">
                  <c:v>43279</c:v>
                </c:pt>
                <c:pt idx="99">
                  <c:v>43280</c:v>
                </c:pt>
                <c:pt idx="100">
                  <c:v>43283</c:v>
                </c:pt>
                <c:pt idx="101">
                  <c:v>43284</c:v>
                </c:pt>
                <c:pt idx="102">
                  <c:v>43286</c:v>
                </c:pt>
                <c:pt idx="103">
                  <c:v>43287</c:v>
                </c:pt>
                <c:pt idx="104">
                  <c:v>43290</c:v>
                </c:pt>
                <c:pt idx="105">
                  <c:v>43291</c:v>
                </c:pt>
                <c:pt idx="106">
                  <c:v>43292</c:v>
                </c:pt>
                <c:pt idx="107">
                  <c:v>43293</c:v>
                </c:pt>
                <c:pt idx="108">
                  <c:v>43294</c:v>
                </c:pt>
                <c:pt idx="109">
                  <c:v>43297</c:v>
                </c:pt>
                <c:pt idx="110">
                  <c:v>43298</c:v>
                </c:pt>
                <c:pt idx="111">
                  <c:v>43299</c:v>
                </c:pt>
                <c:pt idx="112">
                  <c:v>43300</c:v>
                </c:pt>
                <c:pt idx="113">
                  <c:v>43301</c:v>
                </c:pt>
                <c:pt idx="114">
                  <c:v>43304</c:v>
                </c:pt>
                <c:pt idx="115">
                  <c:v>43305</c:v>
                </c:pt>
                <c:pt idx="116">
                  <c:v>43306</c:v>
                </c:pt>
                <c:pt idx="117">
                  <c:v>43307</c:v>
                </c:pt>
                <c:pt idx="118">
                  <c:v>43308</c:v>
                </c:pt>
                <c:pt idx="119">
                  <c:v>43311</c:v>
                </c:pt>
                <c:pt idx="120">
                  <c:v>43312</c:v>
                </c:pt>
                <c:pt idx="121">
                  <c:v>43313</c:v>
                </c:pt>
                <c:pt idx="122">
                  <c:v>43314</c:v>
                </c:pt>
                <c:pt idx="123">
                  <c:v>43315</c:v>
                </c:pt>
                <c:pt idx="124">
                  <c:v>43318</c:v>
                </c:pt>
                <c:pt idx="125">
                  <c:v>43319</c:v>
                </c:pt>
                <c:pt idx="126">
                  <c:v>43320</c:v>
                </c:pt>
                <c:pt idx="127">
                  <c:v>43321</c:v>
                </c:pt>
                <c:pt idx="128">
                  <c:v>43322</c:v>
                </c:pt>
                <c:pt idx="129">
                  <c:v>43325</c:v>
                </c:pt>
                <c:pt idx="130">
                  <c:v>43326</c:v>
                </c:pt>
                <c:pt idx="131">
                  <c:v>43327</c:v>
                </c:pt>
                <c:pt idx="132">
                  <c:v>43328</c:v>
                </c:pt>
                <c:pt idx="133">
                  <c:v>43329</c:v>
                </c:pt>
                <c:pt idx="134">
                  <c:v>43332</c:v>
                </c:pt>
                <c:pt idx="135">
                  <c:v>43333</c:v>
                </c:pt>
                <c:pt idx="136">
                  <c:v>43334</c:v>
                </c:pt>
                <c:pt idx="137">
                  <c:v>43335</c:v>
                </c:pt>
                <c:pt idx="138">
                  <c:v>43336</c:v>
                </c:pt>
                <c:pt idx="139">
                  <c:v>43339</c:v>
                </c:pt>
                <c:pt idx="140">
                  <c:v>43340</c:v>
                </c:pt>
                <c:pt idx="141">
                  <c:v>43341</c:v>
                </c:pt>
                <c:pt idx="142">
                  <c:v>43342</c:v>
                </c:pt>
                <c:pt idx="143">
                  <c:v>43343</c:v>
                </c:pt>
                <c:pt idx="144">
                  <c:v>43347</c:v>
                </c:pt>
                <c:pt idx="145">
                  <c:v>43348</c:v>
                </c:pt>
                <c:pt idx="146">
                  <c:v>43349</c:v>
                </c:pt>
                <c:pt idx="147">
                  <c:v>43350</c:v>
                </c:pt>
                <c:pt idx="148">
                  <c:v>43353</c:v>
                </c:pt>
                <c:pt idx="149">
                  <c:v>43354</c:v>
                </c:pt>
                <c:pt idx="150">
                  <c:v>43355</c:v>
                </c:pt>
                <c:pt idx="151">
                  <c:v>43356</c:v>
                </c:pt>
                <c:pt idx="152">
                  <c:v>43357</c:v>
                </c:pt>
                <c:pt idx="153">
                  <c:v>43360</c:v>
                </c:pt>
                <c:pt idx="154">
                  <c:v>43361</c:v>
                </c:pt>
                <c:pt idx="155">
                  <c:v>43362</c:v>
                </c:pt>
                <c:pt idx="156">
                  <c:v>43363</c:v>
                </c:pt>
                <c:pt idx="157">
                  <c:v>43364</c:v>
                </c:pt>
                <c:pt idx="158">
                  <c:v>43367</c:v>
                </c:pt>
                <c:pt idx="159">
                  <c:v>43368</c:v>
                </c:pt>
                <c:pt idx="160">
                  <c:v>43369</c:v>
                </c:pt>
                <c:pt idx="161">
                  <c:v>43370</c:v>
                </c:pt>
                <c:pt idx="162">
                  <c:v>43371</c:v>
                </c:pt>
                <c:pt idx="163">
                  <c:v>43374</c:v>
                </c:pt>
                <c:pt idx="164">
                  <c:v>43375</c:v>
                </c:pt>
                <c:pt idx="165">
                  <c:v>43376</c:v>
                </c:pt>
                <c:pt idx="166">
                  <c:v>43377</c:v>
                </c:pt>
                <c:pt idx="167">
                  <c:v>43378</c:v>
                </c:pt>
                <c:pt idx="168">
                  <c:v>43381</c:v>
                </c:pt>
                <c:pt idx="169">
                  <c:v>43382</c:v>
                </c:pt>
                <c:pt idx="170">
                  <c:v>43383</c:v>
                </c:pt>
                <c:pt idx="171">
                  <c:v>43384</c:v>
                </c:pt>
                <c:pt idx="172">
                  <c:v>43385</c:v>
                </c:pt>
                <c:pt idx="173">
                  <c:v>43388</c:v>
                </c:pt>
                <c:pt idx="174">
                  <c:v>43389</c:v>
                </c:pt>
                <c:pt idx="175">
                  <c:v>43390</c:v>
                </c:pt>
                <c:pt idx="176">
                  <c:v>43391</c:v>
                </c:pt>
                <c:pt idx="177">
                  <c:v>43392</c:v>
                </c:pt>
                <c:pt idx="178">
                  <c:v>43395</c:v>
                </c:pt>
                <c:pt idx="179">
                  <c:v>43396</c:v>
                </c:pt>
                <c:pt idx="180">
                  <c:v>43397</c:v>
                </c:pt>
                <c:pt idx="181">
                  <c:v>43398</c:v>
                </c:pt>
                <c:pt idx="182">
                  <c:v>43399</c:v>
                </c:pt>
                <c:pt idx="183">
                  <c:v>43402</c:v>
                </c:pt>
                <c:pt idx="184">
                  <c:v>43403</c:v>
                </c:pt>
                <c:pt idx="185">
                  <c:v>43404</c:v>
                </c:pt>
                <c:pt idx="186">
                  <c:v>43405</c:v>
                </c:pt>
                <c:pt idx="187">
                  <c:v>43406</c:v>
                </c:pt>
                <c:pt idx="188">
                  <c:v>43409</c:v>
                </c:pt>
                <c:pt idx="189">
                  <c:v>43410</c:v>
                </c:pt>
                <c:pt idx="190">
                  <c:v>43411</c:v>
                </c:pt>
                <c:pt idx="191">
                  <c:v>43412</c:v>
                </c:pt>
                <c:pt idx="192">
                  <c:v>43413</c:v>
                </c:pt>
                <c:pt idx="193">
                  <c:v>43416</c:v>
                </c:pt>
                <c:pt idx="194">
                  <c:v>43417</c:v>
                </c:pt>
                <c:pt idx="195">
                  <c:v>43418</c:v>
                </c:pt>
                <c:pt idx="196">
                  <c:v>43419</c:v>
                </c:pt>
                <c:pt idx="197">
                  <c:v>43420</c:v>
                </c:pt>
                <c:pt idx="198">
                  <c:v>43423</c:v>
                </c:pt>
                <c:pt idx="199">
                  <c:v>43424</c:v>
                </c:pt>
                <c:pt idx="200">
                  <c:v>43425</c:v>
                </c:pt>
                <c:pt idx="201">
                  <c:v>43427</c:v>
                </c:pt>
                <c:pt idx="202">
                  <c:v>43430</c:v>
                </c:pt>
                <c:pt idx="203">
                  <c:v>43431</c:v>
                </c:pt>
                <c:pt idx="204">
                  <c:v>43432</c:v>
                </c:pt>
                <c:pt idx="205">
                  <c:v>43433</c:v>
                </c:pt>
                <c:pt idx="206">
                  <c:v>43434</c:v>
                </c:pt>
                <c:pt idx="207">
                  <c:v>43437</c:v>
                </c:pt>
                <c:pt idx="208">
                  <c:v>43438</c:v>
                </c:pt>
                <c:pt idx="209">
                  <c:v>43440</c:v>
                </c:pt>
                <c:pt idx="210">
                  <c:v>43441</c:v>
                </c:pt>
                <c:pt idx="211">
                  <c:v>43444</c:v>
                </c:pt>
                <c:pt idx="212">
                  <c:v>43445</c:v>
                </c:pt>
                <c:pt idx="213">
                  <c:v>43446</c:v>
                </c:pt>
                <c:pt idx="214">
                  <c:v>43447</c:v>
                </c:pt>
                <c:pt idx="215">
                  <c:v>43448</c:v>
                </c:pt>
                <c:pt idx="216">
                  <c:v>43451</c:v>
                </c:pt>
                <c:pt idx="217">
                  <c:v>43452</c:v>
                </c:pt>
                <c:pt idx="218">
                  <c:v>43453</c:v>
                </c:pt>
                <c:pt idx="219">
                  <c:v>43454</c:v>
                </c:pt>
                <c:pt idx="220">
                  <c:v>43455</c:v>
                </c:pt>
                <c:pt idx="221">
                  <c:v>43458</c:v>
                </c:pt>
                <c:pt idx="222">
                  <c:v>43460</c:v>
                </c:pt>
                <c:pt idx="223">
                  <c:v>43461</c:v>
                </c:pt>
                <c:pt idx="224">
                  <c:v>43462</c:v>
                </c:pt>
                <c:pt idx="225">
                  <c:v>43465</c:v>
                </c:pt>
                <c:pt idx="226">
                  <c:v>43467</c:v>
                </c:pt>
                <c:pt idx="227">
                  <c:v>43468</c:v>
                </c:pt>
                <c:pt idx="228">
                  <c:v>43469</c:v>
                </c:pt>
                <c:pt idx="229">
                  <c:v>43472</c:v>
                </c:pt>
                <c:pt idx="230">
                  <c:v>43473</c:v>
                </c:pt>
                <c:pt idx="231">
                  <c:v>43474</c:v>
                </c:pt>
                <c:pt idx="232">
                  <c:v>43475</c:v>
                </c:pt>
                <c:pt idx="233">
                  <c:v>43476</c:v>
                </c:pt>
                <c:pt idx="234">
                  <c:v>43479</c:v>
                </c:pt>
                <c:pt idx="235">
                  <c:v>43480</c:v>
                </c:pt>
                <c:pt idx="236">
                  <c:v>43481</c:v>
                </c:pt>
                <c:pt idx="237">
                  <c:v>43482</c:v>
                </c:pt>
                <c:pt idx="238">
                  <c:v>43483</c:v>
                </c:pt>
                <c:pt idx="239">
                  <c:v>43487</c:v>
                </c:pt>
                <c:pt idx="240">
                  <c:v>43488</c:v>
                </c:pt>
                <c:pt idx="241">
                  <c:v>43489</c:v>
                </c:pt>
                <c:pt idx="242">
                  <c:v>43490</c:v>
                </c:pt>
                <c:pt idx="243">
                  <c:v>43493</c:v>
                </c:pt>
                <c:pt idx="244">
                  <c:v>43494</c:v>
                </c:pt>
                <c:pt idx="245">
                  <c:v>43495</c:v>
                </c:pt>
                <c:pt idx="246">
                  <c:v>43496</c:v>
                </c:pt>
                <c:pt idx="247">
                  <c:v>43497</c:v>
                </c:pt>
                <c:pt idx="248">
                  <c:v>43500</c:v>
                </c:pt>
                <c:pt idx="249">
                  <c:v>43501</c:v>
                </c:pt>
                <c:pt idx="250">
                  <c:v>43502</c:v>
                </c:pt>
                <c:pt idx="251">
                  <c:v>43503</c:v>
                </c:pt>
                <c:pt idx="252">
                  <c:v>43504</c:v>
                </c:pt>
                <c:pt idx="253">
                  <c:v>43507</c:v>
                </c:pt>
                <c:pt idx="254">
                  <c:v>43508</c:v>
                </c:pt>
                <c:pt idx="255">
                  <c:v>43509</c:v>
                </c:pt>
                <c:pt idx="256">
                  <c:v>43510</c:v>
                </c:pt>
                <c:pt idx="257">
                  <c:v>43511</c:v>
                </c:pt>
                <c:pt idx="258">
                  <c:v>43515</c:v>
                </c:pt>
                <c:pt idx="259">
                  <c:v>43516</c:v>
                </c:pt>
                <c:pt idx="260">
                  <c:v>43517</c:v>
                </c:pt>
                <c:pt idx="261">
                  <c:v>43518</c:v>
                </c:pt>
                <c:pt idx="262">
                  <c:v>43521</c:v>
                </c:pt>
                <c:pt idx="263">
                  <c:v>43522</c:v>
                </c:pt>
                <c:pt idx="264">
                  <c:v>43523</c:v>
                </c:pt>
                <c:pt idx="265">
                  <c:v>43524</c:v>
                </c:pt>
                <c:pt idx="266">
                  <c:v>43525</c:v>
                </c:pt>
                <c:pt idx="267">
                  <c:v>43528</c:v>
                </c:pt>
                <c:pt idx="268">
                  <c:v>43529</c:v>
                </c:pt>
                <c:pt idx="269">
                  <c:v>43530</c:v>
                </c:pt>
                <c:pt idx="270">
                  <c:v>43531</c:v>
                </c:pt>
                <c:pt idx="271">
                  <c:v>43532</c:v>
                </c:pt>
                <c:pt idx="272">
                  <c:v>43535</c:v>
                </c:pt>
                <c:pt idx="273">
                  <c:v>43536</c:v>
                </c:pt>
                <c:pt idx="274">
                  <c:v>43537</c:v>
                </c:pt>
                <c:pt idx="275">
                  <c:v>43538</c:v>
                </c:pt>
                <c:pt idx="276">
                  <c:v>43539</c:v>
                </c:pt>
                <c:pt idx="277">
                  <c:v>43542</c:v>
                </c:pt>
                <c:pt idx="278">
                  <c:v>43543</c:v>
                </c:pt>
                <c:pt idx="279">
                  <c:v>43544</c:v>
                </c:pt>
                <c:pt idx="280">
                  <c:v>43545</c:v>
                </c:pt>
                <c:pt idx="281">
                  <c:v>43546</c:v>
                </c:pt>
                <c:pt idx="282">
                  <c:v>43549</c:v>
                </c:pt>
                <c:pt idx="283">
                  <c:v>43550</c:v>
                </c:pt>
                <c:pt idx="284">
                  <c:v>43551</c:v>
                </c:pt>
                <c:pt idx="285">
                  <c:v>43552</c:v>
                </c:pt>
                <c:pt idx="286">
                  <c:v>43553</c:v>
                </c:pt>
                <c:pt idx="287">
                  <c:v>43556</c:v>
                </c:pt>
                <c:pt idx="288">
                  <c:v>43557</c:v>
                </c:pt>
                <c:pt idx="289">
                  <c:v>43558</c:v>
                </c:pt>
                <c:pt idx="290">
                  <c:v>43559</c:v>
                </c:pt>
                <c:pt idx="291">
                  <c:v>43560</c:v>
                </c:pt>
                <c:pt idx="292">
                  <c:v>43563</c:v>
                </c:pt>
                <c:pt idx="293">
                  <c:v>43564</c:v>
                </c:pt>
                <c:pt idx="294">
                  <c:v>43565</c:v>
                </c:pt>
                <c:pt idx="295">
                  <c:v>43566</c:v>
                </c:pt>
                <c:pt idx="296">
                  <c:v>43567</c:v>
                </c:pt>
                <c:pt idx="297">
                  <c:v>43570</c:v>
                </c:pt>
                <c:pt idx="298">
                  <c:v>43571</c:v>
                </c:pt>
                <c:pt idx="299">
                  <c:v>43572</c:v>
                </c:pt>
                <c:pt idx="300">
                  <c:v>43573</c:v>
                </c:pt>
                <c:pt idx="301">
                  <c:v>43577</c:v>
                </c:pt>
                <c:pt idx="302">
                  <c:v>43578</c:v>
                </c:pt>
                <c:pt idx="303">
                  <c:v>43579</c:v>
                </c:pt>
                <c:pt idx="304">
                  <c:v>43580</c:v>
                </c:pt>
                <c:pt idx="305">
                  <c:v>43581</c:v>
                </c:pt>
                <c:pt idx="306">
                  <c:v>43584</c:v>
                </c:pt>
                <c:pt idx="307">
                  <c:v>43585</c:v>
                </c:pt>
                <c:pt idx="308">
                  <c:v>43586</c:v>
                </c:pt>
                <c:pt idx="309">
                  <c:v>43587</c:v>
                </c:pt>
                <c:pt idx="310">
                  <c:v>43588</c:v>
                </c:pt>
                <c:pt idx="311">
                  <c:v>43591</c:v>
                </c:pt>
                <c:pt idx="312">
                  <c:v>43592</c:v>
                </c:pt>
                <c:pt idx="313">
                  <c:v>43593</c:v>
                </c:pt>
                <c:pt idx="314">
                  <c:v>43594</c:v>
                </c:pt>
                <c:pt idx="315">
                  <c:v>43595</c:v>
                </c:pt>
                <c:pt idx="316">
                  <c:v>43598</c:v>
                </c:pt>
                <c:pt idx="317">
                  <c:v>43599</c:v>
                </c:pt>
                <c:pt idx="318">
                  <c:v>43600</c:v>
                </c:pt>
                <c:pt idx="319">
                  <c:v>43601</c:v>
                </c:pt>
                <c:pt idx="320">
                  <c:v>43602</c:v>
                </c:pt>
                <c:pt idx="321">
                  <c:v>43605</c:v>
                </c:pt>
                <c:pt idx="322">
                  <c:v>43606</c:v>
                </c:pt>
                <c:pt idx="323">
                  <c:v>43607</c:v>
                </c:pt>
                <c:pt idx="324">
                  <c:v>43608</c:v>
                </c:pt>
                <c:pt idx="325">
                  <c:v>43609</c:v>
                </c:pt>
                <c:pt idx="326">
                  <c:v>43613</c:v>
                </c:pt>
                <c:pt idx="327">
                  <c:v>43614</c:v>
                </c:pt>
                <c:pt idx="328">
                  <c:v>43615</c:v>
                </c:pt>
                <c:pt idx="329">
                  <c:v>43616</c:v>
                </c:pt>
                <c:pt idx="330">
                  <c:v>43619</c:v>
                </c:pt>
                <c:pt idx="331">
                  <c:v>43620</c:v>
                </c:pt>
                <c:pt idx="332">
                  <c:v>43621</c:v>
                </c:pt>
                <c:pt idx="333">
                  <c:v>43622</c:v>
                </c:pt>
                <c:pt idx="334">
                  <c:v>43623</c:v>
                </c:pt>
                <c:pt idx="335">
                  <c:v>43626</c:v>
                </c:pt>
                <c:pt idx="336">
                  <c:v>43627</c:v>
                </c:pt>
                <c:pt idx="337">
                  <c:v>43628</c:v>
                </c:pt>
                <c:pt idx="338">
                  <c:v>43629</c:v>
                </c:pt>
                <c:pt idx="339">
                  <c:v>43630</c:v>
                </c:pt>
                <c:pt idx="340">
                  <c:v>43633</c:v>
                </c:pt>
                <c:pt idx="341">
                  <c:v>43634</c:v>
                </c:pt>
                <c:pt idx="342">
                  <c:v>43635</c:v>
                </c:pt>
                <c:pt idx="343">
                  <c:v>43636</c:v>
                </c:pt>
                <c:pt idx="344">
                  <c:v>43637</c:v>
                </c:pt>
                <c:pt idx="345">
                  <c:v>43640</c:v>
                </c:pt>
                <c:pt idx="346">
                  <c:v>43641</c:v>
                </c:pt>
                <c:pt idx="347">
                  <c:v>43642</c:v>
                </c:pt>
                <c:pt idx="348">
                  <c:v>43643</c:v>
                </c:pt>
                <c:pt idx="349">
                  <c:v>43644</c:v>
                </c:pt>
                <c:pt idx="350">
                  <c:v>43647</c:v>
                </c:pt>
                <c:pt idx="351">
                  <c:v>43648</c:v>
                </c:pt>
                <c:pt idx="352">
                  <c:v>43649</c:v>
                </c:pt>
                <c:pt idx="353">
                  <c:v>43651</c:v>
                </c:pt>
                <c:pt idx="354">
                  <c:v>43654</c:v>
                </c:pt>
                <c:pt idx="355">
                  <c:v>43655</c:v>
                </c:pt>
                <c:pt idx="356">
                  <c:v>43656</c:v>
                </c:pt>
                <c:pt idx="357">
                  <c:v>43657</c:v>
                </c:pt>
                <c:pt idx="358">
                  <c:v>43658</c:v>
                </c:pt>
                <c:pt idx="359">
                  <c:v>43661</c:v>
                </c:pt>
                <c:pt idx="360">
                  <c:v>43662</c:v>
                </c:pt>
                <c:pt idx="361">
                  <c:v>43663</c:v>
                </c:pt>
                <c:pt idx="362">
                  <c:v>43664</c:v>
                </c:pt>
                <c:pt idx="363">
                  <c:v>43665</c:v>
                </c:pt>
                <c:pt idx="364">
                  <c:v>43668</c:v>
                </c:pt>
                <c:pt idx="365">
                  <c:v>43669</c:v>
                </c:pt>
                <c:pt idx="366">
                  <c:v>43670</c:v>
                </c:pt>
                <c:pt idx="367">
                  <c:v>43671</c:v>
                </c:pt>
                <c:pt idx="368">
                  <c:v>43672</c:v>
                </c:pt>
                <c:pt idx="369">
                  <c:v>43675</c:v>
                </c:pt>
                <c:pt idx="370">
                  <c:v>43676</c:v>
                </c:pt>
                <c:pt idx="371">
                  <c:v>43677</c:v>
                </c:pt>
                <c:pt idx="372">
                  <c:v>43678</c:v>
                </c:pt>
                <c:pt idx="373">
                  <c:v>43679</c:v>
                </c:pt>
                <c:pt idx="374">
                  <c:v>43682</c:v>
                </c:pt>
                <c:pt idx="375">
                  <c:v>43683</c:v>
                </c:pt>
                <c:pt idx="376">
                  <c:v>43684</c:v>
                </c:pt>
                <c:pt idx="377">
                  <c:v>43685</c:v>
                </c:pt>
                <c:pt idx="378">
                  <c:v>43686</c:v>
                </c:pt>
                <c:pt idx="379">
                  <c:v>43689</c:v>
                </c:pt>
                <c:pt idx="380">
                  <c:v>43690</c:v>
                </c:pt>
                <c:pt idx="381">
                  <c:v>43691</c:v>
                </c:pt>
                <c:pt idx="382">
                  <c:v>43692</c:v>
                </c:pt>
                <c:pt idx="383">
                  <c:v>43693</c:v>
                </c:pt>
                <c:pt idx="384">
                  <c:v>43696</c:v>
                </c:pt>
                <c:pt idx="385">
                  <c:v>43697</c:v>
                </c:pt>
                <c:pt idx="386">
                  <c:v>43698</c:v>
                </c:pt>
                <c:pt idx="387">
                  <c:v>43699</c:v>
                </c:pt>
                <c:pt idx="388">
                  <c:v>43700</c:v>
                </c:pt>
                <c:pt idx="389">
                  <c:v>43703</c:v>
                </c:pt>
                <c:pt idx="390">
                  <c:v>43704</c:v>
                </c:pt>
                <c:pt idx="391">
                  <c:v>43705</c:v>
                </c:pt>
                <c:pt idx="392">
                  <c:v>43706</c:v>
                </c:pt>
                <c:pt idx="393">
                  <c:v>43707</c:v>
                </c:pt>
                <c:pt idx="394">
                  <c:v>43711</c:v>
                </c:pt>
                <c:pt idx="395">
                  <c:v>43712</c:v>
                </c:pt>
                <c:pt idx="396">
                  <c:v>43713</c:v>
                </c:pt>
                <c:pt idx="397">
                  <c:v>43714</c:v>
                </c:pt>
                <c:pt idx="398">
                  <c:v>43717</c:v>
                </c:pt>
                <c:pt idx="399">
                  <c:v>43718</c:v>
                </c:pt>
                <c:pt idx="400">
                  <c:v>43719</c:v>
                </c:pt>
                <c:pt idx="401">
                  <c:v>43720</c:v>
                </c:pt>
                <c:pt idx="402">
                  <c:v>43721</c:v>
                </c:pt>
                <c:pt idx="403">
                  <c:v>43724</c:v>
                </c:pt>
                <c:pt idx="404">
                  <c:v>43725</c:v>
                </c:pt>
                <c:pt idx="405">
                  <c:v>43726</c:v>
                </c:pt>
                <c:pt idx="406">
                  <c:v>43727</c:v>
                </c:pt>
                <c:pt idx="407">
                  <c:v>43728</c:v>
                </c:pt>
                <c:pt idx="408">
                  <c:v>43731</c:v>
                </c:pt>
                <c:pt idx="409">
                  <c:v>43732</c:v>
                </c:pt>
                <c:pt idx="410">
                  <c:v>43733</c:v>
                </c:pt>
                <c:pt idx="411">
                  <c:v>43734</c:v>
                </c:pt>
                <c:pt idx="412">
                  <c:v>43735</c:v>
                </c:pt>
                <c:pt idx="413">
                  <c:v>43738</c:v>
                </c:pt>
                <c:pt idx="414">
                  <c:v>43739</c:v>
                </c:pt>
                <c:pt idx="415">
                  <c:v>43740</c:v>
                </c:pt>
                <c:pt idx="416">
                  <c:v>43741</c:v>
                </c:pt>
                <c:pt idx="417">
                  <c:v>43742</c:v>
                </c:pt>
                <c:pt idx="418">
                  <c:v>43745</c:v>
                </c:pt>
                <c:pt idx="419">
                  <c:v>43746</c:v>
                </c:pt>
                <c:pt idx="420">
                  <c:v>43747</c:v>
                </c:pt>
                <c:pt idx="421">
                  <c:v>43748</c:v>
                </c:pt>
                <c:pt idx="422">
                  <c:v>43749</c:v>
                </c:pt>
                <c:pt idx="423">
                  <c:v>43752</c:v>
                </c:pt>
                <c:pt idx="424">
                  <c:v>43753</c:v>
                </c:pt>
                <c:pt idx="425">
                  <c:v>43754</c:v>
                </c:pt>
                <c:pt idx="426">
                  <c:v>43755</c:v>
                </c:pt>
                <c:pt idx="427">
                  <c:v>43756</c:v>
                </c:pt>
                <c:pt idx="428">
                  <c:v>43759</c:v>
                </c:pt>
                <c:pt idx="429">
                  <c:v>43760</c:v>
                </c:pt>
                <c:pt idx="430">
                  <c:v>43761</c:v>
                </c:pt>
                <c:pt idx="431">
                  <c:v>43762</c:v>
                </c:pt>
                <c:pt idx="432">
                  <c:v>43763</c:v>
                </c:pt>
                <c:pt idx="433">
                  <c:v>43766</c:v>
                </c:pt>
                <c:pt idx="434">
                  <c:v>43767</c:v>
                </c:pt>
                <c:pt idx="435">
                  <c:v>43768</c:v>
                </c:pt>
                <c:pt idx="436">
                  <c:v>43769</c:v>
                </c:pt>
                <c:pt idx="437">
                  <c:v>43770</c:v>
                </c:pt>
                <c:pt idx="438">
                  <c:v>43773</c:v>
                </c:pt>
                <c:pt idx="439">
                  <c:v>43774</c:v>
                </c:pt>
                <c:pt idx="440">
                  <c:v>43775</c:v>
                </c:pt>
                <c:pt idx="441">
                  <c:v>43776</c:v>
                </c:pt>
                <c:pt idx="442">
                  <c:v>43777</c:v>
                </c:pt>
                <c:pt idx="443">
                  <c:v>43780</c:v>
                </c:pt>
                <c:pt idx="444">
                  <c:v>43781</c:v>
                </c:pt>
                <c:pt idx="445">
                  <c:v>43782</c:v>
                </c:pt>
                <c:pt idx="446">
                  <c:v>43783</c:v>
                </c:pt>
                <c:pt idx="447">
                  <c:v>43784</c:v>
                </c:pt>
                <c:pt idx="448">
                  <c:v>43787</c:v>
                </c:pt>
                <c:pt idx="449">
                  <c:v>43788</c:v>
                </c:pt>
                <c:pt idx="450">
                  <c:v>43789</c:v>
                </c:pt>
                <c:pt idx="451">
                  <c:v>43790</c:v>
                </c:pt>
                <c:pt idx="452">
                  <c:v>43791</c:v>
                </c:pt>
                <c:pt idx="453">
                  <c:v>43794</c:v>
                </c:pt>
                <c:pt idx="454">
                  <c:v>43795</c:v>
                </c:pt>
                <c:pt idx="455">
                  <c:v>43796</c:v>
                </c:pt>
                <c:pt idx="456">
                  <c:v>43798</c:v>
                </c:pt>
                <c:pt idx="457">
                  <c:v>43801</c:v>
                </c:pt>
                <c:pt idx="458">
                  <c:v>43802</c:v>
                </c:pt>
                <c:pt idx="459">
                  <c:v>43803</c:v>
                </c:pt>
                <c:pt idx="460">
                  <c:v>43804</c:v>
                </c:pt>
                <c:pt idx="461">
                  <c:v>43805</c:v>
                </c:pt>
                <c:pt idx="462">
                  <c:v>43808</c:v>
                </c:pt>
                <c:pt idx="463">
                  <c:v>43809</c:v>
                </c:pt>
                <c:pt idx="464">
                  <c:v>43810</c:v>
                </c:pt>
                <c:pt idx="465">
                  <c:v>43811</c:v>
                </c:pt>
                <c:pt idx="466">
                  <c:v>43812</c:v>
                </c:pt>
                <c:pt idx="467">
                  <c:v>43815</c:v>
                </c:pt>
                <c:pt idx="468">
                  <c:v>43816</c:v>
                </c:pt>
                <c:pt idx="469">
                  <c:v>43817</c:v>
                </c:pt>
                <c:pt idx="470">
                  <c:v>43818</c:v>
                </c:pt>
                <c:pt idx="471">
                  <c:v>43819</c:v>
                </c:pt>
                <c:pt idx="472">
                  <c:v>43822</c:v>
                </c:pt>
                <c:pt idx="473">
                  <c:v>43823</c:v>
                </c:pt>
                <c:pt idx="474">
                  <c:v>43825</c:v>
                </c:pt>
                <c:pt idx="475">
                  <c:v>43826</c:v>
                </c:pt>
                <c:pt idx="476">
                  <c:v>43829</c:v>
                </c:pt>
                <c:pt idx="477">
                  <c:v>43830</c:v>
                </c:pt>
                <c:pt idx="478">
                  <c:v>43832</c:v>
                </c:pt>
                <c:pt idx="479">
                  <c:v>43833</c:v>
                </c:pt>
                <c:pt idx="480">
                  <c:v>43836</c:v>
                </c:pt>
                <c:pt idx="481">
                  <c:v>43837</c:v>
                </c:pt>
                <c:pt idx="482">
                  <c:v>43838</c:v>
                </c:pt>
                <c:pt idx="483">
                  <c:v>43839</c:v>
                </c:pt>
                <c:pt idx="484">
                  <c:v>43840</c:v>
                </c:pt>
                <c:pt idx="485">
                  <c:v>43843</c:v>
                </c:pt>
                <c:pt idx="486">
                  <c:v>43844</c:v>
                </c:pt>
                <c:pt idx="487">
                  <c:v>43845</c:v>
                </c:pt>
                <c:pt idx="488">
                  <c:v>43846</c:v>
                </c:pt>
                <c:pt idx="489">
                  <c:v>43847</c:v>
                </c:pt>
                <c:pt idx="490">
                  <c:v>43851</c:v>
                </c:pt>
                <c:pt idx="491">
                  <c:v>43852</c:v>
                </c:pt>
                <c:pt idx="492">
                  <c:v>43853</c:v>
                </c:pt>
                <c:pt idx="493">
                  <c:v>43854</c:v>
                </c:pt>
                <c:pt idx="494">
                  <c:v>43857</c:v>
                </c:pt>
                <c:pt idx="495">
                  <c:v>43858</c:v>
                </c:pt>
                <c:pt idx="496">
                  <c:v>43859</c:v>
                </c:pt>
                <c:pt idx="497">
                  <c:v>43860</c:v>
                </c:pt>
                <c:pt idx="498">
                  <c:v>43861</c:v>
                </c:pt>
                <c:pt idx="499">
                  <c:v>43864</c:v>
                </c:pt>
                <c:pt idx="500">
                  <c:v>43864</c:v>
                </c:pt>
              </c:numCache>
            </c:numRef>
          </c:cat>
          <c:val>
            <c:numRef>
              <c:f>Data!$L$2:$L$502</c:f>
              <c:numCache>
                <c:formatCode>General</c:formatCode>
                <c:ptCount val="501"/>
                <c:pt idx="0">
                  <c:v>188.22060122608696</c:v>
                </c:pt>
                <c:pt idx="1">
                  <c:v>190.22296989051094</c:v>
                </c:pt>
                <c:pt idx="2">
                  <c:v>185.6613626899366</c:v>
                </c:pt>
                <c:pt idx="3">
                  <c:v>185.27527199549434</c:v>
                </c:pt>
                <c:pt idx="4">
                  <c:v>183.03333926079091</c:v>
                </c:pt>
                <c:pt idx="5">
                  <c:v>181.6588228595964</c:v>
                </c:pt>
                <c:pt idx="6">
                  <c:v>185.01103662299602</c:v>
                </c:pt>
                <c:pt idx="7">
                  <c:v>187.59932630851614</c:v>
                </c:pt>
                <c:pt idx="8">
                  <c:v>191.7182631178049</c:v>
                </c:pt>
                <c:pt idx="9">
                  <c:v>189.43407299982721</c:v>
                </c:pt>
                <c:pt idx="10">
                  <c:v>189.63240589504576</c:v>
                </c:pt>
                <c:pt idx="11">
                  <c:v>186.64296284561223</c:v>
                </c:pt>
                <c:pt idx="12">
                  <c:v>187.87247315712693</c:v>
                </c:pt>
                <c:pt idx="13">
                  <c:v>190.45418551409907</c:v>
                </c:pt>
                <c:pt idx="14">
                  <c:v>190.87689151747657</c:v>
                </c:pt>
                <c:pt idx="15">
                  <c:v>188.74649533014028</c:v>
                </c:pt>
                <c:pt idx="16">
                  <c:v>185.59992057240495</c:v>
                </c:pt>
                <c:pt idx="17">
                  <c:v>180.57664641943734</c:v>
                </c:pt>
                <c:pt idx="18">
                  <c:v>179.35637439481758</c:v>
                </c:pt>
                <c:pt idx="19">
                  <c:v>184.47682830318692</c:v>
                </c:pt>
                <c:pt idx="20">
                  <c:v>182.22344768069965</c:v>
                </c:pt>
                <c:pt idx="21">
                  <c:v>183.49566606268783</c:v>
                </c:pt>
                <c:pt idx="22">
                  <c:v>183.90610946547883</c:v>
                </c:pt>
                <c:pt idx="23">
                  <c:v>185.35781634958386</c:v>
                </c:pt>
                <c:pt idx="24">
                  <c:v>186.53391873142567</c:v>
                </c:pt>
                <c:pt idx="25">
                  <c:v>185.07086821619785</c:v>
                </c:pt>
                <c:pt idx="26">
                  <c:v>185.70776951707691</c:v>
                </c:pt>
                <c:pt idx="27">
                  <c:v>184.33973778382514</c:v>
                </c:pt>
                <c:pt idx="28">
                  <c:v>183.3154155231268</c:v>
                </c:pt>
                <c:pt idx="29">
                  <c:v>182.35369469509595</c:v>
                </c:pt>
                <c:pt idx="30">
                  <c:v>183.99109837729063</c:v>
                </c:pt>
                <c:pt idx="31">
                  <c:v>185.53007590651316</c:v>
                </c:pt>
                <c:pt idx="32">
                  <c:v>176.99252618250495</c:v>
                </c:pt>
                <c:pt idx="33">
                  <c:v>177.42737191558442</c:v>
                </c:pt>
                <c:pt idx="34">
                  <c:v>181.62494941637556</c:v>
                </c:pt>
                <c:pt idx="35">
                  <c:v>178.45829908358084</c:v>
                </c:pt>
                <c:pt idx="36">
                  <c:v>179.17757708527392</c:v>
                </c:pt>
                <c:pt idx="37">
                  <c:v>182.23308231546761</c:v>
                </c:pt>
                <c:pt idx="38">
                  <c:v>181.42828126219356</c:v>
                </c:pt>
                <c:pt idx="39">
                  <c:v>180.47371641803696</c:v>
                </c:pt>
                <c:pt idx="40">
                  <c:v>181.15006186591896</c:v>
                </c:pt>
                <c:pt idx="41">
                  <c:v>181.9095715774435</c:v>
                </c:pt>
                <c:pt idx="42">
                  <c:v>180.2550733890514</c:v>
                </c:pt>
                <c:pt idx="43">
                  <c:v>181.27150903921731</c:v>
                </c:pt>
                <c:pt idx="44">
                  <c:v>182.36398889632667</c:v>
                </c:pt>
                <c:pt idx="45">
                  <c:v>180.921828722783</c:v>
                </c:pt>
                <c:pt idx="46">
                  <c:v>181.63756223899372</c:v>
                </c:pt>
                <c:pt idx="47">
                  <c:v>183.47717130581299</c:v>
                </c:pt>
                <c:pt idx="48">
                  <c:v>183.3685698438025</c:v>
                </c:pt>
                <c:pt idx="49">
                  <c:v>184.66393241484235</c:v>
                </c:pt>
                <c:pt idx="50">
                  <c:v>186.56394054896018</c:v>
                </c:pt>
                <c:pt idx="51">
                  <c:v>185.9959742519487</c:v>
                </c:pt>
                <c:pt idx="52">
                  <c:v>185.50464747635391</c:v>
                </c:pt>
                <c:pt idx="53">
                  <c:v>185.41122356249477</c:v>
                </c:pt>
                <c:pt idx="54">
                  <c:v>187.84248854131536</c:v>
                </c:pt>
                <c:pt idx="55">
                  <c:v>188.88972292322083</c:v>
                </c:pt>
                <c:pt idx="56">
                  <c:v>189.98646046135511</c:v>
                </c:pt>
                <c:pt idx="57">
                  <c:v>191.78718857020911</c:v>
                </c:pt>
                <c:pt idx="58">
                  <c:v>192.25399007437807</c:v>
                </c:pt>
                <c:pt idx="59">
                  <c:v>192.19562203910854</c:v>
                </c:pt>
                <c:pt idx="60">
                  <c:v>189.86802380027038</c:v>
                </c:pt>
                <c:pt idx="61">
                  <c:v>191.31519562792676</c:v>
                </c:pt>
                <c:pt idx="62">
                  <c:v>190.52883443012212</c:v>
                </c:pt>
                <c:pt idx="63">
                  <c:v>189.93287814692704</c:v>
                </c:pt>
                <c:pt idx="64">
                  <c:v>191.61223676683409</c:v>
                </c:pt>
                <c:pt idx="65">
                  <c:v>189.72890406400813</c:v>
                </c:pt>
                <c:pt idx="66">
                  <c:v>191.09130797587702</c:v>
                </c:pt>
                <c:pt idx="67">
                  <c:v>192.70516908552074</c:v>
                </c:pt>
                <c:pt idx="68">
                  <c:v>193.581606628852</c:v>
                </c:pt>
                <c:pt idx="69">
                  <c:v>193.89887432868798</c:v>
                </c:pt>
                <c:pt idx="70">
                  <c:v>192.22567667117954</c:v>
                </c:pt>
                <c:pt idx="71">
                  <c:v>193.70966192536045</c:v>
                </c:pt>
                <c:pt idx="72">
                  <c:v>196.62458733493398</c:v>
                </c:pt>
                <c:pt idx="73">
                  <c:v>198.53589798895217</c:v>
                </c:pt>
                <c:pt idx="74">
                  <c:v>197.78051377379617</c:v>
                </c:pt>
                <c:pt idx="75">
                  <c:v>195.19735232278046</c:v>
                </c:pt>
                <c:pt idx="76">
                  <c:v>193.15607580922864</c:v>
                </c:pt>
                <c:pt idx="77">
                  <c:v>194.12701308257672</c:v>
                </c:pt>
                <c:pt idx="78">
                  <c:v>195.19918246071023</c:v>
                </c:pt>
                <c:pt idx="79">
                  <c:v>193.69686986052153</c:v>
                </c:pt>
                <c:pt idx="80">
                  <c:v>191.31566192544966</c:v>
                </c:pt>
                <c:pt idx="81">
                  <c:v>193.22733083550912</c:v>
                </c:pt>
                <c:pt idx="82">
                  <c:v>192.52648149531089</c:v>
                </c:pt>
                <c:pt idx="83">
                  <c:v>194.61372805437699</c:v>
                </c:pt>
                <c:pt idx="84">
                  <c:v>192.54689102169829</c:v>
                </c:pt>
                <c:pt idx="85">
                  <c:v>193.25017482917661</c:v>
                </c:pt>
                <c:pt idx="86">
                  <c:v>194.63806725225993</c:v>
                </c:pt>
                <c:pt idx="87">
                  <c:v>192.93122502762901</c:v>
                </c:pt>
                <c:pt idx="88">
                  <c:v>193.74714581988104</c:v>
                </c:pt>
                <c:pt idx="89">
                  <c:v>193.68734853538774</c:v>
                </c:pt>
                <c:pt idx="90">
                  <c:v>194.43261817643074</c:v>
                </c:pt>
                <c:pt idx="91">
                  <c:v>192.14643717255365</c:v>
                </c:pt>
                <c:pt idx="92">
                  <c:v>192.92317433516251</c:v>
                </c:pt>
                <c:pt idx="93">
                  <c:v>190.89580067334398</c:v>
                </c:pt>
                <c:pt idx="94">
                  <c:v>187.70309604010447</c:v>
                </c:pt>
                <c:pt idx="95">
                  <c:v>189.57328700621952</c:v>
                </c:pt>
                <c:pt idx="96">
                  <c:v>190.44175111614638</c:v>
                </c:pt>
                <c:pt idx="97">
                  <c:v>188.83621333445151</c:v>
                </c:pt>
                <c:pt idx="98">
                  <c:v>188.12658237325249</c:v>
                </c:pt>
                <c:pt idx="99">
                  <c:v>187.11892797319933</c:v>
                </c:pt>
                <c:pt idx="100">
                  <c:v>186.17211009780158</c:v>
                </c:pt>
                <c:pt idx="101">
                  <c:v>184.89323889580737</c:v>
                </c:pt>
                <c:pt idx="102">
                  <c:v>185.33036781055256</c:v>
                </c:pt>
                <c:pt idx="103">
                  <c:v>180.65205969852576</c:v>
                </c:pt>
                <c:pt idx="104">
                  <c:v>180.74785582842446</c:v>
                </c:pt>
                <c:pt idx="105">
                  <c:v>179.02101280191246</c:v>
                </c:pt>
                <c:pt idx="106">
                  <c:v>177.51680865051904</c:v>
                </c:pt>
                <c:pt idx="107">
                  <c:v>179.20826307780885</c:v>
                </c:pt>
                <c:pt idx="108">
                  <c:v>181.67885720876586</c:v>
                </c:pt>
                <c:pt idx="109">
                  <c:v>183.47570362869897</c:v>
                </c:pt>
                <c:pt idx="110">
                  <c:v>181.33287257544438</c:v>
                </c:pt>
                <c:pt idx="111">
                  <c:v>182.63199389250144</c:v>
                </c:pt>
                <c:pt idx="112">
                  <c:v>185.36091878434911</c:v>
                </c:pt>
                <c:pt idx="113">
                  <c:v>185.94050529910311</c:v>
                </c:pt>
                <c:pt idx="114">
                  <c:v>187.65902749069863</c:v>
                </c:pt>
                <c:pt idx="115">
                  <c:v>189.16339795020747</c:v>
                </c:pt>
                <c:pt idx="116">
                  <c:v>187.92042007594517</c:v>
                </c:pt>
                <c:pt idx="117">
                  <c:v>188.69299907723001</c:v>
                </c:pt>
                <c:pt idx="118">
                  <c:v>185.92885799435498</c:v>
                </c:pt>
                <c:pt idx="119">
                  <c:v>186.56125036466102</c:v>
                </c:pt>
                <c:pt idx="120">
                  <c:v>186.61701600924243</c:v>
                </c:pt>
                <c:pt idx="121">
                  <c:v>185.59465193919473</c:v>
                </c:pt>
                <c:pt idx="122">
                  <c:v>187.24443528441881</c:v>
                </c:pt>
                <c:pt idx="123">
                  <c:v>186.66037294254014</c:v>
                </c:pt>
                <c:pt idx="124">
                  <c:v>188.76565703883495</c:v>
                </c:pt>
                <c:pt idx="125">
                  <c:v>190.6520762635152</c:v>
                </c:pt>
                <c:pt idx="126">
                  <c:v>187.43259759387229</c:v>
                </c:pt>
                <c:pt idx="127">
                  <c:v>186.173896090586</c:v>
                </c:pt>
                <c:pt idx="128">
                  <c:v>185.33695909914363</c:v>
                </c:pt>
                <c:pt idx="129">
                  <c:v>187.17162400066073</c:v>
                </c:pt>
                <c:pt idx="130">
                  <c:v>187.85723035506885</c:v>
                </c:pt>
                <c:pt idx="131">
                  <c:v>190.33429314410847</c:v>
                </c:pt>
                <c:pt idx="132">
                  <c:v>188.21710203427028</c:v>
                </c:pt>
                <c:pt idx="133">
                  <c:v>185.79930030601835</c:v>
                </c:pt>
                <c:pt idx="134">
                  <c:v>191.04495024782088</c:v>
                </c:pt>
                <c:pt idx="135">
                  <c:v>191.39919578484611</c:v>
                </c:pt>
                <c:pt idx="136">
                  <c:v>190.89926075698924</c:v>
                </c:pt>
                <c:pt idx="137">
                  <c:v>191.06366557137954</c:v>
                </c:pt>
                <c:pt idx="138">
                  <c:v>189.18527356400205</c:v>
                </c:pt>
                <c:pt idx="139">
                  <c:v>188.14335706181203</c:v>
                </c:pt>
                <c:pt idx="140">
                  <c:v>190.22244624872405</c:v>
                </c:pt>
                <c:pt idx="141">
                  <c:v>191.57822117455976</c:v>
                </c:pt>
                <c:pt idx="142">
                  <c:v>194.27341869520373</c:v>
                </c:pt>
                <c:pt idx="143">
                  <c:v>194.40348418315142</c:v>
                </c:pt>
                <c:pt idx="144">
                  <c:v>195.38772441760875</c:v>
                </c:pt>
                <c:pt idx="145">
                  <c:v>194.3041134705332</c:v>
                </c:pt>
                <c:pt idx="146">
                  <c:v>194.91604875138498</c:v>
                </c:pt>
                <c:pt idx="147">
                  <c:v>194.16737764096465</c:v>
                </c:pt>
                <c:pt idx="148">
                  <c:v>192.71306848001359</c:v>
                </c:pt>
                <c:pt idx="149">
                  <c:v>192.55875448375326</c:v>
                </c:pt>
                <c:pt idx="150">
                  <c:v>191.4765545493089</c:v>
                </c:pt>
                <c:pt idx="151">
                  <c:v>193.09582219646231</c:v>
                </c:pt>
                <c:pt idx="152">
                  <c:v>189.20322770992365</c:v>
                </c:pt>
                <c:pt idx="153">
                  <c:v>189.50609727257324</c:v>
                </c:pt>
                <c:pt idx="154">
                  <c:v>192.36708074180953</c:v>
                </c:pt>
                <c:pt idx="155">
                  <c:v>190.30652782454959</c:v>
                </c:pt>
                <c:pt idx="156">
                  <c:v>192.39015606980271</c:v>
                </c:pt>
                <c:pt idx="157">
                  <c:v>194.80953118515396</c:v>
                </c:pt>
                <c:pt idx="158">
                  <c:v>195.31075321212631</c:v>
                </c:pt>
                <c:pt idx="159">
                  <c:v>196.26698284588954</c:v>
                </c:pt>
                <c:pt idx="160">
                  <c:v>199.0123541908365</c:v>
                </c:pt>
                <c:pt idx="161">
                  <c:v>198.44869813914502</c:v>
                </c:pt>
                <c:pt idx="162">
                  <c:v>199.23153065687339</c:v>
                </c:pt>
                <c:pt idx="163">
                  <c:v>200.42839546407311</c:v>
                </c:pt>
                <c:pt idx="164">
                  <c:v>202.4546280422833</c:v>
                </c:pt>
                <c:pt idx="165">
                  <c:v>203.2112037118458</c:v>
                </c:pt>
                <c:pt idx="166">
                  <c:v>200.15762666330221</c:v>
                </c:pt>
                <c:pt idx="167">
                  <c:v>203.15033321822622</c:v>
                </c:pt>
                <c:pt idx="168">
                  <c:v>204.76108239168988</c:v>
                </c:pt>
                <c:pt idx="169">
                  <c:v>204.84992522788656</c:v>
                </c:pt>
                <c:pt idx="170">
                  <c:v>201.95126005528101</c:v>
                </c:pt>
                <c:pt idx="171">
                  <c:v>200.69997606730286</c:v>
                </c:pt>
                <c:pt idx="172">
                  <c:v>198.01615771376237</c:v>
                </c:pt>
                <c:pt idx="173">
                  <c:v>197.1014904813548</c:v>
                </c:pt>
                <c:pt idx="174">
                  <c:v>196.05204765683737</c:v>
                </c:pt>
                <c:pt idx="175">
                  <c:v>195.18424863406128</c:v>
                </c:pt>
                <c:pt idx="176">
                  <c:v>188.1004111157369</c:v>
                </c:pt>
                <c:pt idx="177">
                  <c:v>188.55649847125292</c:v>
                </c:pt>
                <c:pt idx="178">
                  <c:v>185.17752374657024</c:v>
                </c:pt>
                <c:pt idx="179">
                  <c:v>186.83602812163394</c:v>
                </c:pt>
                <c:pt idx="180">
                  <c:v>188.34929612435062</c:v>
                </c:pt>
                <c:pt idx="181">
                  <c:v>186.9330926161208</c:v>
                </c:pt>
                <c:pt idx="182">
                  <c:v>185.29671116776316</c:v>
                </c:pt>
                <c:pt idx="183">
                  <c:v>186.25284395486739</c:v>
                </c:pt>
                <c:pt idx="184">
                  <c:v>181.24818261693019</c:v>
                </c:pt>
                <c:pt idx="185">
                  <c:v>181.92522183974305</c:v>
                </c:pt>
                <c:pt idx="186">
                  <c:v>174.84980655212101</c:v>
                </c:pt>
                <c:pt idx="187">
                  <c:v>174.0151109659931</c:v>
                </c:pt>
                <c:pt idx="188">
                  <c:v>174.04378522876894</c:v>
                </c:pt>
                <c:pt idx="189">
                  <c:v>176.15375636647238</c:v>
                </c:pt>
                <c:pt idx="190">
                  <c:v>179.63173758911742</c:v>
                </c:pt>
                <c:pt idx="191">
                  <c:v>178.13265208213551</c:v>
                </c:pt>
                <c:pt idx="192">
                  <c:v>182.84965191944102</c:v>
                </c:pt>
                <c:pt idx="193">
                  <c:v>180.90863472945065</c:v>
                </c:pt>
                <c:pt idx="194">
                  <c:v>182.36105393165911</c:v>
                </c:pt>
                <c:pt idx="195">
                  <c:v>181.68641642810135</c:v>
                </c:pt>
                <c:pt idx="196">
                  <c:v>184.72783966154606</c:v>
                </c:pt>
                <c:pt idx="197">
                  <c:v>182.73858409986858</c:v>
                </c:pt>
                <c:pt idx="198">
                  <c:v>182.04758325022482</c:v>
                </c:pt>
                <c:pt idx="199">
                  <c:v>177.43670298568176</c:v>
                </c:pt>
                <c:pt idx="200">
                  <c:v>176.865936439443</c:v>
                </c:pt>
                <c:pt idx="201">
                  <c:v>176.31909381368268</c:v>
                </c:pt>
                <c:pt idx="202">
                  <c:v>175.72005060787808</c:v>
                </c:pt>
                <c:pt idx="203">
                  <c:v>176.47521355438738</c:v>
                </c:pt>
                <c:pt idx="204">
                  <c:v>174.53597882096071</c:v>
                </c:pt>
                <c:pt idx="205">
                  <c:v>173.32209737287451</c:v>
                </c:pt>
                <c:pt idx="206">
                  <c:v>174.9357586956522</c:v>
                </c:pt>
                <c:pt idx="207">
                  <c:v>176.53160606466813</c:v>
                </c:pt>
                <c:pt idx="208">
                  <c:v>178.08621815806663</c:v>
                </c:pt>
                <c:pt idx="209">
                  <c:v>178.51834098560624</c:v>
                </c:pt>
                <c:pt idx="210">
                  <c:v>179.55646936280465</c:v>
                </c:pt>
                <c:pt idx="211">
                  <c:v>182.01782036628239</c:v>
                </c:pt>
                <c:pt idx="212">
                  <c:v>182.71119551213931</c:v>
                </c:pt>
                <c:pt idx="213">
                  <c:v>183.80361314118221</c:v>
                </c:pt>
                <c:pt idx="214">
                  <c:v>178.86404854707794</c:v>
                </c:pt>
                <c:pt idx="215">
                  <c:v>177.75792780796365</c:v>
                </c:pt>
                <c:pt idx="216">
                  <c:v>176.12728654161205</c:v>
                </c:pt>
                <c:pt idx="217">
                  <c:v>177.92744326986212</c:v>
                </c:pt>
                <c:pt idx="218">
                  <c:v>173.27698840437694</c:v>
                </c:pt>
                <c:pt idx="219">
                  <c:v>173.00408647742148</c:v>
                </c:pt>
                <c:pt idx="220">
                  <c:v>176.75298641793486</c:v>
                </c:pt>
                <c:pt idx="221">
                  <c:v>179.0707498399409</c:v>
                </c:pt>
                <c:pt idx="222">
                  <c:v>175.18916546184738</c:v>
                </c:pt>
                <c:pt idx="223">
                  <c:v>177.44951203795381</c:v>
                </c:pt>
                <c:pt idx="224">
                  <c:v>174.00452590852905</c:v>
                </c:pt>
                <c:pt idx="225">
                  <c:v>173.94264811868061</c:v>
                </c:pt>
                <c:pt idx="226">
                  <c:v>169.58486551351351</c:v>
                </c:pt>
                <c:pt idx="227">
                  <c:v>169.02346369122452</c:v>
                </c:pt>
                <c:pt idx="228">
                  <c:v>165.49633706649831</c:v>
                </c:pt>
                <c:pt idx="229">
                  <c:v>161.70640075975015</c:v>
                </c:pt>
                <c:pt idx="230">
                  <c:v>162.31679303770892</c:v>
                </c:pt>
                <c:pt idx="231">
                  <c:v>169.35992527203712</c:v>
                </c:pt>
                <c:pt idx="232">
                  <c:v>168.20547551054713</c:v>
                </c:pt>
                <c:pt idx="233">
                  <c:v>167.17382136098675</c:v>
                </c:pt>
                <c:pt idx="234">
                  <c:v>166.06078894736842</c:v>
                </c:pt>
                <c:pt idx="235">
                  <c:v>169.24806336993242</c:v>
                </c:pt>
                <c:pt idx="236">
                  <c:v>168.87361303075895</c:v>
                </c:pt>
                <c:pt idx="237">
                  <c:v>172.14782190291589</c:v>
                </c:pt>
                <c:pt idx="238">
                  <c:v>171.19885193581254</c:v>
                </c:pt>
                <c:pt idx="239">
                  <c:v>172.00050028723493</c:v>
                </c:pt>
                <c:pt idx="240">
                  <c:v>174.30076369880436</c:v>
                </c:pt>
                <c:pt idx="241">
                  <c:v>174.35181236673773</c:v>
                </c:pt>
                <c:pt idx="242">
                  <c:v>178.60692927427121</c:v>
                </c:pt>
                <c:pt idx="243">
                  <c:v>181.63183611355248</c:v>
                </c:pt>
                <c:pt idx="244">
                  <c:v>180.43481736480013</c:v>
                </c:pt>
                <c:pt idx="245">
                  <c:v>180.36479058947</c:v>
                </c:pt>
                <c:pt idx="246">
                  <c:v>179.02912894896983</c:v>
                </c:pt>
                <c:pt idx="247">
                  <c:v>176.98607190537635</c:v>
                </c:pt>
                <c:pt idx="248">
                  <c:v>179.22146964886551</c:v>
                </c:pt>
                <c:pt idx="249">
                  <c:v>179.63462374945627</c:v>
                </c:pt>
                <c:pt idx="250">
                  <c:v>179.55200821096534</c:v>
                </c:pt>
                <c:pt idx="251">
                  <c:v>177.51760848877376</c:v>
                </c:pt>
                <c:pt idx="252">
                  <c:v>179.205402294686</c:v>
                </c:pt>
                <c:pt idx="253">
                  <c:v>178.90181260757313</c:v>
                </c:pt>
                <c:pt idx="254">
                  <c:v>181.04698336367579</c:v>
                </c:pt>
                <c:pt idx="255">
                  <c:v>180.86289994793924</c:v>
                </c:pt>
                <c:pt idx="256">
                  <c:v>183.99348212428382</c:v>
                </c:pt>
                <c:pt idx="257">
                  <c:v>183.16955862829906</c:v>
                </c:pt>
                <c:pt idx="258">
                  <c:v>178.20481964943033</c:v>
                </c:pt>
                <c:pt idx="259">
                  <c:v>182.69886985989493</c:v>
                </c:pt>
                <c:pt idx="260">
                  <c:v>183.21185745602634</c:v>
                </c:pt>
                <c:pt idx="261">
                  <c:v>183.71174883114628</c:v>
                </c:pt>
                <c:pt idx="262">
                  <c:v>180.47345530610482</c:v>
                </c:pt>
                <c:pt idx="263">
                  <c:v>183.03818361572203</c:v>
                </c:pt>
                <c:pt idx="264">
                  <c:v>185.96813959842862</c:v>
                </c:pt>
                <c:pt idx="265">
                  <c:v>185.69872830777231</c:v>
                </c:pt>
                <c:pt idx="266">
                  <c:v>187.6900180919902</c:v>
                </c:pt>
                <c:pt idx="267">
                  <c:v>185.18158829732064</c:v>
                </c:pt>
                <c:pt idx="268">
                  <c:v>186.11766636984524</c:v>
                </c:pt>
                <c:pt idx="269">
                  <c:v>186.48400821596246</c:v>
                </c:pt>
                <c:pt idx="270">
                  <c:v>186.37826185370915</c:v>
                </c:pt>
                <c:pt idx="271">
                  <c:v>184.51389263157895</c:v>
                </c:pt>
                <c:pt idx="272">
                  <c:v>185.03374263811563</c:v>
                </c:pt>
                <c:pt idx="273">
                  <c:v>187.37797581143741</c:v>
                </c:pt>
                <c:pt idx="274">
                  <c:v>186.17205910025709</c:v>
                </c:pt>
                <c:pt idx="275">
                  <c:v>184.60390244465341</c:v>
                </c:pt>
                <c:pt idx="276">
                  <c:v>183.2593932866416</c:v>
                </c:pt>
                <c:pt idx="277">
                  <c:v>178.81919158870556</c:v>
                </c:pt>
                <c:pt idx="278">
                  <c:v>179.89517026313547</c:v>
                </c:pt>
                <c:pt idx="279">
                  <c:v>183.07244553890686</c:v>
                </c:pt>
                <c:pt idx="280">
                  <c:v>182.63910297675218</c:v>
                </c:pt>
                <c:pt idx="281">
                  <c:v>182.43931720089134</c:v>
                </c:pt>
                <c:pt idx="282">
                  <c:v>185.44868685916833</c:v>
                </c:pt>
                <c:pt idx="283">
                  <c:v>187.78928136419</c:v>
                </c:pt>
                <c:pt idx="284">
                  <c:v>189.08337374189023</c:v>
                </c:pt>
                <c:pt idx="285">
                  <c:v>188.44440500566844</c:v>
                </c:pt>
                <c:pt idx="286">
                  <c:v>189.58046847826085</c:v>
                </c:pt>
                <c:pt idx="287">
                  <c:v>183.60708424507658</c:v>
                </c:pt>
                <c:pt idx="288">
                  <c:v>187.72133705650458</c:v>
                </c:pt>
                <c:pt idx="289">
                  <c:v>186.38823425457713</c:v>
                </c:pt>
                <c:pt idx="290">
                  <c:v>183.34867299511853</c:v>
                </c:pt>
                <c:pt idx="291">
                  <c:v>183.93451771185704</c:v>
                </c:pt>
                <c:pt idx="292">
                  <c:v>187.23040822597494</c:v>
                </c:pt>
                <c:pt idx="293">
                  <c:v>187.39378308644126</c:v>
                </c:pt>
                <c:pt idx="294">
                  <c:v>189.63503002620087</c:v>
                </c:pt>
                <c:pt idx="295">
                  <c:v>190.05291942087305</c:v>
                </c:pt>
                <c:pt idx="296">
                  <c:v>192.560706401766</c:v>
                </c:pt>
                <c:pt idx="297">
                  <c:v>192.99086902270307</c:v>
                </c:pt>
                <c:pt idx="298">
                  <c:v>197.04102886579301</c:v>
                </c:pt>
                <c:pt idx="299">
                  <c:v>198.27729304260379</c:v>
                </c:pt>
                <c:pt idx="300">
                  <c:v>196.96435506667876</c:v>
                </c:pt>
                <c:pt idx="301">
                  <c:v>196.32460096050269</c:v>
                </c:pt>
                <c:pt idx="302">
                  <c:v>199.8477361849815</c:v>
                </c:pt>
                <c:pt idx="303">
                  <c:v>200.90100493626255</c:v>
                </c:pt>
                <c:pt idx="304">
                  <c:v>202.19613998003265</c:v>
                </c:pt>
                <c:pt idx="305">
                  <c:v>200.52758842592593</c:v>
                </c:pt>
                <c:pt idx="306">
                  <c:v>204.76443965135584</c:v>
                </c:pt>
                <c:pt idx="307">
                  <c:v>205.22723435248474</c:v>
                </c:pt>
                <c:pt idx="308">
                  <c:v>205.02662092659116</c:v>
                </c:pt>
                <c:pt idx="309">
                  <c:v>201.89159694434341</c:v>
                </c:pt>
                <c:pt idx="310">
                  <c:v>203.40640173247013</c:v>
                </c:pt>
                <c:pt idx="311">
                  <c:v>200.74612616341992</c:v>
                </c:pt>
                <c:pt idx="312">
                  <c:v>198.45859240517788</c:v>
                </c:pt>
                <c:pt idx="313">
                  <c:v>197.06796062762268</c:v>
                </c:pt>
                <c:pt idx="314">
                  <c:v>192.93365959614169</c:v>
                </c:pt>
                <c:pt idx="315">
                  <c:v>191.6749274604885</c:v>
                </c:pt>
                <c:pt idx="316">
                  <c:v>189.7669857347542</c:v>
                </c:pt>
                <c:pt idx="317">
                  <c:v>188.58858176528511</c:v>
                </c:pt>
                <c:pt idx="318">
                  <c:v>189.84464247827256</c:v>
                </c:pt>
                <c:pt idx="319">
                  <c:v>187.6601966233072</c:v>
                </c:pt>
                <c:pt idx="320">
                  <c:v>189.49607494203673</c:v>
                </c:pt>
                <c:pt idx="321">
                  <c:v>187.91223067219477</c:v>
                </c:pt>
                <c:pt idx="322">
                  <c:v>187.85278363652418</c:v>
                </c:pt>
                <c:pt idx="323">
                  <c:v>187.99902076671671</c:v>
                </c:pt>
                <c:pt idx="324">
                  <c:v>186.56735137161505</c:v>
                </c:pt>
                <c:pt idx="325">
                  <c:v>187.02701889115224</c:v>
                </c:pt>
                <c:pt idx="326">
                  <c:v>185.94259197682584</c:v>
                </c:pt>
                <c:pt idx="327">
                  <c:v>186.23108466187807</c:v>
                </c:pt>
                <c:pt idx="328">
                  <c:v>185.65693574648634</c:v>
                </c:pt>
                <c:pt idx="329">
                  <c:v>193.50022449413288</c:v>
                </c:pt>
                <c:pt idx="330">
                  <c:v>189.54079908915264</c:v>
                </c:pt>
                <c:pt idx="331">
                  <c:v>186.04394183757179</c:v>
                </c:pt>
                <c:pt idx="332">
                  <c:v>186.31129325360598</c:v>
                </c:pt>
                <c:pt idx="333">
                  <c:v>189.77073080928022</c:v>
                </c:pt>
                <c:pt idx="334">
                  <c:v>190.552550568703</c:v>
                </c:pt>
                <c:pt idx="335">
                  <c:v>195.51311494102228</c:v>
                </c:pt>
                <c:pt idx="336">
                  <c:v>197.8137394421565</c:v>
                </c:pt>
                <c:pt idx="337">
                  <c:v>197.93035841500981</c:v>
                </c:pt>
                <c:pt idx="338">
                  <c:v>197.34492110768656</c:v>
                </c:pt>
                <c:pt idx="339">
                  <c:v>196.89196779629285</c:v>
                </c:pt>
                <c:pt idx="340">
                  <c:v>199.72468197294995</c:v>
                </c:pt>
                <c:pt idx="341">
                  <c:v>198.03131152151494</c:v>
                </c:pt>
                <c:pt idx="342">
                  <c:v>195.45862943150047</c:v>
                </c:pt>
                <c:pt idx="343">
                  <c:v>199.77403446951959</c:v>
                </c:pt>
                <c:pt idx="344">
                  <c:v>200.73755494762437</c:v>
                </c:pt>
                <c:pt idx="345">
                  <c:v>198.03111900326039</c:v>
                </c:pt>
                <c:pt idx="346">
                  <c:v>200.20683064334088</c:v>
                </c:pt>
                <c:pt idx="347">
                  <c:v>199.47115808941177</c:v>
                </c:pt>
                <c:pt idx="348">
                  <c:v>197.47696051695073</c:v>
                </c:pt>
                <c:pt idx="349">
                  <c:v>199.57136103628881</c:v>
                </c:pt>
                <c:pt idx="350">
                  <c:v>199.32471352819937</c:v>
                </c:pt>
                <c:pt idx="351">
                  <c:v>203.80764118364283</c:v>
                </c:pt>
                <c:pt idx="352">
                  <c:v>202.45946515588648</c:v>
                </c:pt>
                <c:pt idx="353">
                  <c:v>201.41636559620218</c:v>
                </c:pt>
                <c:pt idx="354">
                  <c:v>200.50304156504063</c:v>
                </c:pt>
                <c:pt idx="355">
                  <c:v>201.03892815937877</c:v>
                </c:pt>
                <c:pt idx="356">
                  <c:v>200.09616808214088</c:v>
                </c:pt>
                <c:pt idx="357">
                  <c:v>200.53143380137621</c:v>
                </c:pt>
                <c:pt idx="358">
                  <c:v>199.32870933074145</c:v>
                </c:pt>
                <c:pt idx="359">
                  <c:v>201.3164291414752</c:v>
                </c:pt>
                <c:pt idx="360">
                  <c:v>202.74775982610322</c:v>
                </c:pt>
                <c:pt idx="361">
                  <c:v>199.23443426773983</c:v>
                </c:pt>
                <c:pt idx="362">
                  <c:v>199.43501800278679</c:v>
                </c:pt>
                <c:pt idx="363">
                  <c:v>197.58017493428466</c:v>
                </c:pt>
                <c:pt idx="364">
                  <c:v>202.95915887302638</c:v>
                </c:pt>
                <c:pt idx="365">
                  <c:v>205.732844024976</c:v>
                </c:pt>
                <c:pt idx="366">
                  <c:v>209.11965237450431</c:v>
                </c:pt>
                <c:pt idx="367">
                  <c:v>211.20313564549079</c:v>
                </c:pt>
                <c:pt idx="368">
                  <c:v>209.27809523855331</c:v>
                </c:pt>
                <c:pt idx="369">
                  <c:v>210.08973121544281</c:v>
                </c:pt>
                <c:pt idx="370">
                  <c:v>209.91261197319869</c:v>
                </c:pt>
                <c:pt idx="371">
                  <c:v>213.21263550383031</c:v>
                </c:pt>
                <c:pt idx="372">
                  <c:v>209.19060358670296</c:v>
                </c:pt>
                <c:pt idx="373">
                  <c:v>210.36123275390625</c:v>
                </c:pt>
                <c:pt idx="374">
                  <c:v>209.63475649666967</c:v>
                </c:pt>
                <c:pt idx="375">
                  <c:v>206.76867640953998</c:v>
                </c:pt>
                <c:pt idx="376">
                  <c:v>212.41678409864824</c:v>
                </c:pt>
                <c:pt idx="377">
                  <c:v>208.84121077972316</c:v>
                </c:pt>
                <c:pt idx="378">
                  <c:v>207.2808214292904</c:v>
                </c:pt>
                <c:pt idx="379">
                  <c:v>206.68285684452439</c:v>
                </c:pt>
                <c:pt idx="380">
                  <c:v>206.34963636638759</c:v>
                </c:pt>
                <c:pt idx="381">
                  <c:v>206.79946795154186</c:v>
                </c:pt>
                <c:pt idx="382">
                  <c:v>204.62946641596469</c:v>
                </c:pt>
                <c:pt idx="383">
                  <c:v>205.17293556069134</c:v>
                </c:pt>
                <c:pt idx="384">
                  <c:v>201.87669503239744</c:v>
                </c:pt>
                <c:pt idx="385">
                  <c:v>201.35573768624013</c:v>
                </c:pt>
                <c:pt idx="386">
                  <c:v>201.60917486066296</c:v>
                </c:pt>
                <c:pt idx="387">
                  <c:v>203.09156016540317</c:v>
                </c:pt>
                <c:pt idx="388">
                  <c:v>201.99853853506292</c:v>
                </c:pt>
                <c:pt idx="389">
                  <c:v>197.5145161142523</c:v>
                </c:pt>
                <c:pt idx="390">
                  <c:v>199.98123059927656</c:v>
                </c:pt>
                <c:pt idx="391">
                  <c:v>202.78661176354098</c:v>
                </c:pt>
                <c:pt idx="392">
                  <c:v>202.38308296735906</c:v>
                </c:pt>
                <c:pt idx="393">
                  <c:v>205.5636332505957</c:v>
                </c:pt>
                <c:pt idx="394">
                  <c:v>203.45524867291564</c:v>
                </c:pt>
                <c:pt idx="395">
                  <c:v>203.58464274010464</c:v>
                </c:pt>
                <c:pt idx="396">
                  <c:v>201.71085889420729</c:v>
                </c:pt>
                <c:pt idx="397">
                  <c:v>201.85659058969941</c:v>
                </c:pt>
                <c:pt idx="398">
                  <c:v>205.56162428973141</c:v>
                </c:pt>
                <c:pt idx="399">
                  <c:v>206.59385523791067</c:v>
                </c:pt>
                <c:pt idx="400">
                  <c:v>206.44759321559545</c:v>
                </c:pt>
                <c:pt idx="401">
                  <c:v>207.63083797346664</c:v>
                </c:pt>
                <c:pt idx="402">
                  <c:v>208.96580596369924</c:v>
                </c:pt>
                <c:pt idx="403">
                  <c:v>210.43438666858074</c:v>
                </c:pt>
                <c:pt idx="404">
                  <c:v>210.51880502344272</c:v>
                </c:pt>
                <c:pt idx="405">
                  <c:v>208.51415626661606</c:v>
                </c:pt>
                <c:pt idx="406">
                  <c:v>209.26950084488323</c:v>
                </c:pt>
                <c:pt idx="407">
                  <c:v>213.07749318664347</c:v>
                </c:pt>
                <c:pt idx="408">
                  <c:v>214.07381424004646</c:v>
                </c:pt>
                <c:pt idx="409">
                  <c:v>212.40619649850487</c:v>
                </c:pt>
                <c:pt idx="410">
                  <c:v>211.08894431785544</c:v>
                </c:pt>
                <c:pt idx="411">
                  <c:v>207.85578938818162</c:v>
                </c:pt>
                <c:pt idx="412">
                  <c:v>207.57408495372576</c:v>
                </c:pt>
                <c:pt idx="413">
                  <c:v>210.27325359338971</c:v>
                </c:pt>
                <c:pt idx="414">
                  <c:v>208.44763950038285</c:v>
                </c:pt>
                <c:pt idx="415">
                  <c:v>205.52523337827427</c:v>
                </c:pt>
                <c:pt idx="416">
                  <c:v>207.32254496949741</c:v>
                </c:pt>
                <c:pt idx="417">
                  <c:v>205.63011063011064</c:v>
                </c:pt>
                <c:pt idx="418">
                  <c:v>208.83988872013157</c:v>
                </c:pt>
                <c:pt idx="419">
                  <c:v>206.11316867435161</c:v>
                </c:pt>
                <c:pt idx="420">
                  <c:v>205.74683025298327</c:v>
                </c:pt>
                <c:pt idx="421">
                  <c:v>206.80076976567688</c:v>
                </c:pt>
                <c:pt idx="422">
                  <c:v>210.3553181585678</c:v>
                </c:pt>
                <c:pt idx="423">
                  <c:v>214.94901886178863</c:v>
                </c:pt>
                <c:pt idx="424">
                  <c:v>213.29906303439103</c:v>
                </c:pt>
                <c:pt idx="425">
                  <c:v>214.15480994001715</c:v>
                </c:pt>
                <c:pt idx="426">
                  <c:v>212.50495138064272</c:v>
                </c:pt>
                <c:pt idx="427">
                  <c:v>214.82511259969618</c:v>
                </c:pt>
                <c:pt idx="428">
                  <c:v>214.4866560667484</c:v>
                </c:pt>
                <c:pt idx="429">
                  <c:v>212.70464172963898</c:v>
                </c:pt>
                <c:pt idx="430">
                  <c:v>214.17317159314416</c:v>
                </c:pt>
                <c:pt idx="431">
                  <c:v>212.66436044617237</c:v>
                </c:pt>
                <c:pt idx="432">
                  <c:v>211.47120108313274</c:v>
                </c:pt>
                <c:pt idx="433">
                  <c:v>211.7384472016993</c:v>
                </c:pt>
                <c:pt idx="434">
                  <c:v>211.30728251340855</c:v>
                </c:pt>
                <c:pt idx="435">
                  <c:v>215.49573896200184</c:v>
                </c:pt>
                <c:pt idx="436">
                  <c:v>215.81607994999072</c:v>
                </c:pt>
                <c:pt idx="437">
                  <c:v>217.24853629760685</c:v>
                </c:pt>
                <c:pt idx="438">
                  <c:v>216.75193792624165</c:v>
                </c:pt>
                <c:pt idx="439">
                  <c:v>216.61721143812088</c:v>
                </c:pt>
                <c:pt idx="440">
                  <c:v>217.43560844966257</c:v>
                </c:pt>
                <c:pt idx="441">
                  <c:v>217.55638717231085</c:v>
                </c:pt>
                <c:pt idx="442">
                  <c:v>218.0285545600151</c:v>
                </c:pt>
                <c:pt idx="443">
                  <c:v>219.82190654655221</c:v>
                </c:pt>
                <c:pt idx="444">
                  <c:v>220.89198911423449</c:v>
                </c:pt>
                <c:pt idx="445">
                  <c:v>219.51418707944586</c:v>
                </c:pt>
                <c:pt idx="446">
                  <c:v>216.99072284401947</c:v>
                </c:pt>
                <c:pt idx="447">
                  <c:v>214.27250816592263</c:v>
                </c:pt>
                <c:pt idx="448">
                  <c:v>215.58512134129282</c:v>
                </c:pt>
                <c:pt idx="449">
                  <c:v>216.09942413181477</c:v>
                </c:pt>
                <c:pt idx="450">
                  <c:v>215.53541096454299</c:v>
                </c:pt>
                <c:pt idx="451">
                  <c:v>217.96379535081101</c:v>
                </c:pt>
                <c:pt idx="452">
                  <c:v>218.81456596524191</c:v>
                </c:pt>
                <c:pt idx="453">
                  <c:v>223.94673098591548</c:v>
                </c:pt>
                <c:pt idx="454">
                  <c:v>223.62150110676464</c:v>
                </c:pt>
                <c:pt idx="455">
                  <c:v>221.65647784300728</c:v>
                </c:pt>
                <c:pt idx="456">
                  <c:v>218.25082128736065</c:v>
                </c:pt>
                <c:pt idx="457">
                  <c:v>220.12816914585088</c:v>
                </c:pt>
                <c:pt idx="458">
                  <c:v>216.82101963275528</c:v>
                </c:pt>
                <c:pt idx="459">
                  <c:v>214.95150486853106</c:v>
                </c:pt>
                <c:pt idx="460">
                  <c:v>215.94151848007411</c:v>
                </c:pt>
                <c:pt idx="461">
                  <c:v>217.00799471287863</c:v>
                </c:pt>
                <c:pt idx="462">
                  <c:v>216.56991606433127</c:v>
                </c:pt>
                <c:pt idx="463">
                  <c:v>216.36034614602588</c:v>
                </c:pt>
                <c:pt idx="464">
                  <c:v>216.45099819561398</c:v>
                </c:pt>
                <c:pt idx="465">
                  <c:v>217.84442059890264</c:v>
                </c:pt>
                <c:pt idx="466">
                  <c:v>222.47730699203555</c:v>
                </c:pt>
                <c:pt idx="467">
                  <c:v>221.67838601573348</c:v>
                </c:pt>
                <c:pt idx="468">
                  <c:v>220.50686403701667</c:v>
                </c:pt>
                <c:pt idx="469">
                  <c:v>218.39975990510084</c:v>
                </c:pt>
                <c:pt idx="470">
                  <c:v>216.59874395534578</c:v>
                </c:pt>
                <c:pt idx="471">
                  <c:v>216.71183675159236</c:v>
                </c:pt>
                <c:pt idx="472">
                  <c:v>217.0883931012485</c:v>
                </c:pt>
                <c:pt idx="473">
                  <c:v>219.35364578424154</c:v>
                </c:pt>
                <c:pt idx="474">
                  <c:v>217.03658643000549</c:v>
                </c:pt>
                <c:pt idx="475">
                  <c:v>216.6131274060661</c:v>
                </c:pt>
                <c:pt idx="476">
                  <c:v>216.17593817901513</c:v>
                </c:pt>
                <c:pt idx="477">
                  <c:v>215.56970239657372</c:v>
                </c:pt>
                <c:pt idx="478">
                  <c:v>211.14521724294812</c:v>
                </c:pt>
                <c:pt idx="479">
                  <c:v>217.769450424903</c:v>
                </c:pt>
                <c:pt idx="480">
                  <c:v>211.08668940234693</c:v>
                </c:pt>
                <c:pt idx="481">
                  <c:v>213.69550667789511</c:v>
                </c:pt>
                <c:pt idx="482">
                  <c:v>216.34802826027521</c:v>
                </c:pt>
                <c:pt idx="483">
                  <c:v>217.99259951558361</c:v>
                </c:pt>
                <c:pt idx="484">
                  <c:v>221.38932843715446</c:v>
                </c:pt>
                <c:pt idx="485">
                  <c:v>219.74072104005879</c:v>
                </c:pt>
                <c:pt idx="486">
                  <c:v>220.72425397952597</c:v>
                </c:pt>
                <c:pt idx="487">
                  <c:v>222.41890800259043</c:v>
                </c:pt>
                <c:pt idx="488">
                  <c:v>226.24245905119773</c:v>
                </c:pt>
                <c:pt idx="489">
                  <c:v>221.02955031027139</c:v>
                </c:pt>
                <c:pt idx="490">
                  <c:v>223.63064962776849</c:v>
                </c:pt>
                <c:pt idx="491">
                  <c:v>221.22944824284119</c:v>
                </c:pt>
                <c:pt idx="492">
                  <c:v>223.68737972211792</c:v>
                </c:pt>
                <c:pt idx="493">
                  <c:v>217.57395624941745</c:v>
                </c:pt>
                <c:pt idx="494">
                  <c:v>221.33388252454952</c:v>
                </c:pt>
                <c:pt idx="495">
                  <c:v>223.19236650119331</c:v>
                </c:pt>
                <c:pt idx="496">
                  <c:v>219.08609839816936</c:v>
                </c:pt>
                <c:pt idx="497">
                  <c:v>217.27696337078652</c:v>
                </c:pt>
                <c:pt idx="498">
                  <c:v>215.13335318411686</c:v>
                </c:pt>
                <c:pt idx="499">
                  <c:v>217.71753130246154</c:v>
                </c:pt>
                <c:pt idx="500">
                  <c:v>219.12761273256908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562-4AE9-8EB9-67E486BA82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3781496"/>
        <c:axId val="633786088"/>
      </c:lineChart>
      <c:dateAx>
        <c:axId val="633781496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3786088"/>
        <c:crosses val="autoZero"/>
        <c:auto val="1"/>
        <c:lblOffset val="100"/>
        <c:baseTimeUnit val="days"/>
      </c:dateAx>
      <c:valAx>
        <c:axId val="633786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3781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Loss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'$ Portfolio Loss'!$R$4:$R$26</c:f>
              <c:numCache>
                <c:formatCode>General</c:formatCode>
                <c:ptCount val="23"/>
                <c:pt idx="0">
                  <c:v>-600</c:v>
                </c:pt>
                <c:pt idx="1">
                  <c:v>-550</c:v>
                </c:pt>
                <c:pt idx="2">
                  <c:v>-500</c:v>
                </c:pt>
                <c:pt idx="3">
                  <c:v>-450</c:v>
                </c:pt>
                <c:pt idx="4">
                  <c:v>-400</c:v>
                </c:pt>
                <c:pt idx="5">
                  <c:v>-350</c:v>
                </c:pt>
                <c:pt idx="6">
                  <c:v>-300</c:v>
                </c:pt>
                <c:pt idx="7">
                  <c:v>-250</c:v>
                </c:pt>
                <c:pt idx="8">
                  <c:v>-200</c:v>
                </c:pt>
                <c:pt idx="9">
                  <c:v>-150</c:v>
                </c:pt>
                <c:pt idx="10">
                  <c:v>-100</c:v>
                </c:pt>
                <c:pt idx="11">
                  <c:v>-50</c:v>
                </c:pt>
                <c:pt idx="12">
                  <c:v>0</c:v>
                </c:pt>
                <c:pt idx="13">
                  <c:v>50</c:v>
                </c:pt>
                <c:pt idx="14">
                  <c:v>100</c:v>
                </c:pt>
                <c:pt idx="15">
                  <c:v>150</c:v>
                </c:pt>
                <c:pt idx="16">
                  <c:v>200</c:v>
                </c:pt>
                <c:pt idx="17">
                  <c:v>250</c:v>
                </c:pt>
                <c:pt idx="18">
                  <c:v>300</c:v>
                </c:pt>
                <c:pt idx="19">
                  <c:v>350</c:v>
                </c:pt>
                <c:pt idx="20">
                  <c:v>400</c:v>
                </c:pt>
                <c:pt idx="21">
                  <c:v>450</c:v>
                </c:pt>
                <c:pt idx="22">
                  <c:v>500</c:v>
                </c:pt>
              </c:numCache>
            </c:numRef>
          </c:cat>
          <c:val>
            <c:numRef>
              <c:f>'$ Portfolio Loss'!$T$4:$T$26</c:f>
              <c:numCache>
                <c:formatCode>0.0%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6.0000000000000001E-3</c:v>
                </c:pt>
                <c:pt idx="10">
                  <c:v>4.2000000000000003E-2</c:v>
                </c:pt>
                <c:pt idx="11">
                  <c:v>0.158</c:v>
                </c:pt>
                <c:pt idx="12">
                  <c:v>0.33600000000000002</c:v>
                </c:pt>
                <c:pt idx="13">
                  <c:v>0.27800000000000002</c:v>
                </c:pt>
                <c:pt idx="14">
                  <c:v>0.11600000000000001</c:v>
                </c:pt>
                <c:pt idx="15">
                  <c:v>0.05</c:v>
                </c:pt>
                <c:pt idx="16">
                  <c:v>0.01</c:v>
                </c:pt>
                <c:pt idx="17">
                  <c:v>4.0000000000000001E-3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94-49E1-B044-A61B62146F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3986824"/>
        <c:axId val="633983872"/>
      </c:barChart>
      <c:catAx>
        <c:axId val="633986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3983872"/>
        <c:crosses val="autoZero"/>
        <c:auto val="1"/>
        <c:lblAlgn val="ctr"/>
        <c:lblOffset val="100"/>
        <c:noMultiLvlLbl val="0"/>
      </c:catAx>
      <c:valAx>
        <c:axId val="633983872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398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vs Nornal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Loss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'$ Portfolio Loss'!$R$4:$R$26</c:f>
              <c:numCache>
                <c:formatCode>General</c:formatCode>
                <c:ptCount val="23"/>
                <c:pt idx="0">
                  <c:v>-600</c:v>
                </c:pt>
                <c:pt idx="1">
                  <c:v>-550</c:v>
                </c:pt>
                <c:pt idx="2">
                  <c:v>-500</c:v>
                </c:pt>
                <c:pt idx="3">
                  <c:v>-450</c:v>
                </c:pt>
                <c:pt idx="4">
                  <c:v>-400</c:v>
                </c:pt>
                <c:pt idx="5">
                  <c:v>-350</c:v>
                </c:pt>
                <c:pt idx="6">
                  <c:v>-300</c:v>
                </c:pt>
                <c:pt idx="7">
                  <c:v>-250</c:v>
                </c:pt>
                <c:pt idx="8">
                  <c:v>-200</c:v>
                </c:pt>
                <c:pt idx="9">
                  <c:v>-150</c:v>
                </c:pt>
                <c:pt idx="10">
                  <c:v>-100</c:v>
                </c:pt>
                <c:pt idx="11">
                  <c:v>-50</c:v>
                </c:pt>
                <c:pt idx="12">
                  <c:v>0</c:v>
                </c:pt>
                <c:pt idx="13">
                  <c:v>50</c:v>
                </c:pt>
                <c:pt idx="14">
                  <c:v>100</c:v>
                </c:pt>
                <c:pt idx="15">
                  <c:v>150</c:v>
                </c:pt>
                <c:pt idx="16">
                  <c:v>200</c:v>
                </c:pt>
                <c:pt idx="17">
                  <c:v>250</c:v>
                </c:pt>
                <c:pt idx="18">
                  <c:v>300</c:v>
                </c:pt>
                <c:pt idx="19">
                  <c:v>350</c:v>
                </c:pt>
                <c:pt idx="20">
                  <c:v>400</c:v>
                </c:pt>
                <c:pt idx="21">
                  <c:v>450</c:v>
                </c:pt>
                <c:pt idx="22">
                  <c:v>500</c:v>
                </c:pt>
              </c:numCache>
            </c:numRef>
          </c:cat>
          <c:val>
            <c:numRef>
              <c:f>'$ Portfolio Loss'!$T$4:$T$26</c:f>
              <c:numCache>
                <c:formatCode>0.0%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6.0000000000000001E-3</c:v>
                </c:pt>
                <c:pt idx="10">
                  <c:v>4.2000000000000003E-2</c:v>
                </c:pt>
                <c:pt idx="11">
                  <c:v>0.158</c:v>
                </c:pt>
                <c:pt idx="12">
                  <c:v>0.33600000000000002</c:v>
                </c:pt>
                <c:pt idx="13">
                  <c:v>0.27800000000000002</c:v>
                </c:pt>
                <c:pt idx="14">
                  <c:v>0.11600000000000001</c:v>
                </c:pt>
                <c:pt idx="15">
                  <c:v>0.05</c:v>
                </c:pt>
                <c:pt idx="16">
                  <c:v>0.01</c:v>
                </c:pt>
                <c:pt idx="17">
                  <c:v>4.0000000000000001E-3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69-46CC-A6FE-3258C00513EB}"/>
            </c:ext>
          </c:extLst>
        </c:ser>
        <c:ser>
          <c:idx val="1"/>
          <c:order val="1"/>
          <c:tx>
            <c:v>Normal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'$ Portfolio Loss'!$Z$4:$Z$26</c:f>
              <c:numCache>
                <c:formatCode>0.00%</c:formatCode>
                <c:ptCount val="23"/>
                <c:pt idx="1">
                  <c:v>3.1659505424271313E-19</c:v>
                </c:pt>
                <c:pt idx="2">
                  <c:v>3.3648782150952367E-16</c:v>
                </c:pt>
                <c:pt idx="3">
                  <c:v>1.8698152655752318E-13</c:v>
                </c:pt>
                <c:pt idx="4">
                  <c:v>5.4412149170262097E-11</c:v>
                </c:pt>
                <c:pt idx="5">
                  <c:v>8.3084421081772041E-9</c:v>
                </c:pt>
                <c:pt idx="6">
                  <c:v>6.6727551486280794E-7</c:v>
                </c:pt>
                <c:pt idx="7">
                  <c:v>2.8266687089672308E-5</c:v>
                </c:pt>
                <c:pt idx="8">
                  <c:v>6.3361397419617479E-4</c:v>
                </c:pt>
                <c:pt idx="9">
                  <c:v>7.5417587054787379E-3</c:v>
                </c:pt>
                <c:pt idx="10">
                  <c:v>4.783604597706087E-2</c:v>
                </c:pt>
                <c:pt idx="11">
                  <c:v>0.16220803174204035</c:v>
                </c:pt>
                <c:pt idx="12">
                  <c:v>0.29478070530680206</c:v>
                </c:pt>
                <c:pt idx="13">
                  <c:v>0.28748314995952207</c:v>
                </c:pt>
                <c:pt idx="14">
                  <c:v>0.15044835123157962</c:v>
                </c:pt>
                <c:pt idx="15">
                  <c:v>4.2189258716995526E-2</c:v>
                </c:pt>
                <c:pt idx="16">
                  <c:v>6.3233536813670499E-3</c:v>
                </c:pt>
                <c:pt idx="17">
                  <c:v>5.0490153440030383E-4</c:v>
                </c:pt>
                <c:pt idx="18">
                  <c:v>2.1401253931907505E-5</c:v>
                </c:pt>
                <c:pt idx="19">
                  <c:v>4.7988134654897152E-7</c:v>
                </c:pt>
                <c:pt idx="20">
                  <c:v>5.6742354148653362E-9</c:v>
                </c:pt>
                <c:pt idx="21">
                  <c:v>3.5281999544167775E-11</c:v>
                </c:pt>
                <c:pt idx="22">
                  <c:v>1.1501910535116622E-13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669-46CC-A6FE-3258C0051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3986824"/>
        <c:axId val="633983872"/>
      </c:barChart>
      <c:catAx>
        <c:axId val="633986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3983872"/>
        <c:crosses val="autoZero"/>
        <c:auto val="1"/>
        <c:lblAlgn val="ctr"/>
        <c:lblOffset val="100"/>
        <c:noMultiLvlLbl val="0"/>
      </c:catAx>
      <c:valAx>
        <c:axId val="633983872"/>
        <c:scaling>
          <c:orientation val="minMax"/>
          <c:max val="0.35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398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Loss vs Nornal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 Loss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'$ Portfolio Loss'!$R$4:$R$26</c:f>
              <c:numCache>
                <c:formatCode>General</c:formatCode>
                <c:ptCount val="23"/>
                <c:pt idx="0">
                  <c:v>-600</c:v>
                </c:pt>
                <c:pt idx="1">
                  <c:v>-550</c:v>
                </c:pt>
                <c:pt idx="2">
                  <c:v>-500</c:v>
                </c:pt>
                <c:pt idx="3">
                  <c:v>-450</c:v>
                </c:pt>
                <c:pt idx="4">
                  <c:v>-400</c:v>
                </c:pt>
                <c:pt idx="5">
                  <c:v>-350</c:v>
                </c:pt>
                <c:pt idx="6">
                  <c:v>-300</c:v>
                </c:pt>
                <c:pt idx="7">
                  <c:v>-250</c:v>
                </c:pt>
                <c:pt idx="8">
                  <c:v>-200</c:v>
                </c:pt>
                <c:pt idx="9">
                  <c:v>-150</c:v>
                </c:pt>
                <c:pt idx="10">
                  <c:v>-100</c:v>
                </c:pt>
                <c:pt idx="11">
                  <c:v>-50</c:v>
                </c:pt>
                <c:pt idx="12">
                  <c:v>0</c:v>
                </c:pt>
                <c:pt idx="13">
                  <c:v>50</c:v>
                </c:pt>
                <c:pt idx="14">
                  <c:v>100</c:v>
                </c:pt>
                <c:pt idx="15">
                  <c:v>150</c:v>
                </c:pt>
                <c:pt idx="16">
                  <c:v>200</c:v>
                </c:pt>
                <c:pt idx="17">
                  <c:v>250</c:v>
                </c:pt>
                <c:pt idx="18">
                  <c:v>300</c:v>
                </c:pt>
                <c:pt idx="19">
                  <c:v>350</c:v>
                </c:pt>
                <c:pt idx="20">
                  <c:v>400</c:v>
                </c:pt>
                <c:pt idx="21">
                  <c:v>450</c:v>
                </c:pt>
                <c:pt idx="22">
                  <c:v>500</c:v>
                </c:pt>
              </c:numCache>
            </c:numRef>
          </c:cat>
          <c:val>
            <c:numRef>
              <c:f>'$ Portfolio Loss'!$AF$5:$AF$26</c:f>
              <c:numCache>
                <c:formatCode>0.00%</c:formatCode>
                <c:ptCount val="22"/>
                <c:pt idx="0">
                  <c:v>9.3952518035567145E-5</c:v>
                </c:pt>
                <c:pt idx="1">
                  <c:v>1.2357157365705529E-4</c:v>
                </c:pt>
                <c:pt idx="2">
                  <c:v>1.6707355452294514E-4</c:v>
                </c:pt>
                <c:pt idx="3">
                  <c:v>2.3364751940624373E-4</c:v>
                </c:pt>
                <c:pt idx="4">
                  <c:v>3.408654100267583E-4</c:v>
                </c:pt>
                <c:pt idx="5">
                  <c:v>5.2515358366300724E-4</c:v>
                </c:pt>
                <c:pt idx="6">
                  <c:v>8.7033492051491468E-4</c:v>
                </c:pt>
                <c:pt idx="7">
                  <c:v>1.5984867555856042E-3</c:v>
                </c:pt>
                <c:pt idx="8">
                  <c:v>3.4295106747599391E-3</c:v>
                </c:pt>
                <c:pt idx="9">
                  <c:v>9.5651214153359421E-3</c:v>
                </c:pt>
                <c:pt idx="10">
                  <c:v>4.5181404067220932E-2</c:v>
                </c:pt>
                <c:pt idx="11">
                  <c:v>0.47516046110450827</c:v>
                </c:pt>
                <c:pt idx="12">
                  <c:v>0.40744775441619224</c:v>
                </c:pt>
                <c:pt idx="13">
                  <c:v>3.8614095739854887E-2</c:v>
                </c:pt>
                <c:pt idx="14">
                  <c:v>8.6822093898833459E-3</c:v>
                </c:pt>
                <c:pt idx="15">
                  <c:v>3.2001030691291088E-3</c:v>
                </c:pt>
                <c:pt idx="16">
                  <c:v>1.5147316837076392E-3</c:v>
                </c:pt>
                <c:pt idx="17">
                  <c:v>8.3286012949751942E-4</c:v>
                </c:pt>
                <c:pt idx="18">
                  <c:v>5.0596234723249058E-4</c:v>
                </c:pt>
                <c:pt idx="19">
                  <c:v>3.3004555316617319E-4</c:v>
                </c:pt>
                <c:pt idx="20">
                  <c:v>2.2709226531872654E-4</c:v>
                </c:pt>
                <c:pt idx="21">
                  <c:v>1.6287377993779784E-4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72-428C-8C86-88CAE67C5EB3}"/>
            </c:ext>
          </c:extLst>
        </c:ser>
        <c:ser>
          <c:idx val="1"/>
          <c:order val="1"/>
          <c:tx>
            <c:v>Normal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'$ Portfolio Loss'!$Z$4:$Z$26</c:f>
              <c:numCache>
                <c:formatCode>0.00%</c:formatCode>
                <c:ptCount val="23"/>
                <c:pt idx="1">
                  <c:v>3.1659505424271313E-19</c:v>
                </c:pt>
                <c:pt idx="2">
                  <c:v>3.3648782150952367E-16</c:v>
                </c:pt>
                <c:pt idx="3">
                  <c:v>1.8698152655752318E-13</c:v>
                </c:pt>
                <c:pt idx="4">
                  <c:v>5.4412149170262097E-11</c:v>
                </c:pt>
                <c:pt idx="5">
                  <c:v>8.3084421081772041E-9</c:v>
                </c:pt>
                <c:pt idx="6">
                  <c:v>6.6727551486280794E-7</c:v>
                </c:pt>
                <c:pt idx="7">
                  <c:v>2.8266687089672308E-5</c:v>
                </c:pt>
                <c:pt idx="8">
                  <c:v>6.3361397419617479E-4</c:v>
                </c:pt>
                <c:pt idx="9">
                  <c:v>7.5417587054787379E-3</c:v>
                </c:pt>
                <c:pt idx="10">
                  <c:v>4.783604597706087E-2</c:v>
                </c:pt>
                <c:pt idx="11">
                  <c:v>0.16220803174204035</c:v>
                </c:pt>
                <c:pt idx="12">
                  <c:v>0.29478070530680206</c:v>
                </c:pt>
                <c:pt idx="13">
                  <c:v>0.28748314995952207</c:v>
                </c:pt>
                <c:pt idx="14">
                  <c:v>0.15044835123157962</c:v>
                </c:pt>
                <c:pt idx="15">
                  <c:v>4.2189258716995526E-2</c:v>
                </c:pt>
                <c:pt idx="16">
                  <c:v>6.3233536813670499E-3</c:v>
                </c:pt>
                <c:pt idx="17">
                  <c:v>5.0490153440030383E-4</c:v>
                </c:pt>
                <c:pt idx="18">
                  <c:v>2.1401253931907505E-5</c:v>
                </c:pt>
                <c:pt idx="19">
                  <c:v>4.7988134654897152E-7</c:v>
                </c:pt>
                <c:pt idx="20">
                  <c:v>5.6742354148653362E-9</c:v>
                </c:pt>
                <c:pt idx="21">
                  <c:v>3.5281999544167775E-11</c:v>
                </c:pt>
                <c:pt idx="22">
                  <c:v>1.1501910535116622E-13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72-428C-8C86-88CAE67C5E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633986824"/>
        <c:axId val="633983872"/>
      </c:barChart>
      <c:catAx>
        <c:axId val="633986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3983872"/>
        <c:crosses val="autoZero"/>
        <c:auto val="1"/>
        <c:lblAlgn val="ctr"/>
        <c:lblOffset val="100"/>
        <c:noMultiLvlLbl val="0"/>
      </c:catAx>
      <c:valAx>
        <c:axId val="633983872"/>
        <c:scaling>
          <c:orientation val="minMax"/>
          <c:max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33986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v>Loss</c:v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cat>
            <c:numRef>
              <c:f>'$ Portfolio VaR'!$T$5:$T$27</c:f>
              <c:numCache>
                <c:formatCode>General</c:formatCode>
                <c:ptCount val="23"/>
                <c:pt idx="0">
                  <c:v>-600</c:v>
                </c:pt>
                <c:pt idx="1">
                  <c:v>-550</c:v>
                </c:pt>
                <c:pt idx="2">
                  <c:v>-500</c:v>
                </c:pt>
                <c:pt idx="3">
                  <c:v>-450</c:v>
                </c:pt>
                <c:pt idx="4">
                  <c:v>-400</c:v>
                </c:pt>
                <c:pt idx="5">
                  <c:v>-350</c:v>
                </c:pt>
                <c:pt idx="6">
                  <c:v>-300</c:v>
                </c:pt>
                <c:pt idx="7">
                  <c:v>-250</c:v>
                </c:pt>
                <c:pt idx="8">
                  <c:v>-200</c:v>
                </c:pt>
                <c:pt idx="9">
                  <c:v>-150</c:v>
                </c:pt>
                <c:pt idx="10">
                  <c:v>-100</c:v>
                </c:pt>
                <c:pt idx="11">
                  <c:v>-50</c:v>
                </c:pt>
                <c:pt idx="12">
                  <c:v>0</c:v>
                </c:pt>
                <c:pt idx="13">
                  <c:v>50</c:v>
                </c:pt>
                <c:pt idx="14">
                  <c:v>100</c:v>
                </c:pt>
                <c:pt idx="15">
                  <c:v>150</c:v>
                </c:pt>
                <c:pt idx="16">
                  <c:v>200</c:v>
                </c:pt>
                <c:pt idx="17">
                  <c:v>250</c:v>
                </c:pt>
                <c:pt idx="18">
                  <c:v>300</c:v>
                </c:pt>
                <c:pt idx="19">
                  <c:v>350</c:v>
                </c:pt>
                <c:pt idx="20">
                  <c:v>400</c:v>
                </c:pt>
                <c:pt idx="21">
                  <c:v>450</c:v>
                </c:pt>
                <c:pt idx="22">
                  <c:v>500</c:v>
                </c:pt>
              </c:numCache>
            </c:numRef>
          </c:cat>
          <c:val>
            <c:numRef>
              <c:f>'$ Portfolio VaR'!$V$5:$V$27</c:f>
              <c:numCache>
                <c:formatCode>0.00%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6.0000000000000001E-3</c:v>
                </c:pt>
                <c:pt idx="10">
                  <c:v>4.2000000000000003E-2</c:v>
                </c:pt>
                <c:pt idx="11">
                  <c:v>0.158</c:v>
                </c:pt>
                <c:pt idx="12">
                  <c:v>0.33600000000000002</c:v>
                </c:pt>
                <c:pt idx="13">
                  <c:v>0.27800000000000002</c:v>
                </c:pt>
                <c:pt idx="14">
                  <c:v>0.11600000000000001</c:v>
                </c:pt>
                <c:pt idx="15">
                  <c:v>0.05</c:v>
                </c:pt>
                <c:pt idx="16">
                  <c:v>0.01</c:v>
                </c:pt>
                <c:pt idx="17">
                  <c:v>4.0000000000000001E-3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F03-4B7C-898B-3713521FF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9686335"/>
        <c:axId val="669689695"/>
      </c:barChart>
      <c:catAx>
        <c:axId val="669686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9689695"/>
        <c:crosses val="autoZero"/>
        <c:auto val="1"/>
        <c:lblAlgn val="ctr"/>
        <c:lblOffset val="100"/>
        <c:tickLblSkip val="1"/>
        <c:noMultiLvlLbl val="0"/>
      </c:catAx>
      <c:valAx>
        <c:axId val="669689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69686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VaR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'$ Portfolio VaR'!$A$26:$A$45</c:f>
              <c:numCache>
                <c:formatCode>0.000</c:formatCode>
                <c:ptCount val="20"/>
                <c:pt idx="0" formatCode="General">
                  <c:v>0.995</c:v>
                </c:pt>
                <c:pt idx="1">
                  <c:v>0.99</c:v>
                </c:pt>
                <c:pt idx="2">
                  <c:v>0.98499999999999999</c:v>
                </c:pt>
                <c:pt idx="3">
                  <c:v>0.98</c:v>
                </c:pt>
                <c:pt idx="4">
                  <c:v>0.97499999999999998</c:v>
                </c:pt>
                <c:pt idx="5">
                  <c:v>0.97</c:v>
                </c:pt>
                <c:pt idx="6">
                  <c:v>0.96499999999999997</c:v>
                </c:pt>
                <c:pt idx="7">
                  <c:v>0.96</c:v>
                </c:pt>
                <c:pt idx="8">
                  <c:v>0.95499999999999996</c:v>
                </c:pt>
                <c:pt idx="9">
                  <c:v>0.95</c:v>
                </c:pt>
                <c:pt idx="10">
                  <c:v>0.94499999999999995</c:v>
                </c:pt>
                <c:pt idx="11">
                  <c:v>0.94</c:v>
                </c:pt>
                <c:pt idx="12">
                  <c:v>0.93499999999999994</c:v>
                </c:pt>
                <c:pt idx="13">
                  <c:v>0.92999999999999994</c:v>
                </c:pt>
                <c:pt idx="14">
                  <c:v>0.92499999999999993</c:v>
                </c:pt>
                <c:pt idx="15">
                  <c:v>0.91999999999999993</c:v>
                </c:pt>
                <c:pt idx="16">
                  <c:v>0.91499999999999992</c:v>
                </c:pt>
                <c:pt idx="17">
                  <c:v>0.90999999999999992</c:v>
                </c:pt>
                <c:pt idx="18">
                  <c:v>0.90499999999999992</c:v>
                </c:pt>
                <c:pt idx="19">
                  <c:v>0.89999999999999991</c:v>
                </c:pt>
              </c:numCache>
            </c:numRef>
          </c:cat>
          <c:val>
            <c:numRef>
              <c:f>'$ Portfolio VaR'!$B$26:$B$45</c:f>
              <c:numCache>
                <c:formatCode>0.00</c:formatCode>
                <c:ptCount val="20"/>
                <c:pt idx="0">
                  <c:v>196.96382663103071</c:v>
                </c:pt>
                <c:pt idx="1">
                  <c:v>155.89542405713226</c:v>
                </c:pt>
                <c:pt idx="2">
                  <c:v>149.55511986915934</c:v>
                </c:pt>
                <c:pt idx="3">
                  <c:v>142.52361130594082</c:v>
                </c:pt>
                <c:pt idx="4">
                  <c:v>132.94389701629018</c:v>
                </c:pt>
                <c:pt idx="5">
                  <c:v>129.94808580125098</c:v>
                </c:pt>
                <c:pt idx="6">
                  <c:v>122.22466341253107</c:v>
                </c:pt>
                <c:pt idx="7">
                  <c:v>120.07404964620034</c:v>
                </c:pt>
                <c:pt idx="8">
                  <c:v>117.72804759613484</c:v>
                </c:pt>
                <c:pt idx="9">
                  <c:v>109.73128310811953</c:v>
                </c:pt>
                <c:pt idx="10">
                  <c:v>107.75725166548226</c:v>
                </c:pt>
                <c:pt idx="11">
                  <c:v>104.25253582970373</c:v>
                </c:pt>
                <c:pt idx="12">
                  <c:v>99.539487292416254</c:v>
                </c:pt>
                <c:pt idx="13">
                  <c:v>96.861200030373141</c:v>
                </c:pt>
                <c:pt idx="14">
                  <c:v>91.242870247424605</c:v>
                </c:pt>
                <c:pt idx="15">
                  <c:v>86.993617099999582</c:v>
                </c:pt>
                <c:pt idx="16">
                  <c:v>85.072037609674695</c:v>
                </c:pt>
                <c:pt idx="17">
                  <c:v>83.411056298661563</c:v>
                </c:pt>
                <c:pt idx="18">
                  <c:v>82.543854124078649</c:v>
                </c:pt>
                <c:pt idx="19">
                  <c:v>82.130682785244957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C1-485D-BFE8-B7274B349BD5}"/>
            </c:ext>
          </c:extLst>
        </c:ser>
        <c:ser>
          <c:idx val="1"/>
          <c:order val="1"/>
          <c:tx>
            <c:v>Expected Shortfall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'$ Portfolio VaR'!$A$26:$A$45</c:f>
              <c:numCache>
                <c:formatCode>0.000</c:formatCode>
                <c:ptCount val="20"/>
                <c:pt idx="0" formatCode="General">
                  <c:v>0.995</c:v>
                </c:pt>
                <c:pt idx="1">
                  <c:v>0.99</c:v>
                </c:pt>
                <c:pt idx="2">
                  <c:v>0.98499999999999999</c:v>
                </c:pt>
                <c:pt idx="3">
                  <c:v>0.98</c:v>
                </c:pt>
                <c:pt idx="4">
                  <c:v>0.97499999999999998</c:v>
                </c:pt>
                <c:pt idx="5">
                  <c:v>0.97</c:v>
                </c:pt>
                <c:pt idx="6">
                  <c:v>0.96499999999999997</c:v>
                </c:pt>
                <c:pt idx="7">
                  <c:v>0.96</c:v>
                </c:pt>
                <c:pt idx="8">
                  <c:v>0.95499999999999996</c:v>
                </c:pt>
                <c:pt idx="9">
                  <c:v>0.95</c:v>
                </c:pt>
                <c:pt idx="10">
                  <c:v>0.94499999999999995</c:v>
                </c:pt>
                <c:pt idx="11">
                  <c:v>0.94</c:v>
                </c:pt>
                <c:pt idx="12">
                  <c:v>0.93499999999999994</c:v>
                </c:pt>
                <c:pt idx="13">
                  <c:v>0.92999999999999994</c:v>
                </c:pt>
                <c:pt idx="14">
                  <c:v>0.92499999999999993</c:v>
                </c:pt>
                <c:pt idx="15">
                  <c:v>0.91999999999999993</c:v>
                </c:pt>
                <c:pt idx="16">
                  <c:v>0.91499999999999992</c:v>
                </c:pt>
                <c:pt idx="17">
                  <c:v>0.90999999999999992</c:v>
                </c:pt>
                <c:pt idx="18">
                  <c:v>0.90499999999999992</c:v>
                </c:pt>
                <c:pt idx="19">
                  <c:v>0.89999999999999991</c:v>
                </c:pt>
              </c:numCache>
            </c:numRef>
          </c:cat>
          <c:val>
            <c:numRef>
              <c:f>'$ Portfolio VaR'!$G$26:$G$45</c:f>
              <c:numCache>
                <c:formatCode>0.00</c:formatCode>
                <c:ptCount val="20"/>
                <c:pt idx="0">
                  <c:v>232.3247502972963</c:v>
                </c:pt>
                <c:pt idx="1">
                  <c:v>190.67280901173035</c:v>
                </c:pt>
                <c:pt idx="2">
                  <c:v>179.89637365473573</c:v>
                </c:pt>
                <c:pt idx="3">
                  <c:v>169.857131844799</c:v>
                </c:pt>
                <c:pt idx="4">
                  <c:v>164.09452803978743</c:v>
                </c:pt>
                <c:pt idx="5">
                  <c:v>157.44453587042869</c:v>
                </c:pt>
                <c:pt idx="6">
                  <c:v>153.51084685939145</c:v>
                </c:pt>
                <c:pt idx="7">
                  <c:v>148.69853827819142</c:v>
                </c:pt>
                <c:pt idx="8">
                  <c:v>145.93616708624771</c:v>
                </c:pt>
                <c:pt idx="9">
                  <c:v>141.97958360508281</c:v>
                </c:pt>
                <c:pt idx="10">
                  <c:v>139.54193096193032</c:v>
                </c:pt>
                <c:pt idx="11">
                  <c:v>136.2094641033562</c:v>
                </c:pt>
                <c:pt idx="12">
                  <c:v>134.06398119775406</c:v>
                </c:pt>
                <c:pt idx="13">
                  <c:v>130.94905921049684</c:v>
                </c:pt>
                <c:pt idx="14">
                  <c:v>128.94618159073917</c:v>
                </c:pt>
                <c:pt idx="15">
                  <c:v>126.00605373327912</c:v>
                </c:pt>
                <c:pt idx="16">
                  <c:v>124.10575005635408</c:v>
                </c:pt>
                <c:pt idx="17">
                  <c:v>121.43028142275948</c:v>
                </c:pt>
                <c:pt idx="18">
                  <c:v>119.7861929263341</c:v>
                </c:pt>
                <c:pt idx="19">
                  <c:v>117.53768732702112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C1-485D-BFE8-B7274B349B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8799887"/>
        <c:axId val="648799407"/>
      </c:lineChart>
      <c:catAx>
        <c:axId val="648799887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Confidence Level</a:t>
                </a:r>
              </a:p>
            </c:rich>
          </c:tx>
          <c:layout>
            <c:manualLayout>
              <c:xMode val="edge"/>
              <c:yMode val="edge"/>
              <c:x val="0.44403457880724245"/>
              <c:y val="0.88681152725832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8799407"/>
        <c:crosses val="autoZero"/>
        <c:auto val="1"/>
        <c:lblAlgn val="ctr"/>
        <c:lblOffset val="100"/>
        <c:noMultiLvlLbl val="0"/>
      </c:catAx>
      <c:valAx>
        <c:axId val="648799407"/>
        <c:scaling>
          <c:orientation val="minMax"/>
          <c:max val="250"/>
        </c:scaling>
        <c:delete val="0"/>
        <c:axPos val="r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high"/>
        <c:spPr>
          <a:noFill/>
          <a:ln>
            <a:noFill/>
          </a:ln>
          <a:effectLst/>
        </c:spPr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8799887"/>
        <c:crossesAt val="1"/>
        <c:crossBetween val="midCat"/>
      </c:valAx>
      <c:spPr>
        <a:noFill/>
        <a:ln>
          <a:solidFill>
            <a:schemeClr val="tx1">
              <a:lumMod val="15000"/>
              <a:lumOff val="85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31199394143062409"/>
          <c:y val="7.8560654162991461E-2"/>
          <c:w val="0.32547966299207848"/>
          <c:h val="6.34992967534512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  <a:alpha val="93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VaR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'$ Portfolio VaR'!$A$26:$A$45</c:f>
              <c:numCache>
                <c:formatCode>0.000</c:formatCode>
                <c:ptCount val="20"/>
                <c:pt idx="0" formatCode="General">
                  <c:v>0.995</c:v>
                </c:pt>
                <c:pt idx="1">
                  <c:v>0.99</c:v>
                </c:pt>
                <c:pt idx="2">
                  <c:v>0.98499999999999999</c:v>
                </c:pt>
                <c:pt idx="3">
                  <c:v>0.98</c:v>
                </c:pt>
                <c:pt idx="4">
                  <c:v>0.97499999999999998</c:v>
                </c:pt>
                <c:pt idx="5">
                  <c:v>0.97</c:v>
                </c:pt>
                <c:pt idx="6">
                  <c:v>0.96499999999999997</c:v>
                </c:pt>
                <c:pt idx="7">
                  <c:v>0.96</c:v>
                </c:pt>
                <c:pt idx="8">
                  <c:v>0.95499999999999996</c:v>
                </c:pt>
                <c:pt idx="9">
                  <c:v>0.95</c:v>
                </c:pt>
                <c:pt idx="10">
                  <c:v>0.94499999999999995</c:v>
                </c:pt>
                <c:pt idx="11">
                  <c:v>0.94</c:v>
                </c:pt>
                <c:pt idx="12">
                  <c:v>0.93499999999999994</c:v>
                </c:pt>
                <c:pt idx="13">
                  <c:v>0.92999999999999994</c:v>
                </c:pt>
                <c:pt idx="14">
                  <c:v>0.92499999999999993</c:v>
                </c:pt>
                <c:pt idx="15">
                  <c:v>0.91999999999999993</c:v>
                </c:pt>
                <c:pt idx="16">
                  <c:v>0.91499999999999992</c:v>
                </c:pt>
                <c:pt idx="17">
                  <c:v>0.90999999999999992</c:v>
                </c:pt>
                <c:pt idx="18">
                  <c:v>0.90499999999999992</c:v>
                </c:pt>
                <c:pt idx="19">
                  <c:v>0.89999999999999991</c:v>
                </c:pt>
              </c:numCache>
            </c:numRef>
          </c:cat>
          <c:val>
            <c:numRef>
              <c:f>'$ Portfolio VaR'!$B$26:$B$45</c:f>
              <c:numCache>
                <c:formatCode>0.00</c:formatCode>
                <c:ptCount val="20"/>
                <c:pt idx="0">
                  <c:v>196.96382663103071</c:v>
                </c:pt>
                <c:pt idx="1">
                  <c:v>155.89542405713226</c:v>
                </c:pt>
                <c:pt idx="2">
                  <c:v>149.55511986915934</c:v>
                </c:pt>
                <c:pt idx="3">
                  <c:v>142.52361130594082</c:v>
                </c:pt>
                <c:pt idx="4">
                  <c:v>132.94389701629018</c:v>
                </c:pt>
                <c:pt idx="5">
                  <c:v>129.94808580125098</c:v>
                </c:pt>
                <c:pt idx="6">
                  <c:v>122.22466341253107</c:v>
                </c:pt>
                <c:pt idx="7">
                  <c:v>120.07404964620034</c:v>
                </c:pt>
                <c:pt idx="8">
                  <c:v>117.72804759613484</c:v>
                </c:pt>
                <c:pt idx="9">
                  <c:v>109.73128310811953</c:v>
                </c:pt>
                <c:pt idx="10">
                  <c:v>107.75725166548226</c:v>
                </c:pt>
                <c:pt idx="11">
                  <c:v>104.25253582970373</c:v>
                </c:pt>
                <c:pt idx="12">
                  <c:v>99.539487292416254</c:v>
                </c:pt>
                <c:pt idx="13">
                  <c:v>96.861200030373141</c:v>
                </c:pt>
                <c:pt idx="14">
                  <c:v>91.242870247424605</c:v>
                </c:pt>
                <c:pt idx="15">
                  <c:v>86.993617099999582</c:v>
                </c:pt>
                <c:pt idx="16">
                  <c:v>85.072037609674695</c:v>
                </c:pt>
                <c:pt idx="17">
                  <c:v>83.411056298661563</c:v>
                </c:pt>
                <c:pt idx="18">
                  <c:v>82.543854124078649</c:v>
                </c:pt>
                <c:pt idx="19">
                  <c:v>82.130682785244957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76-49E4-94AF-C82A5675FB9E}"/>
            </c:ext>
          </c:extLst>
        </c:ser>
        <c:ser>
          <c:idx val="2"/>
          <c:order val="2"/>
          <c:tx>
            <c:v>CI_low</c:v>
          </c:tx>
          <c:spPr>
            <a:ln w="28575" cap="rnd">
              <a:solidFill>
                <a:schemeClr val="accent3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'$ Portfolio VaR'!$D$26:$D$45</c:f>
              <c:numCache>
                <c:formatCode>0.00</c:formatCode>
                <c:ptCount val="20"/>
                <c:pt idx="0">
                  <c:v>174.83587488728983</c:v>
                </c:pt>
                <c:pt idx="1">
                  <c:v>138.96020870770036</c:v>
                </c:pt>
                <c:pt idx="2">
                  <c:v>134.99487277445587</c:v>
                </c:pt>
                <c:pt idx="3">
                  <c:v>129.40689218286985</c:v>
                </c:pt>
                <c:pt idx="4">
                  <c:v>120.8259324420941</c:v>
                </c:pt>
                <c:pt idx="5">
                  <c:v>118.57508729744072</c:v>
                </c:pt>
                <c:pt idx="6">
                  <c:v>111.43540342622178</c:v>
                </c:pt>
                <c:pt idx="7">
                  <c:v>109.75841987933264</c:v>
                </c:pt>
                <c:pt idx="8">
                  <c:v>107.80682080651997</c:v>
                </c:pt>
                <c:pt idx="9">
                  <c:v>100.14515379060663</c:v>
                </c:pt>
                <c:pt idx="10">
                  <c:v>98.46042910658683</c:v>
                </c:pt>
                <c:pt idx="11">
                  <c:v>95.208770080830149</c:v>
                </c:pt>
                <c:pt idx="12">
                  <c:v>90.719484986387144</c:v>
                </c:pt>
                <c:pt idx="13">
                  <c:v>88.240877828709429</c:v>
                </c:pt>
                <c:pt idx="14">
                  <c:v>82.802135820160686</c:v>
                </c:pt>
                <c:pt idx="15">
                  <c:v>78.715494810997555</c:v>
                </c:pt>
                <c:pt idx="16">
                  <c:v>76.94202661080638</c:v>
                </c:pt>
                <c:pt idx="17">
                  <c:v>75.416649604365034</c:v>
                </c:pt>
                <c:pt idx="18">
                  <c:v>74.674171839941636</c:v>
                </c:pt>
                <c:pt idx="19">
                  <c:v>74.376187972626454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76-49E4-94AF-C82A5675FB9E}"/>
            </c:ext>
          </c:extLst>
        </c:ser>
        <c:ser>
          <c:idx val="3"/>
          <c:order val="3"/>
          <c:tx>
            <c:v>CI_high</c:v>
          </c:tx>
          <c:spPr>
            <a:ln w="28575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'$ Portfolio VaR'!$E$26:$E$45</c:f>
              <c:numCache>
                <c:formatCode>0.00</c:formatCode>
                <c:ptCount val="20"/>
                <c:pt idx="0">
                  <c:v>219.09177837477159</c:v>
                </c:pt>
                <c:pt idx="1">
                  <c:v>172.83063940656416</c:v>
                </c:pt>
                <c:pt idx="2">
                  <c:v>164.11536696386281</c:v>
                </c:pt>
                <c:pt idx="3">
                  <c:v>155.64033042901178</c:v>
                </c:pt>
                <c:pt idx="4">
                  <c:v>145.06186159048625</c:v>
                </c:pt>
                <c:pt idx="5">
                  <c:v>141.32108430506125</c:v>
                </c:pt>
                <c:pt idx="6">
                  <c:v>133.01392339884035</c:v>
                </c:pt>
                <c:pt idx="7">
                  <c:v>130.38967941306805</c:v>
                </c:pt>
                <c:pt idx="8">
                  <c:v>127.64927438574972</c:v>
                </c:pt>
                <c:pt idx="9">
                  <c:v>119.31741242563243</c:v>
                </c:pt>
                <c:pt idx="10">
                  <c:v>117.05407422437769</c:v>
                </c:pt>
                <c:pt idx="11">
                  <c:v>113.29630157857731</c:v>
                </c:pt>
                <c:pt idx="12">
                  <c:v>108.35948959844536</c:v>
                </c:pt>
                <c:pt idx="13">
                  <c:v>105.48152223203685</c:v>
                </c:pt>
                <c:pt idx="14">
                  <c:v>99.683604674688524</c:v>
                </c:pt>
                <c:pt idx="15">
                  <c:v>95.27173938900161</c:v>
                </c:pt>
                <c:pt idx="16">
                  <c:v>93.202048608543009</c:v>
                </c:pt>
                <c:pt idx="17">
                  <c:v>91.405462992958093</c:v>
                </c:pt>
                <c:pt idx="18">
                  <c:v>90.413536408215663</c:v>
                </c:pt>
                <c:pt idx="19">
                  <c:v>89.885177597863461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76-49E4-94AF-C82A5675FB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8799887"/>
        <c:axId val="648799407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v>Expected Shortfall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'$ Portfolio VaR'!$A$26:$A$45</c15:sqref>
                        </c15:formulaRef>
                      </c:ext>
                    </c:extLst>
                    <c:numCache>
                      <c:formatCode>0.000</c:formatCode>
                      <c:ptCount val="20"/>
                      <c:pt idx="0" formatCode="General">
                        <c:v>0.995</c:v>
                      </c:pt>
                      <c:pt idx="1">
                        <c:v>0.99</c:v>
                      </c:pt>
                      <c:pt idx="2">
                        <c:v>0.98499999999999999</c:v>
                      </c:pt>
                      <c:pt idx="3">
                        <c:v>0.98</c:v>
                      </c:pt>
                      <c:pt idx="4">
                        <c:v>0.97499999999999998</c:v>
                      </c:pt>
                      <c:pt idx="5">
                        <c:v>0.97</c:v>
                      </c:pt>
                      <c:pt idx="6">
                        <c:v>0.96499999999999997</c:v>
                      </c:pt>
                      <c:pt idx="7">
                        <c:v>0.96</c:v>
                      </c:pt>
                      <c:pt idx="8">
                        <c:v>0.95499999999999996</c:v>
                      </c:pt>
                      <c:pt idx="9">
                        <c:v>0.95</c:v>
                      </c:pt>
                      <c:pt idx="10">
                        <c:v>0.94499999999999995</c:v>
                      </c:pt>
                      <c:pt idx="11">
                        <c:v>0.94</c:v>
                      </c:pt>
                      <c:pt idx="12">
                        <c:v>0.93499999999999994</c:v>
                      </c:pt>
                      <c:pt idx="13">
                        <c:v>0.92999999999999994</c:v>
                      </c:pt>
                      <c:pt idx="14">
                        <c:v>0.92499999999999993</c:v>
                      </c:pt>
                      <c:pt idx="15">
                        <c:v>0.91999999999999993</c:v>
                      </c:pt>
                      <c:pt idx="16">
                        <c:v>0.91499999999999992</c:v>
                      </c:pt>
                      <c:pt idx="17">
                        <c:v>0.90999999999999992</c:v>
                      </c:pt>
                      <c:pt idx="18">
                        <c:v>0.90499999999999992</c:v>
                      </c:pt>
                      <c:pt idx="19">
                        <c:v>0.89999999999999991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'$ Portfolio VaR'!$G$26:$G$45</c15:sqref>
                        </c15:formulaRef>
                      </c:ext>
                    </c:extLst>
                    <c:numCache>
                      <c:formatCode>0.00</c:formatCode>
                      <c:ptCount val="20"/>
                      <c:pt idx="0">
                        <c:v>232.3247502972963</c:v>
                      </c:pt>
                      <c:pt idx="1">
                        <c:v>190.67280901173035</c:v>
                      </c:pt>
                      <c:pt idx="2">
                        <c:v>179.89637365473573</c:v>
                      </c:pt>
                      <c:pt idx="3">
                        <c:v>169.857131844799</c:v>
                      </c:pt>
                      <c:pt idx="4">
                        <c:v>164.09452803978743</c:v>
                      </c:pt>
                      <c:pt idx="5">
                        <c:v>157.44453587042869</c:v>
                      </c:pt>
                      <c:pt idx="6">
                        <c:v>153.51084685939145</c:v>
                      </c:pt>
                      <c:pt idx="7">
                        <c:v>148.69853827819142</c:v>
                      </c:pt>
                      <c:pt idx="8">
                        <c:v>145.93616708624771</c:v>
                      </c:pt>
                      <c:pt idx="9">
                        <c:v>141.97958360508281</c:v>
                      </c:pt>
                      <c:pt idx="10">
                        <c:v>139.54193096193032</c:v>
                      </c:pt>
                      <c:pt idx="11">
                        <c:v>136.2094641033562</c:v>
                      </c:pt>
                      <c:pt idx="12">
                        <c:v>134.06398119775406</c:v>
                      </c:pt>
                      <c:pt idx="13">
                        <c:v>130.94905921049684</c:v>
                      </c:pt>
                      <c:pt idx="14">
                        <c:v>128.94618159073917</c:v>
                      </c:pt>
                      <c:pt idx="15">
                        <c:v>126.00605373327912</c:v>
                      </c:pt>
                      <c:pt idx="16">
                        <c:v>124.10575005635408</c:v>
                      </c:pt>
                      <c:pt idx="17">
                        <c:v>121.43028142275948</c:v>
                      </c:pt>
                      <c:pt idx="18">
                        <c:v>119.7861929263341</c:v>
                      </c:pt>
                      <c:pt idx="19">
                        <c:v>117.53768732702112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5076-49E4-94AF-C82A5675FB9E}"/>
                  </c:ext>
                </c:extLst>
              </c15:ser>
            </c15:filteredLineSeries>
          </c:ext>
        </c:extLst>
      </c:lineChart>
      <c:catAx>
        <c:axId val="648799887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Confidence Level</a:t>
                </a:r>
              </a:p>
            </c:rich>
          </c:tx>
          <c:layout>
            <c:manualLayout>
              <c:xMode val="edge"/>
              <c:yMode val="edge"/>
              <c:x val="0.44403457880724245"/>
              <c:y val="0.886811527258322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8799407"/>
        <c:crosses val="autoZero"/>
        <c:auto val="1"/>
        <c:lblAlgn val="ctr"/>
        <c:lblOffset val="100"/>
        <c:noMultiLvlLbl val="0"/>
      </c:catAx>
      <c:valAx>
        <c:axId val="648799407"/>
        <c:scaling>
          <c:orientation val="minMax"/>
          <c:max val="250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648799887"/>
        <c:crosses val="max"/>
        <c:crossBetween val="midCat"/>
      </c:valAx>
      <c:spPr>
        <a:noFill/>
        <a:ln>
          <a:solidFill>
            <a:schemeClr val="tx1">
              <a:lumMod val="15000"/>
              <a:lumOff val="85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31199394143062409"/>
          <c:y val="7.8560654162991461E-2"/>
          <c:w val="0.40654552291054047"/>
          <c:h val="6.349929675345128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  <a:alpha val="93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133350</xdr:colOff>
      <xdr:row>0</xdr:row>
      <xdr:rowOff>80010</xdr:rowOff>
    </xdr:from>
    <xdr:to>
      <xdr:col>20</xdr:col>
      <xdr:colOff>480060</xdr:colOff>
      <xdr:row>18</xdr:row>
      <xdr:rowOff>129540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262890</xdr:colOff>
      <xdr:row>0</xdr:row>
      <xdr:rowOff>49530</xdr:rowOff>
    </xdr:from>
    <xdr:to>
      <xdr:col>28</xdr:col>
      <xdr:colOff>411480</xdr:colOff>
      <xdr:row>18</xdr:row>
      <xdr:rowOff>121920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133350</xdr:colOff>
      <xdr:row>22</xdr:row>
      <xdr:rowOff>171450</xdr:rowOff>
    </xdr:from>
    <xdr:to>
      <xdr:col>20</xdr:col>
      <xdr:colOff>510540</xdr:colOff>
      <xdr:row>42</xdr:row>
      <xdr:rowOff>7620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312420</xdr:colOff>
      <xdr:row>22</xdr:row>
      <xdr:rowOff>171450</xdr:rowOff>
    </xdr:from>
    <xdr:to>
      <xdr:col>28</xdr:col>
      <xdr:colOff>419100</xdr:colOff>
      <xdr:row>42</xdr:row>
      <xdr:rowOff>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213732</xdr:colOff>
      <xdr:row>22</xdr:row>
      <xdr:rowOff>17656</xdr:rowOff>
    </xdr:from>
    <xdr:to>
      <xdr:col>5</xdr:col>
      <xdr:colOff>1635512</xdr:colOff>
      <xdr:row>41</xdr:row>
      <xdr:rowOff>55755</xdr:rowOff>
    </xdr:to>
    <xdr:graphicFrame macro="">
      <xdr:nvGraphicFramePr>
        <xdr:cNvPr id="2" name="Gráfico 1" title="Nornal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148683</xdr:colOff>
      <xdr:row>44</xdr:row>
      <xdr:rowOff>157976</xdr:rowOff>
    </xdr:from>
    <xdr:to>
      <xdr:col>5</xdr:col>
      <xdr:colOff>1570463</xdr:colOff>
      <xdr:row>63</xdr:row>
      <xdr:rowOff>19515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176561</xdr:colOff>
      <xdr:row>68</xdr:row>
      <xdr:rowOff>9292</xdr:rowOff>
    </xdr:from>
    <xdr:to>
      <xdr:col>5</xdr:col>
      <xdr:colOff>1598341</xdr:colOff>
      <xdr:row>86</xdr:row>
      <xdr:rowOff>56684</xdr:rowOff>
    </xdr:to>
    <xdr:graphicFrame macro="">
      <xdr:nvGraphicFramePr>
        <xdr:cNvPr id="4" name="Gráfico 2">
          <a:extLst>
            <a:ext uri="{FF2B5EF4-FFF2-40B4-BE49-F238E27FC236}">
              <a16:creationId xmlns:a16="http://schemas.microsoft.com/office/drawing/2014/main" id="{EBC7EF52-E8FE-4F3E-A7EF-60EB820E12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920394</xdr:colOff>
      <xdr:row>3</xdr:row>
      <xdr:rowOff>8562</xdr:rowOff>
    </xdr:from>
    <xdr:to>
      <xdr:col>33</xdr:col>
      <xdr:colOff>94181</xdr:colOff>
      <xdr:row>23</xdr:row>
      <xdr:rowOff>25686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8706623-189A-B80E-048D-0EDD1A0624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1202931</xdr:colOff>
      <xdr:row>46</xdr:row>
      <xdr:rowOff>143839</xdr:rowOff>
    </xdr:from>
    <xdr:to>
      <xdr:col>6</xdr:col>
      <xdr:colOff>727752</xdr:colOff>
      <xdr:row>65</xdr:row>
      <xdr:rowOff>102743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47F3099-744D-7FA6-5060-6A59FFA90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1147281</xdr:colOff>
      <xdr:row>67</xdr:row>
      <xdr:rowOff>171236</xdr:rowOff>
    </xdr:from>
    <xdr:to>
      <xdr:col>6</xdr:col>
      <xdr:colOff>672102</xdr:colOff>
      <xdr:row>86</xdr:row>
      <xdr:rowOff>130139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781EFE1-5B6B-4DBC-BE9F-C12168259B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Usuario\Dropbox\FirstJobData\Quant\Risk_Management_Specialization_Coursera\MhPzqZ5-QTCT86mefhEwqQ_e132510656254926b41be557e82cb2f1_NYIF_Eq_Port_Risk_2020_Final.xlsm" TargetMode="External"/><Relationship Id="rId1" Type="http://schemas.openxmlformats.org/officeDocument/2006/relationships/externalLinkPath" Target="/Users/Usuario/Dropbox/FirstJobData/Quant/Risk_Management_Specialization_Coursera/MhPzqZ5-QTCT86mefhEwqQ_e132510656254926b41be557e82cb2f1_NYIF_Eq_Port_Risk_2020_Fina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ercentile"/>
      <sheetName val="Data"/>
      <sheetName val="$ Portfolio Loss"/>
      <sheetName val="$ Portfolio VaR"/>
      <sheetName val="$ Normal VaR"/>
      <sheetName val="$ t VaR"/>
      <sheetName val="$ Weighted VaR"/>
      <sheetName val="Parm VaR Eq Weights"/>
      <sheetName val="Parm VaR  EWMA"/>
      <sheetName val="$ VaR Vol Adjust"/>
    </sheetNames>
    <sheetDataSet>
      <sheetData sheetId="0"/>
      <sheetData sheetId="1">
        <row r="2">
          <cell r="F2">
            <v>3877.6469589514063</v>
          </cell>
        </row>
        <row r="3">
          <cell r="I3">
            <v>14999.238833712599</v>
          </cell>
        </row>
        <row r="4">
          <cell r="L4">
            <v>185.6613626899366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03"/>
  <sheetViews>
    <sheetView topLeftCell="A35" workbookViewId="0">
      <selection activeCell="J20" sqref="J20"/>
    </sheetView>
  </sheetViews>
  <sheetFormatPr defaultColWidth="11.5546875" defaultRowHeight="14.4" x14ac:dyDescent="0.3"/>
  <cols>
    <col min="1" max="1" width="8.88671875" style="11" customWidth="1"/>
    <col min="2" max="2" width="8.88671875" style="11"/>
    <col min="3" max="3" width="8.88671875" style="38"/>
    <col min="4" max="4" width="8.88671875" style="11"/>
    <col min="5" max="5" width="8.88671875" style="38"/>
    <col min="6" max="6" width="8.88671875" style="11"/>
    <col min="7" max="7" width="4.6640625" style="11" customWidth="1"/>
    <col min="8" max="8" width="8.109375" style="11" customWidth="1"/>
    <col min="9" max="9" width="8.88671875" style="11"/>
    <col min="10" max="10" width="8.88671875" style="36"/>
    <col min="11" max="13" width="8.88671875" style="11"/>
    <col min="14" max="14" width="3.88671875" style="11" customWidth="1"/>
    <col min="15" max="17" width="11.5546875" style="11"/>
    <col min="18" max="18" width="11.5546875" style="36"/>
    <col min="19" max="19" width="11.5546875" style="11"/>
  </cols>
  <sheetData>
    <row r="2" spans="1:19" x14ac:dyDescent="0.3">
      <c r="A2" s="11">
        <f>COUNT(A4:$A$103)</f>
        <v>100</v>
      </c>
      <c r="C2" s="57" t="s">
        <v>12</v>
      </c>
      <c r="D2" s="58"/>
      <c r="E2" s="57" t="s">
        <v>13</v>
      </c>
      <c r="F2" s="58"/>
      <c r="H2" s="11">
        <f>COUNT($H$4:$H$13)</f>
        <v>10</v>
      </c>
      <c r="J2" s="57" t="s">
        <v>12</v>
      </c>
      <c r="K2" s="58"/>
      <c r="L2" s="57" t="s">
        <v>13</v>
      </c>
      <c r="M2" s="58"/>
      <c r="P2" s="57" t="s">
        <v>12</v>
      </c>
      <c r="Q2" s="58"/>
      <c r="R2" s="57" t="s">
        <v>13</v>
      </c>
      <c r="S2" s="58"/>
    </row>
    <row r="3" spans="1:19" x14ac:dyDescent="0.3">
      <c r="A3" s="13" t="s">
        <v>14</v>
      </c>
      <c r="B3" s="14" t="s">
        <v>15</v>
      </c>
      <c r="C3" s="15" t="s">
        <v>16</v>
      </c>
      <c r="D3" s="16" t="s">
        <v>17</v>
      </c>
      <c r="E3" s="15" t="s">
        <v>16</v>
      </c>
      <c r="F3" s="17" t="s">
        <v>18</v>
      </c>
      <c r="G3" s="18"/>
      <c r="H3" s="13" t="s">
        <v>14</v>
      </c>
      <c r="I3" s="13" t="s">
        <v>15</v>
      </c>
      <c r="J3" s="15" t="s">
        <v>16</v>
      </c>
      <c r="K3" s="16" t="s">
        <v>17</v>
      </c>
      <c r="L3" s="14" t="s">
        <v>16</v>
      </c>
      <c r="M3" s="17" t="s">
        <v>18</v>
      </c>
      <c r="N3" s="18"/>
      <c r="O3" s="13" t="s">
        <v>16</v>
      </c>
      <c r="P3" s="16" t="s">
        <v>14</v>
      </c>
      <c r="Q3" s="16" t="s">
        <v>19</v>
      </c>
      <c r="R3" s="14" t="s">
        <v>14</v>
      </c>
      <c r="S3" s="17" t="s">
        <v>18</v>
      </c>
    </row>
    <row r="4" spans="1:19" x14ac:dyDescent="0.3">
      <c r="A4" s="19">
        <v>1</v>
      </c>
      <c r="B4" s="19">
        <v>1</v>
      </c>
      <c r="C4" s="20">
        <f t="shared" ref="C4:C67" si="0">(A4-1)/($A$2-1)</f>
        <v>0</v>
      </c>
      <c r="D4" s="21">
        <f t="shared" ref="D4:D67" si="1">_xlfn.PERCENTILE.INC($B$4:$B$103,C4)</f>
        <v>1</v>
      </c>
      <c r="E4" s="20">
        <f t="shared" ref="E4:E67" si="2">A4/($A$2+1)</f>
        <v>9.9009900990099011E-3</v>
      </c>
      <c r="F4" s="21">
        <f t="shared" ref="F4:F67" si="3">_xlfn.PERCENTILE.EXC($B$4:$B$103,E4)</f>
        <v>1</v>
      </c>
      <c r="H4" s="19">
        <v>1</v>
      </c>
      <c r="I4" s="19">
        <v>2</v>
      </c>
      <c r="J4" s="22">
        <f t="shared" ref="J4:J13" si="4">(H4-1)/($H$2-1)</f>
        <v>0</v>
      </c>
      <c r="K4" s="23">
        <f t="shared" ref="K4:K13" si="5">_xlfn.PERCENTILE.INC($I$4:$I$13,J4)</f>
        <v>2</v>
      </c>
      <c r="L4" s="22">
        <f t="shared" ref="L4:L13" si="6">H4/($H$2+1)</f>
        <v>9.0909090909090912E-2</v>
      </c>
      <c r="M4" s="23">
        <f t="shared" ref="M4:M13" si="7">_xlfn.PERCENTILE.EXC($I$4:$I$13,L4)</f>
        <v>2</v>
      </c>
      <c r="O4" s="24">
        <v>0.05</v>
      </c>
      <c r="P4" s="22">
        <f t="shared" ref="P4:P13" si="8">O4*($H$2-1)+1</f>
        <v>1.45</v>
      </c>
      <c r="Q4" s="23">
        <f t="shared" ref="Q4:Q13" si="9">_xlfn.PERCENTILE.INC($I$4:$I$13,O4)</f>
        <v>2.9</v>
      </c>
      <c r="R4" s="25">
        <f t="shared" ref="R4:R13" si="10">O4*($H$2+1)</f>
        <v>0.55000000000000004</v>
      </c>
      <c r="S4" s="26" t="e">
        <f t="shared" ref="S4:S13" si="11">_xlfn.PERCENTILE.EXC($I$4:$I$13,O4)</f>
        <v>#NUM!</v>
      </c>
    </row>
    <row r="5" spans="1:19" x14ac:dyDescent="0.3">
      <c r="A5" s="21">
        <v>2</v>
      </c>
      <c r="B5" s="21">
        <v>2</v>
      </c>
      <c r="C5" s="20">
        <f t="shared" si="0"/>
        <v>1.0101010101010102E-2</v>
      </c>
      <c r="D5" s="21">
        <f t="shared" si="1"/>
        <v>2</v>
      </c>
      <c r="E5" s="20">
        <f t="shared" si="2"/>
        <v>1.9801980198019802E-2</v>
      </c>
      <c r="F5" s="21">
        <f t="shared" si="3"/>
        <v>2</v>
      </c>
      <c r="H5" s="21">
        <v>2</v>
      </c>
      <c r="I5" s="21">
        <v>4</v>
      </c>
      <c r="J5" s="27">
        <f t="shared" si="4"/>
        <v>0.1111111111111111</v>
      </c>
      <c r="K5" s="28">
        <f t="shared" si="5"/>
        <v>4</v>
      </c>
      <c r="L5" s="27">
        <f t="shared" si="6"/>
        <v>0.18181818181818182</v>
      </c>
      <c r="M5" s="28">
        <f t="shared" si="7"/>
        <v>4</v>
      </c>
      <c r="O5" s="29">
        <v>0.1</v>
      </c>
      <c r="P5" s="27">
        <f t="shared" si="8"/>
        <v>1.9</v>
      </c>
      <c r="Q5" s="28">
        <f t="shared" si="9"/>
        <v>3.8</v>
      </c>
      <c r="R5" s="27">
        <f t="shared" si="10"/>
        <v>1.1000000000000001</v>
      </c>
      <c r="S5" s="28">
        <f t="shared" si="11"/>
        <v>2.2000000000000002</v>
      </c>
    </row>
    <row r="6" spans="1:19" x14ac:dyDescent="0.3">
      <c r="A6" s="21">
        <v>3</v>
      </c>
      <c r="B6" s="21">
        <v>3</v>
      </c>
      <c r="C6" s="20">
        <f t="shared" si="0"/>
        <v>2.0202020202020204E-2</v>
      </c>
      <c r="D6" s="21">
        <f t="shared" si="1"/>
        <v>3</v>
      </c>
      <c r="E6" s="20">
        <f t="shared" si="2"/>
        <v>2.9702970297029702E-2</v>
      </c>
      <c r="F6" s="21">
        <f t="shared" si="3"/>
        <v>3</v>
      </c>
      <c r="H6" s="21">
        <v>3</v>
      </c>
      <c r="I6" s="21">
        <v>6</v>
      </c>
      <c r="J6" s="27">
        <f t="shared" si="4"/>
        <v>0.22222222222222221</v>
      </c>
      <c r="K6" s="28">
        <f t="shared" si="5"/>
        <v>6</v>
      </c>
      <c r="L6" s="27">
        <f t="shared" si="6"/>
        <v>0.27272727272727271</v>
      </c>
      <c r="M6" s="28">
        <f t="shared" si="7"/>
        <v>6</v>
      </c>
      <c r="O6" s="29">
        <v>0.2</v>
      </c>
      <c r="P6" s="27">
        <f t="shared" si="8"/>
        <v>2.8</v>
      </c>
      <c r="Q6" s="28">
        <f t="shared" si="9"/>
        <v>5.6</v>
      </c>
      <c r="R6" s="27">
        <f t="shared" si="10"/>
        <v>2.2000000000000002</v>
      </c>
      <c r="S6" s="28">
        <f t="shared" si="11"/>
        <v>4.4000000000000004</v>
      </c>
    </row>
    <row r="7" spans="1:19" x14ac:dyDescent="0.3">
      <c r="A7" s="21">
        <v>4</v>
      </c>
      <c r="B7" s="21">
        <v>4</v>
      </c>
      <c r="C7" s="20">
        <f t="shared" si="0"/>
        <v>3.0303030303030304E-2</v>
      </c>
      <c r="D7" s="21">
        <f t="shared" si="1"/>
        <v>4</v>
      </c>
      <c r="E7" s="20">
        <f t="shared" si="2"/>
        <v>3.9603960396039604E-2</v>
      </c>
      <c r="F7" s="21">
        <f t="shared" si="3"/>
        <v>4</v>
      </c>
      <c r="H7" s="21">
        <v>4</v>
      </c>
      <c r="I7" s="21">
        <v>8</v>
      </c>
      <c r="J7" s="27">
        <f t="shared" si="4"/>
        <v>0.33333333333333331</v>
      </c>
      <c r="K7" s="28">
        <f t="shared" si="5"/>
        <v>8</v>
      </c>
      <c r="L7" s="27">
        <f t="shared" si="6"/>
        <v>0.36363636363636365</v>
      </c>
      <c r="M7" s="28">
        <f t="shared" si="7"/>
        <v>8</v>
      </c>
      <c r="O7" s="29">
        <v>0.4</v>
      </c>
      <c r="P7" s="27">
        <f t="shared" si="8"/>
        <v>4.5999999999999996</v>
      </c>
      <c r="Q7" s="28">
        <f t="shared" si="9"/>
        <v>9.1999999999999993</v>
      </c>
      <c r="R7" s="27">
        <f t="shared" si="10"/>
        <v>4.4000000000000004</v>
      </c>
      <c r="S7" s="28">
        <f t="shared" si="11"/>
        <v>8.8000000000000007</v>
      </c>
    </row>
    <row r="8" spans="1:19" x14ac:dyDescent="0.3">
      <c r="A8" s="21">
        <v>5</v>
      </c>
      <c r="B8" s="21">
        <v>5</v>
      </c>
      <c r="C8" s="20">
        <f t="shared" si="0"/>
        <v>4.0404040404040407E-2</v>
      </c>
      <c r="D8" s="21">
        <f t="shared" si="1"/>
        <v>5</v>
      </c>
      <c r="E8" s="20">
        <f t="shared" si="2"/>
        <v>4.9504950495049507E-2</v>
      </c>
      <c r="F8" s="21">
        <f t="shared" si="3"/>
        <v>5</v>
      </c>
      <c r="H8" s="21">
        <v>5</v>
      </c>
      <c r="I8" s="21">
        <v>10</v>
      </c>
      <c r="J8" s="27">
        <f t="shared" si="4"/>
        <v>0.44444444444444442</v>
      </c>
      <c r="K8" s="28">
        <f t="shared" si="5"/>
        <v>10</v>
      </c>
      <c r="L8" s="27">
        <f t="shared" si="6"/>
        <v>0.45454545454545453</v>
      </c>
      <c r="M8" s="28">
        <f t="shared" si="7"/>
        <v>10</v>
      </c>
      <c r="O8" s="29">
        <v>0.5</v>
      </c>
      <c r="P8" s="27">
        <f t="shared" si="8"/>
        <v>5.5</v>
      </c>
      <c r="Q8" s="28">
        <f t="shared" si="9"/>
        <v>11</v>
      </c>
      <c r="R8" s="27">
        <f t="shared" si="10"/>
        <v>5.5</v>
      </c>
      <c r="S8" s="28">
        <f t="shared" si="11"/>
        <v>11</v>
      </c>
    </row>
    <row r="9" spans="1:19" x14ac:dyDescent="0.3">
      <c r="A9" s="21">
        <v>6</v>
      </c>
      <c r="B9" s="21">
        <v>6</v>
      </c>
      <c r="C9" s="20">
        <f t="shared" si="0"/>
        <v>5.0505050505050504E-2</v>
      </c>
      <c r="D9" s="21">
        <f t="shared" si="1"/>
        <v>6</v>
      </c>
      <c r="E9" s="20">
        <f t="shared" si="2"/>
        <v>5.9405940594059403E-2</v>
      </c>
      <c r="F9" s="21">
        <f t="shared" si="3"/>
        <v>6</v>
      </c>
      <c r="H9" s="21">
        <v>6</v>
      </c>
      <c r="I9" s="21">
        <v>12</v>
      </c>
      <c r="J9" s="27">
        <f t="shared" si="4"/>
        <v>0.55555555555555558</v>
      </c>
      <c r="K9" s="28">
        <f t="shared" si="5"/>
        <v>12</v>
      </c>
      <c r="L9" s="27">
        <f t="shared" si="6"/>
        <v>0.54545454545454541</v>
      </c>
      <c r="M9" s="28">
        <f t="shared" si="7"/>
        <v>12</v>
      </c>
      <c r="O9" s="29">
        <v>0.6</v>
      </c>
      <c r="P9" s="27">
        <f t="shared" si="8"/>
        <v>6.3999999999999995</v>
      </c>
      <c r="Q9" s="28">
        <f t="shared" si="9"/>
        <v>12.799999999999999</v>
      </c>
      <c r="R9" s="27">
        <f t="shared" si="10"/>
        <v>6.6</v>
      </c>
      <c r="S9" s="28">
        <f t="shared" si="11"/>
        <v>13.2</v>
      </c>
    </row>
    <row r="10" spans="1:19" x14ac:dyDescent="0.3">
      <c r="A10" s="21">
        <v>7</v>
      </c>
      <c r="B10" s="21">
        <v>7</v>
      </c>
      <c r="C10" s="20">
        <f t="shared" si="0"/>
        <v>6.0606060606060608E-2</v>
      </c>
      <c r="D10" s="21">
        <f t="shared" si="1"/>
        <v>7</v>
      </c>
      <c r="E10" s="20">
        <f t="shared" si="2"/>
        <v>6.9306930693069313E-2</v>
      </c>
      <c r="F10" s="21">
        <f t="shared" si="3"/>
        <v>7.0000000000000009</v>
      </c>
      <c r="H10" s="21">
        <v>7</v>
      </c>
      <c r="I10" s="21">
        <v>14</v>
      </c>
      <c r="J10" s="27">
        <f t="shared" si="4"/>
        <v>0.66666666666666663</v>
      </c>
      <c r="K10" s="28">
        <f t="shared" si="5"/>
        <v>14</v>
      </c>
      <c r="L10" s="27">
        <f t="shared" si="6"/>
        <v>0.63636363636363635</v>
      </c>
      <c r="M10" s="28">
        <f t="shared" si="7"/>
        <v>14</v>
      </c>
      <c r="O10" s="29">
        <v>0.7</v>
      </c>
      <c r="P10" s="27">
        <f t="shared" si="8"/>
        <v>7.3</v>
      </c>
      <c r="Q10" s="28">
        <f t="shared" si="9"/>
        <v>14.6</v>
      </c>
      <c r="R10" s="27">
        <f t="shared" si="10"/>
        <v>7.6999999999999993</v>
      </c>
      <c r="S10" s="28">
        <f t="shared" si="11"/>
        <v>15.399999999999999</v>
      </c>
    </row>
    <row r="11" spans="1:19" x14ac:dyDescent="0.3">
      <c r="A11" s="21">
        <v>8</v>
      </c>
      <c r="B11" s="21">
        <v>8</v>
      </c>
      <c r="C11" s="20">
        <f t="shared" si="0"/>
        <v>7.0707070707070704E-2</v>
      </c>
      <c r="D11" s="21">
        <f t="shared" si="1"/>
        <v>8</v>
      </c>
      <c r="E11" s="20">
        <f t="shared" si="2"/>
        <v>7.9207920792079209E-2</v>
      </c>
      <c r="F11" s="21">
        <f t="shared" si="3"/>
        <v>8</v>
      </c>
      <c r="H11" s="21">
        <v>8</v>
      </c>
      <c r="I11" s="21">
        <v>16</v>
      </c>
      <c r="J11" s="27">
        <f t="shared" si="4"/>
        <v>0.77777777777777779</v>
      </c>
      <c r="K11" s="28">
        <f t="shared" si="5"/>
        <v>16</v>
      </c>
      <c r="L11" s="27">
        <f t="shared" si="6"/>
        <v>0.72727272727272729</v>
      </c>
      <c r="M11" s="28">
        <f t="shared" si="7"/>
        <v>16</v>
      </c>
      <c r="O11" s="29">
        <v>0.8</v>
      </c>
      <c r="P11" s="27">
        <f t="shared" si="8"/>
        <v>8.1999999999999993</v>
      </c>
      <c r="Q11" s="28">
        <f t="shared" si="9"/>
        <v>16.399999999999999</v>
      </c>
      <c r="R11" s="27">
        <f t="shared" si="10"/>
        <v>8.8000000000000007</v>
      </c>
      <c r="S11" s="28">
        <f t="shared" si="11"/>
        <v>17.600000000000001</v>
      </c>
    </row>
    <row r="12" spans="1:19" x14ac:dyDescent="0.3">
      <c r="A12" s="21">
        <v>9</v>
      </c>
      <c r="B12" s="21">
        <v>9</v>
      </c>
      <c r="C12" s="20">
        <f t="shared" si="0"/>
        <v>8.0808080808080815E-2</v>
      </c>
      <c r="D12" s="21">
        <f t="shared" si="1"/>
        <v>9</v>
      </c>
      <c r="E12" s="20">
        <f t="shared" si="2"/>
        <v>8.9108910891089105E-2</v>
      </c>
      <c r="F12" s="21">
        <f t="shared" si="3"/>
        <v>9</v>
      </c>
      <c r="H12" s="21">
        <v>9</v>
      </c>
      <c r="I12" s="21">
        <v>18</v>
      </c>
      <c r="J12" s="27">
        <f t="shared" si="4"/>
        <v>0.88888888888888884</v>
      </c>
      <c r="K12" s="28">
        <f t="shared" si="5"/>
        <v>18</v>
      </c>
      <c r="L12" s="27">
        <f t="shared" si="6"/>
        <v>0.81818181818181823</v>
      </c>
      <c r="M12" s="28">
        <f t="shared" si="7"/>
        <v>18</v>
      </c>
      <c r="O12" s="29">
        <v>0.9</v>
      </c>
      <c r="P12" s="27">
        <f t="shared" si="8"/>
        <v>9.1</v>
      </c>
      <c r="Q12" s="28">
        <f t="shared" si="9"/>
        <v>18.2</v>
      </c>
      <c r="R12" s="27">
        <f t="shared" si="10"/>
        <v>9.9</v>
      </c>
      <c r="S12" s="28">
        <f t="shared" si="11"/>
        <v>19.8</v>
      </c>
    </row>
    <row r="13" spans="1:19" x14ac:dyDescent="0.3">
      <c r="A13" s="21">
        <v>10</v>
      </c>
      <c r="B13" s="21">
        <v>10</v>
      </c>
      <c r="C13" s="20">
        <f t="shared" si="0"/>
        <v>9.0909090909090912E-2</v>
      </c>
      <c r="D13" s="21">
        <f t="shared" si="1"/>
        <v>10</v>
      </c>
      <c r="E13" s="20">
        <f t="shared" si="2"/>
        <v>9.9009900990099015E-2</v>
      </c>
      <c r="F13" s="21">
        <f t="shared" si="3"/>
        <v>10</v>
      </c>
      <c r="H13" s="30">
        <v>10</v>
      </c>
      <c r="I13" s="30">
        <v>20</v>
      </c>
      <c r="J13" s="31">
        <f t="shared" si="4"/>
        <v>1</v>
      </c>
      <c r="K13" s="32">
        <f t="shared" si="5"/>
        <v>20</v>
      </c>
      <c r="L13" s="31">
        <f t="shared" si="6"/>
        <v>0.90909090909090906</v>
      </c>
      <c r="M13" s="32">
        <f t="shared" si="7"/>
        <v>20</v>
      </c>
      <c r="O13" s="33">
        <v>0.95</v>
      </c>
      <c r="P13" s="31">
        <f t="shared" si="8"/>
        <v>9.5499999999999989</v>
      </c>
      <c r="Q13" s="32">
        <f t="shared" si="9"/>
        <v>19.099999999999998</v>
      </c>
      <c r="R13" s="34">
        <f t="shared" si="10"/>
        <v>10.45</v>
      </c>
      <c r="S13" s="35" t="e">
        <f t="shared" si="11"/>
        <v>#NUM!</v>
      </c>
    </row>
    <row r="14" spans="1:19" x14ac:dyDescent="0.3">
      <c r="A14" s="21">
        <v>11</v>
      </c>
      <c r="B14" s="21">
        <v>11</v>
      </c>
      <c r="C14" s="20">
        <f t="shared" si="0"/>
        <v>0.10101010101010101</v>
      </c>
      <c r="D14" s="21">
        <f t="shared" si="1"/>
        <v>11</v>
      </c>
      <c r="E14" s="20">
        <f t="shared" si="2"/>
        <v>0.10891089108910891</v>
      </c>
      <c r="F14" s="21">
        <f t="shared" si="3"/>
        <v>11</v>
      </c>
    </row>
    <row r="15" spans="1:19" x14ac:dyDescent="0.3">
      <c r="A15" s="21">
        <v>12</v>
      </c>
      <c r="B15" s="21">
        <v>12</v>
      </c>
      <c r="C15" s="20">
        <f t="shared" si="0"/>
        <v>0.1111111111111111</v>
      </c>
      <c r="D15" s="21">
        <f t="shared" si="1"/>
        <v>12</v>
      </c>
      <c r="E15" s="20">
        <f t="shared" si="2"/>
        <v>0.11881188118811881</v>
      </c>
      <c r="F15" s="21">
        <f t="shared" si="3"/>
        <v>12</v>
      </c>
    </row>
    <row r="16" spans="1:19" x14ac:dyDescent="0.3">
      <c r="A16" s="21">
        <v>13</v>
      </c>
      <c r="B16" s="21">
        <v>13</v>
      </c>
      <c r="C16" s="20">
        <f t="shared" si="0"/>
        <v>0.12121212121212122</v>
      </c>
      <c r="D16" s="21">
        <f t="shared" si="1"/>
        <v>13</v>
      </c>
      <c r="E16" s="20">
        <f t="shared" si="2"/>
        <v>0.12871287128712872</v>
      </c>
      <c r="F16" s="21">
        <f t="shared" si="3"/>
        <v>13</v>
      </c>
    </row>
    <row r="17" spans="1:10" x14ac:dyDescent="0.3">
      <c r="A17" s="21">
        <v>14</v>
      </c>
      <c r="B17" s="21">
        <v>14</v>
      </c>
      <c r="C17" s="20">
        <f t="shared" si="0"/>
        <v>0.13131313131313133</v>
      </c>
      <c r="D17" s="21">
        <f t="shared" si="1"/>
        <v>14.000000000000002</v>
      </c>
      <c r="E17" s="20">
        <f>A17/($A$2+1)</f>
        <v>0.13861386138613863</v>
      </c>
      <c r="F17" s="21">
        <f t="shared" si="3"/>
        <v>14.000000000000002</v>
      </c>
    </row>
    <row r="18" spans="1:10" x14ac:dyDescent="0.3">
      <c r="A18" s="21">
        <v>15</v>
      </c>
      <c r="B18" s="21">
        <v>15</v>
      </c>
      <c r="C18" s="20">
        <f t="shared" si="0"/>
        <v>0.14141414141414141</v>
      </c>
      <c r="D18" s="21">
        <f t="shared" si="1"/>
        <v>15</v>
      </c>
      <c r="E18" s="20">
        <f t="shared" si="2"/>
        <v>0.14851485148514851</v>
      </c>
      <c r="F18" s="21">
        <f t="shared" si="3"/>
        <v>15</v>
      </c>
    </row>
    <row r="19" spans="1:10" x14ac:dyDescent="0.3">
      <c r="A19" s="21">
        <v>16</v>
      </c>
      <c r="B19" s="21">
        <v>16</v>
      </c>
      <c r="C19" s="20">
        <f t="shared" si="0"/>
        <v>0.15151515151515152</v>
      </c>
      <c r="D19" s="21">
        <f t="shared" si="1"/>
        <v>16</v>
      </c>
      <c r="E19" s="20">
        <f t="shared" si="2"/>
        <v>0.15841584158415842</v>
      </c>
      <c r="F19" s="21">
        <f t="shared" si="3"/>
        <v>16</v>
      </c>
    </row>
    <row r="20" spans="1:10" x14ac:dyDescent="0.3">
      <c r="A20" s="21">
        <v>17</v>
      </c>
      <c r="B20" s="21">
        <v>17</v>
      </c>
      <c r="C20" s="20">
        <f t="shared" si="0"/>
        <v>0.16161616161616163</v>
      </c>
      <c r="D20" s="21">
        <f t="shared" si="1"/>
        <v>17</v>
      </c>
      <c r="E20" s="20">
        <f t="shared" si="2"/>
        <v>0.16831683168316833</v>
      </c>
      <c r="F20" s="21">
        <f t="shared" si="3"/>
        <v>17</v>
      </c>
      <c r="J20" s="39"/>
    </row>
    <row r="21" spans="1:10" x14ac:dyDescent="0.3">
      <c r="A21" s="21">
        <v>18</v>
      </c>
      <c r="B21" s="21">
        <v>18</v>
      </c>
      <c r="C21" s="20">
        <f t="shared" si="0"/>
        <v>0.17171717171717171</v>
      </c>
      <c r="D21" s="21">
        <f t="shared" si="1"/>
        <v>18</v>
      </c>
      <c r="E21" s="20">
        <f t="shared" si="2"/>
        <v>0.17821782178217821</v>
      </c>
      <c r="F21" s="21">
        <f t="shared" si="3"/>
        <v>18</v>
      </c>
    </row>
    <row r="22" spans="1:10" x14ac:dyDescent="0.3">
      <c r="A22" s="21">
        <v>19</v>
      </c>
      <c r="B22" s="21">
        <v>19</v>
      </c>
      <c r="C22" s="20">
        <f t="shared" si="0"/>
        <v>0.18181818181818182</v>
      </c>
      <c r="D22" s="21">
        <f t="shared" si="1"/>
        <v>19</v>
      </c>
      <c r="E22" s="20">
        <f t="shared" si="2"/>
        <v>0.18811881188118812</v>
      </c>
      <c r="F22" s="21">
        <f t="shared" si="3"/>
        <v>19</v>
      </c>
    </row>
    <row r="23" spans="1:10" x14ac:dyDescent="0.3">
      <c r="A23" s="21">
        <v>20</v>
      </c>
      <c r="B23" s="21">
        <v>20</v>
      </c>
      <c r="C23" s="20">
        <f t="shared" si="0"/>
        <v>0.19191919191919191</v>
      </c>
      <c r="D23" s="21">
        <f t="shared" si="1"/>
        <v>20</v>
      </c>
      <c r="E23" s="20">
        <f t="shared" si="2"/>
        <v>0.19801980198019803</v>
      </c>
      <c r="F23" s="21">
        <f t="shared" si="3"/>
        <v>20</v>
      </c>
    </row>
    <row r="24" spans="1:10" x14ac:dyDescent="0.3">
      <c r="A24" s="21">
        <v>21</v>
      </c>
      <c r="B24" s="21">
        <v>21</v>
      </c>
      <c r="C24" s="20">
        <f t="shared" si="0"/>
        <v>0.20202020202020202</v>
      </c>
      <c r="D24" s="21">
        <f t="shared" si="1"/>
        <v>21</v>
      </c>
      <c r="E24" s="20">
        <f t="shared" si="2"/>
        <v>0.20792079207920791</v>
      </c>
      <c r="F24" s="21">
        <f t="shared" si="3"/>
        <v>21</v>
      </c>
    </row>
    <row r="25" spans="1:10" x14ac:dyDescent="0.3">
      <c r="A25" s="21">
        <v>22</v>
      </c>
      <c r="B25" s="21">
        <v>22</v>
      </c>
      <c r="C25" s="20">
        <f t="shared" si="0"/>
        <v>0.21212121212121213</v>
      </c>
      <c r="D25" s="21">
        <f t="shared" si="1"/>
        <v>22</v>
      </c>
      <c r="E25" s="20">
        <f t="shared" si="2"/>
        <v>0.21782178217821782</v>
      </c>
      <c r="F25" s="21">
        <f t="shared" si="3"/>
        <v>22</v>
      </c>
    </row>
    <row r="26" spans="1:10" x14ac:dyDescent="0.3">
      <c r="A26" s="21">
        <v>23</v>
      </c>
      <c r="B26" s="21">
        <v>23</v>
      </c>
      <c r="C26" s="20">
        <f t="shared" si="0"/>
        <v>0.22222222222222221</v>
      </c>
      <c r="D26" s="21">
        <f t="shared" si="1"/>
        <v>23</v>
      </c>
      <c r="E26" s="20">
        <f t="shared" si="2"/>
        <v>0.22772277227722773</v>
      </c>
      <c r="F26" s="21">
        <f t="shared" si="3"/>
        <v>23</v>
      </c>
    </row>
    <row r="27" spans="1:10" x14ac:dyDescent="0.3">
      <c r="A27" s="21">
        <v>24</v>
      </c>
      <c r="B27" s="21">
        <v>24</v>
      </c>
      <c r="C27" s="20">
        <f t="shared" si="0"/>
        <v>0.23232323232323232</v>
      </c>
      <c r="D27" s="21">
        <f t="shared" si="1"/>
        <v>24</v>
      </c>
      <c r="E27" s="20">
        <f t="shared" si="2"/>
        <v>0.23762376237623761</v>
      </c>
      <c r="F27" s="21">
        <f t="shared" si="3"/>
        <v>24</v>
      </c>
    </row>
    <row r="28" spans="1:10" x14ac:dyDescent="0.3">
      <c r="A28" s="21">
        <v>25</v>
      </c>
      <c r="B28" s="21">
        <v>25</v>
      </c>
      <c r="C28" s="20">
        <f t="shared" si="0"/>
        <v>0.24242424242424243</v>
      </c>
      <c r="D28" s="21">
        <f t="shared" si="1"/>
        <v>25</v>
      </c>
      <c r="E28" s="20">
        <f t="shared" si="2"/>
        <v>0.24752475247524752</v>
      </c>
      <c r="F28" s="21">
        <f t="shared" si="3"/>
        <v>25</v>
      </c>
    </row>
    <row r="29" spans="1:10" x14ac:dyDescent="0.3">
      <c r="A29" s="21">
        <v>26</v>
      </c>
      <c r="B29" s="21">
        <v>26</v>
      </c>
      <c r="C29" s="20">
        <f t="shared" si="0"/>
        <v>0.25252525252525254</v>
      </c>
      <c r="D29" s="21">
        <f t="shared" si="1"/>
        <v>26</v>
      </c>
      <c r="E29" s="20">
        <f t="shared" si="2"/>
        <v>0.25742574257425743</v>
      </c>
      <c r="F29" s="21">
        <f t="shared" si="3"/>
        <v>26</v>
      </c>
    </row>
    <row r="30" spans="1:10" x14ac:dyDescent="0.3">
      <c r="A30" s="21">
        <v>27</v>
      </c>
      <c r="B30" s="21">
        <v>27</v>
      </c>
      <c r="C30" s="20">
        <f t="shared" si="0"/>
        <v>0.26262626262626265</v>
      </c>
      <c r="D30" s="21">
        <f t="shared" si="1"/>
        <v>27.000000000000004</v>
      </c>
      <c r="E30" s="20">
        <f t="shared" si="2"/>
        <v>0.26732673267326734</v>
      </c>
      <c r="F30" s="21">
        <f t="shared" si="3"/>
        <v>27</v>
      </c>
    </row>
    <row r="31" spans="1:10" x14ac:dyDescent="0.3">
      <c r="A31" s="21">
        <v>28</v>
      </c>
      <c r="B31" s="21">
        <v>28</v>
      </c>
      <c r="C31" s="20">
        <f t="shared" si="0"/>
        <v>0.27272727272727271</v>
      </c>
      <c r="D31" s="21">
        <f t="shared" si="1"/>
        <v>27.999999999999996</v>
      </c>
      <c r="E31" s="20">
        <f t="shared" si="2"/>
        <v>0.27722772277227725</v>
      </c>
      <c r="F31" s="21">
        <f t="shared" si="3"/>
        <v>28.000000000000004</v>
      </c>
    </row>
    <row r="32" spans="1:10" x14ac:dyDescent="0.3">
      <c r="A32" s="21">
        <v>29</v>
      </c>
      <c r="B32" s="21">
        <v>29</v>
      </c>
      <c r="C32" s="20">
        <f t="shared" si="0"/>
        <v>0.28282828282828282</v>
      </c>
      <c r="D32" s="21">
        <f t="shared" si="1"/>
        <v>29</v>
      </c>
      <c r="E32" s="20">
        <f t="shared" si="2"/>
        <v>0.28712871287128711</v>
      </c>
      <c r="F32" s="21">
        <f t="shared" si="3"/>
        <v>28.999999999999996</v>
      </c>
    </row>
    <row r="33" spans="1:6" x14ac:dyDescent="0.3">
      <c r="A33" s="21">
        <v>30</v>
      </c>
      <c r="B33" s="21">
        <v>30</v>
      </c>
      <c r="C33" s="20">
        <f t="shared" si="0"/>
        <v>0.29292929292929293</v>
      </c>
      <c r="D33" s="21">
        <f t="shared" si="1"/>
        <v>30</v>
      </c>
      <c r="E33" s="20">
        <f t="shared" si="2"/>
        <v>0.29702970297029702</v>
      </c>
      <c r="F33" s="21">
        <f t="shared" si="3"/>
        <v>30</v>
      </c>
    </row>
    <row r="34" spans="1:6" x14ac:dyDescent="0.3">
      <c r="A34" s="21">
        <v>31</v>
      </c>
      <c r="B34" s="21">
        <v>31</v>
      </c>
      <c r="C34" s="20">
        <f t="shared" si="0"/>
        <v>0.30303030303030304</v>
      </c>
      <c r="D34" s="21">
        <f t="shared" si="1"/>
        <v>31</v>
      </c>
      <c r="E34" s="20">
        <f t="shared" si="2"/>
        <v>0.30693069306930693</v>
      </c>
      <c r="F34" s="21">
        <f t="shared" si="3"/>
        <v>31</v>
      </c>
    </row>
    <row r="35" spans="1:6" x14ac:dyDescent="0.3">
      <c r="A35" s="21">
        <v>32</v>
      </c>
      <c r="B35" s="21">
        <v>32</v>
      </c>
      <c r="C35" s="20">
        <f t="shared" si="0"/>
        <v>0.31313131313131315</v>
      </c>
      <c r="D35" s="21">
        <f t="shared" si="1"/>
        <v>32</v>
      </c>
      <c r="E35" s="20">
        <f t="shared" si="2"/>
        <v>0.31683168316831684</v>
      </c>
      <c r="F35" s="21">
        <f t="shared" si="3"/>
        <v>32</v>
      </c>
    </row>
    <row r="36" spans="1:6" x14ac:dyDescent="0.3">
      <c r="A36" s="21">
        <v>33</v>
      </c>
      <c r="B36" s="21">
        <v>33</v>
      </c>
      <c r="C36" s="20">
        <f t="shared" si="0"/>
        <v>0.32323232323232326</v>
      </c>
      <c r="D36" s="21">
        <f t="shared" si="1"/>
        <v>33</v>
      </c>
      <c r="E36" s="20">
        <f t="shared" si="2"/>
        <v>0.32673267326732675</v>
      </c>
      <c r="F36" s="21">
        <f t="shared" si="3"/>
        <v>33</v>
      </c>
    </row>
    <row r="37" spans="1:6" x14ac:dyDescent="0.3">
      <c r="A37" s="21">
        <v>34</v>
      </c>
      <c r="B37" s="21">
        <v>34</v>
      </c>
      <c r="C37" s="20">
        <f t="shared" si="0"/>
        <v>0.33333333333333331</v>
      </c>
      <c r="D37" s="21">
        <f t="shared" si="1"/>
        <v>34</v>
      </c>
      <c r="E37" s="20">
        <f t="shared" si="2"/>
        <v>0.33663366336633666</v>
      </c>
      <c r="F37" s="21">
        <f t="shared" si="3"/>
        <v>34</v>
      </c>
    </row>
    <row r="38" spans="1:6" x14ac:dyDescent="0.3">
      <c r="A38" s="21">
        <v>35</v>
      </c>
      <c r="B38" s="21">
        <v>35</v>
      </c>
      <c r="C38" s="20">
        <f t="shared" si="0"/>
        <v>0.34343434343434343</v>
      </c>
      <c r="D38" s="21">
        <f t="shared" si="1"/>
        <v>35</v>
      </c>
      <c r="E38" s="20">
        <f t="shared" si="2"/>
        <v>0.34653465346534651</v>
      </c>
      <c r="F38" s="21">
        <f t="shared" si="3"/>
        <v>35</v>
      </c>
    </row>
    <row r="39" spans="1:6" x14ac:dyDescent="0.3">
      <c r="A39" s="21">
        <v>36</v>
      </c>
      <c r="B39" s="21">
        <v>36</v>
      </c>
      <c r="C39" s="20">
        <f t="shared" si="0"/>
        <v>0.35353535353535354</v>
      </c>
      <c r="D39" s="21">
        <f t="shared" si="1"/>
        <v>36</v>
      </c>
      <c r="E39" s="20">
        <f t="shared" si="2"/>
        <v>0.35643564356435642</v>
      </c>
      <c r="F39" s="21">
        <f t="shared" si="3"/>
        <v>36</v>
      </c>
    </row>
    <row r="40" spans="1:6" x14ac:dyDescent="0.3">
      <c r="A40" s="21">
        <v>37</v>
      </c>
      <c r="B40" s="21">
        <v>37</v>
      </c>
      <c r="C40" s="20">
        <f t="shared" si="0"/>
        <v>0.36363636363636365</v>
      </c>
      <c r="D40" s="21">
        <f t="shared" si="1"/>
        <v>37</v>
      </c>
      <c r="E40" s="20">
        <f t="shared" si="2"/>
        <v>0.36633663366336633</v>
      </c>
      <c r="F40" s="21">
        <f t="shared" si="3"/>
        <v>37</v>
      </c>
    </row>
    <row r="41" spans="1:6" x14ac:dyDescent="0.3">
      <c r="A41" s="21">
        <v>38</v>
      </c>
      <c r="B41" s="21">
        <v>38</v>
      </c>
      <c r="C41" s="20">
        <f t="shared" si="0"/>
        <v>0.37373737373737376</v>
      </c>
      <c r="D41" s="21">
        <f t="shared" si="1"/>
        <v>38</v>
      </c>
      <c r="E41" s="20">
        <f t="shared" si="2"/>
        <v>0.37623762376237624</v>
      </c>
      <c r="F41" s="21">
        <f t="shared" si="3"/>
        <v>38</v>
      </c>
    </row>
    <row r="42" spans="1:6" x14ac:dyDescent="0.3">
      <c r="A42" s="21">
        <v>39</v>
      </c>
      <c r="B42" s="21">
        <v>39</v>
      </c>
      <c r="C42" s="20">
        <f t="shared" si="0"/>
        <v>0.38383838383838381</v>
      </c>
      <c r="D42" s="21">
        <f t="shared" si="1"/>
        <v>39</v>
      </c>
      <c r="E42" s="20">
        <f t="shared" si="2"/>
        <v>0.38613861386138615</v>
      </c>
      <c r="F42" s="21">
        <f t="shared" si="3"/>
        <v>39</v>
      </c>
    </row>
    <row r="43" spans="1:6" x14ac:dyDescent="0.3">
      <c r="A43" s="21">
        <v>40</v>
      </c>
      <c r="B43" s="21">
        <v>40</v>
      </c>
      <c r="C43" s="20">
        <f t="shared" si="0"/>
        <v>0.39393939393939392</v>
      </c>
      <c r="D43" s="21">
        <f t="shared" si="1"/>
        <v>40</v>
      </c>
      <c r="E43" s="20">
        <f t="shared" si="2"/>
        <v>0.39603960396039606</v>
      </c>
      <c r="F43" s="21">
        <f t="shared" si="3"/>
        <v>40</v>
      </c>
    </row>
    <row r="44" spans="1:6" x14ac:dyDescent="0.3">
      <c r="A44" s="21">
        <v>41</v>
      </c>
      <c r="B44" s="21">
        <v>41</v>
      </c>
      <c r="C44" s="20">
        <f t="shared" si="0"/>
        <v>0.40404040404040403</v>
      </c>
      <c r="D44" s="21">
        <f t="shared" si="1"/>
        <v>41</v>
      </c>
      <c r="E44" s="20">
        <f t="shared" si="2"/>
        <v>0.40594059405940597</v>
      </c>
      <c r="F44" s="21">
        <f t="shared" si="3"/>
        <v>41</v>
      </c>
    </row>
    <row r="45" spans="1:6" x14ac:dyDescent="0.3">
      <c r="A45" s="21">
        <v>42</v>
      </c>
      <c r="B45" s="21">
        <v>42</v>
      </c>
      <c r="C45" s="20">
        <f t="shared" si="0"/>
        <v>0.41414141414141414</v>
      </c>
      <c r="D45" s="21">
        <f t="shared" si="1"/>
        <v>42</v>
      </c>
      <c r="E45" s="20">
        <f t="shared" si="2"/>
        <v>0.41584158415841582</v>
      </c>
      <c r="F45" s="21">
        <f t="shared" si="3"/>
        <v>42</v>
      </c>
    </row>
    <row r="46" spans="1:6" x14ac:dyDescent="0.3">
      <c r="A46" s="21">
        <v>43</v>
      </c>
      <c r="B46" s="21">
        <v>43</v>
      </c>
      <c r="C46" s="20">
        <f t="shared" si="0"/>
        <v>0.42424242424242425</v>
      </c>
      <c r="D46" s="21">
        <f t="shared" si="1"/>
        <v>43</v>
      </c>
      <c r="E46" s="20">
        <f t="shared" si="2"/>
        <v>0.42574257425742573</v>
      </c>
      <c r="F46" s="21">
        <f t="shared" si="3"/>
        <v>43</v>
      </c>
    </row>
    <row r="47" spans="1:6" x14ac:dyDescent="0.3">
      <c r="A47" s="21">
        <v>44</v>
      </c>
      <c r="B47" s="21">
        <v>44</v>
      </c>
      <c r="C47" s="20">
        <f t="shared" si="0"/>
        <v>0.43434343434343436</v>
      </c>
      <c r="D47" s="21">
        <f t="shared" si="1"/>
        <v>44</v>
      </c>
      <c r="E47" s="20">
        <f t="shared" si="2"/>
        <v>0.43564356435643564</v>
      </c>
      <c r="F47" s="21">
        <f t="shared" si="3"/>
        <v>44</v>
      </c>
    </row>
    <row r="48" spans="1:6" x14ac:dyDescent="0.3">
      <c r="A48" s="21">
        <v>45</v>
      </c>
      <c r="B48" s="21">
        <v>45</v>
      </c>
      <c r="C48" s="20">
        <f t="shared" si="0"/>
        <v>0.44444444444444442</v>
      </c>
      <c r="D48" s="21">
        <f t="shared" si="1"/>
        <v>45</v>
      </c>
      <c r="E48" s="20">
        <f t="shared" si="2"/>
        <v>0.44554455445544555</v>
      </c>
      <c r="F48" s="21">
        <f t="shared" si="3"/>
        <v>45</v>
      </c>
    </row>
    <row r="49" spans="1:6" x14ac:dyDescent="0.3">
      <c r="A49" s="21">
        <v>46</v>
      </c>
      <c r="B49" s="21">
        <v>46</v>
      </c>
      <c r="C49" s="20">
        <f t="shared" si="0"/>
        <v>0.45454545454545453</v>
      </c>
      <c r="D49" s="21">
        <f t="shared" si="1"/>
        <v>46</v>
      </c>
      <c r="E49" s="20">
        <f t="shared" si="2"/>
        <v>0.45544554455445546</v>
      </c>
      <c r="F49" s="21">
        <f t="shared" si="3"/>
        <v>46</v>
      </c>
    </row>
    <row r="50" spans="1:6" x14ac:dyDescent="0.3">
      <c r="A50" s="21">
        <v>47</v>
      </c>
      <c r="B50" s="21">
        <v>47</v>
      </c>
      <c r="C50" s="20">
        <f t="shared" si="0"/>
        <v>0.46464646464646464</v>
      </c>
      <c r="D50" s="21">
        <f t="shared" si="1"/>
        <v>47</v>
      </c>
      <c r="E50" s="20">
        <f t="shared" si="2"/>
        <v>0.46534653465346537</v>
      </c>
      <c r="F50" s="21">
        <f t="shared" si="3"/>
        <v>47</v>
      </c>
    </row>
    <row r="51" spans="1:6" x14ac:dyDescent="0.3">
      <c r="A51" s="21">
        <v>48</v>
      </c>
      <c r="B51" s="21">
        <v>48</v>
      </c>
      <c r="C51" s="20">
        <f t="shared" si="0"/>
        <v>0.47474747474747475</v>
      </c>
      <c r="D51" s="21">
        <f t="shared" si="1"/>
        <v>48</v>
      </c>
      <c r="E51" s="20">
        <f t="shared" si="2"/>
        <v>0.47524752475247523</v>
      </c>
      <c r="F51" s="21">
        <f t="shared" si="3"/>
        <v>48</v>
      </c>
    </row>
    <row r="52" spans="1:6" x14ac:dyDescent="0.3">
      <c r="A52" s="21">
        <v>49</v>
      </c>
      <c r="B52" s="21">
        <v>49</v>
      </c>
      <c r="C52" s="20">
        <f t="shared" si="0"/>
        <v>0.48484848484848486</v>
      </c>
      <c r="D52" s="21">
        <f t="shared" si="1"/>
        <v>49</v>
      </c>
      <c r="E52" s="20">
        <f t="shared" si="2"/>
        <v>0.48514851485148514</v>
      </c>
      <c r="F52" s="21">
        <f t="shared" si="3"/>
        <v>49</v>
      </c>
    </row>
    <row r="53" spans="1:6" x14ac:dyDescent="0.3">
      <c r="A53" s="21">
        <v>50</v>
      </c>
      <c r="B53" s="21">
        <v>50</v>
      </c>
      <c r="C53" s="20">
        <f t="shared" si="0"/>
        <v>0.49494949494949497</v>
      </c>
      <c r="D53" s="21">
        <f t="shared" si="1"/>
        <v>50</v>
      </c>
      <c r="E53" s="20">
        <f t="shared" si="2"/>
        <v>0.49504950495049505</v>
      </c>
      <c r="F53" s="21">
        <f t="shared" si="3"/>
        <v>50</v>
      </c>
    </row>
    <row r="54" spans="1:6" x14ac:dyDescent="0.3">
      <c r="A54" s="21">
        <v>51</v>
      </c>
      <c r="B54" s="21">
        <v>51</v>
      </c>
      <c r="C54" s="20">
        <f t="shared" si="0"/>
        <v>0.50505050505050508</v>
      </c>
      <c r="D54" s="21">
        <f t="shared" si="1"/>
        <v>51</v>
      </c>
      <c r="E54" s="20">
        <f t="shared" si="2"/>
        <v>0.50495049504950495</v>
      </c>
      <c r="F54" s="21">
        <f t="shared" si="3"/>
        <v>51</v>
      </c>
    </row>
    <row r="55" spans="1:6" x14ac:dyDescent="0.3">
      <c r="A55" s="21">
        <v>52</v>
      </c>
      <c r="B55" s="21">
        <v>52</v>
      </c>
      <c r="C55" s="20">
        <f t="shared" si="0"/>
        <v>0.51515151515151514</v>
      </c>
      <c r="D55" s="21">
        <f t="shared" si="1"/>
        <v>52</v>
      </c>
      <c r="E55" s="20">
        <f t="shared" si="2"/>
        <v>0.51485148514851486</v>
      </c>
      <c r="F55" s="21">
        <f t="shared" si="3"/>
        <v>52</v>
      </c>
    </row>
    <row r="56" spans="1:6" x14ac:dyDescent="0.3">
      <c r="A56" s="21">
        <v>53</v>
      </c>
      <c r="B56" s="21">
        <v>53</v>
      </c>
      <c r="C56" s="20">
        <f t="shared" si="0"/>
        <v>0.5252525252525253</v>
      </c>
      <c r="D56" s="21">
        <f t="shared" si="1"/>
        <v>53.000000000000007</v>
      </c>
      <c r="E56" s="20">
        <f t="shared" si="2"/>
        <v>0.52475247524752477</v>
      </c>
      <c r="F56" s="21">
        <f t="shared" si="3"/>
        <v>53</v>
      </c>
    </row>
    <row r="57" spans="1:6" x14ac:dyDescent="0.3">
      <c r="A57" s="21">
        <v>54</v>
      </c>
      <c r="B57" s="21">
        <v>54</v>
      </c>
      <c r="C57" s="20">
        <f t="shared" si="0"/>
        <v>0.53535353535353536</v>
      </c>
      <c r="D57" s="21">
        <f t="shared" si="1"/>
        <v>54</v>
      </c>
      <c r="E57" s="20">
        <f t="shared" si="2"/>
        <v>0.53465346534653468</v>
      </c>
      <c r="F57" s="21">
        <f t="shared" si="3"/>
        <v>54</v>
      </c>
    </row>
    <row r="58" spans="1:6" x14ac:dyDescent="0.3">
      <c r="A58" s="21">
        <v>55</v>
      </c>
      <c r="B58" s="21">
        <v>55</v>
      </c>
      <c r="C58" s="20">
        <f t="shared" si="0"/>
        <v>0.54545454545454541</v>
      </c>
      <c r="D58" s="21">
        <f t="shared" si="1"/>
        <v>54.999999999999993</v>
      </c>
      <c r="E58" s="20">
        <f t="shared" si="2"/>
        <v>0.54455445544554459</v>
      </c>
      <c r="F58" s="21">
        <f t="shared" si="3"/>
        <v>55.000000000000007</v>
      </c>
    </row>
    <row r="59" spans="1:6" x14ac:dyDescent="0.3">
      <c r="A59" s="21">
        <v>56</v>
      </c>
      <c r="B59" s="21">
        <v>56</v>
      </c>
      <c r="C59" s="20">
        <f t="shared" si="0"/>
        <v>0.55555555555555558</v>
      </c>
      <c r="D59" s="21">
        <f t="shared" si="1"/>
        <v>56</v>
      </c>
      <c r="E59" s="20">
        <f t="shared" si="2"/>
        <v>0.5544554455445545</v>
      </c>
      <c r="F59" s="21">
        <f t="shared" si="3"/>
        <v>56.000000000000007</v>
      </c>
    </row>
    <row r="60" spans="1:6" x14ac:dyDescent="0.3">
      <c r="A60" s="21">
        <v>57</v>
      </c>
      <c r="B60" s="21">
        <v>57</v>
      </c>
      <c r="C60" s="20">
        <f t="shared" si="0"/>
        <v>0.56565656565656564</v>
      </c>
      <c r="D60" s="21">
        <f t="shared" si="1"/>
        <v>57</v>
      </c>
      <c r="E60" s="20">
        <f t="shared" si="2"/>
        <v>0.5643564356435643</v>
      </c>
      <c r="F60" s="21">
        <f t="shared" si="3"/>
        <v>56.999999999999993</v>
      </c>
    </row>
    <row r="61" spans="1:6" x14ac:dyDescent="0.3">
      <c r="A61" s="21">
        <v>58</v>
      </c>
      <c r="B61" s="21">
        <v>58</v>
      </c>
      <c r="C61" s="20">
        <f t="shared" si="0"/>
        <v>0.5757575757575758</v>
      </c>
      <c r="D61" s="21">
        <f t="shared" si="1"/>
        <v>58.000000000000007</v>
      </c>
      <c r="E61" s="20">
        <f t="shared" si="2"/>
        <v>0.57425742574257421</v>
      </c>
      <c r="F61" s="21">
        <f t="shared" si="3"/>
        <v>57.999999999999993</v>
      </c>
    </row>
    <row r="62" spans="1:6" x14ac:dyDescent="0.3">
      <c r="A62" s="21">
        <v>59</v>
      </c>
      <c r="B62" s="21">
        <v>59</v>
      </c>
      <c r="C62" s="20">
        <f t="shared" si="0"/>
        <v>0.58585858585858586</v>
      </c>
      <c r="D62" s="21">
        <f t="shared" si="1"/>
        <v>59</v>
      </c>
      <c r="E62" s="20">
        <f t="shared" si="2"/>
        <v>0.58415841584158412</v>
      </c>
      <c r="F62" s="21">
        <f t="shared" si="3"/>
        <v>58.999999999999993</v>
      </c>
    </row>
    <row r="63" spans="1:6" x14ac:dyDescent="0.3">
      <c r="A63" s="21">
        <v>60</v>
      </c>
      <c r="B63" s="21">
        <v>60</v>
      </c>
      <c r="C63" s="20">
        <f t="shared" si="0"/>
        <v>0.59595959595959591</v>
      </c>
      <c r="D63" s="21">
        <f t="shared" si="1"/>
        <v>59.999999999999993</v>
      </c>
      <c r="E63" s="20">
        <f t="shared" si="2"/>
        <v>0.59405940594059403</v>
      </c>
      <c r="F63" s="21">
        <f t="shared" si="3"/>
        <v>60</v>
      </c>
    </row>
    <row r="64" spans="1:6" x14ac:dyDescent="0.3">
      <c r="A64" s="21">
        <v>61</v>
      </c>
      <c r="B64" s="21">
        <v>61</v>
      </c>
      <c r="C64" s="20">
        <f t="shared" si="0"/>
        <v>0.60606060606060608</v>
      </c>
      <c r="D64" s="21">
        <f t="shared" si="1"/>
        <v>61</v>
      </c>
      <c r="E64" s="20">
        <f t="shared" si="2"/>
        <v>0.60396039603960394</v>
      </c>
      <c r="F64" s="21">
        <f t="shared" si="3"/>
        <v>61</v>
      </c>
    </row>
    <row r="65" spans="1:6" x14ac:dyDescent="0.3">
      <c r="A65" s="21">
        <v>62</v>
      </c>
      <c r="B65" s="21">
        <v>62</v>
      </c>
      <c r="C65" s="20">
        <f t="shared" si="0"/>
        <v>0.61616161616161613</v>
      </c>
      <c r="D65" s="21">
        <f t="shared" si="1"/>
        <v>62</v>
      </c>
      <c r="E65" s="20">
        <f t="shared" si="2"/>
        <v>0.61386138613861385</v>
      </c>
      <c r="F65" s="21">
        <f t="shared" si="3"/>
        <v>62</v>
      </c>
    </row>
    <row r="66" spans="1:6" x14ac:dyDescent="0.3">
      <c r="A66" s="21">
        <v>63</v>
      </c>
      <c r="B66" s="21">
        <v>63</v>
      </c>
      <c r="C66" s="20">
        <f t="shared" si="0"/>
        <v>0.6262626262626263</v>
      </c>
      <c r="D66" s="21">
        <f t="shared" si="1"/>
        <v>63</v>
      </c>
      <c r="E66" s="20">
        <f t="shared" si="2"/>
        <v>0.62376237623762376</v>
      </c>
      <c r="F66" s="21">
        <f t="shared" si="3"/>
        <v>63</v>
      </c>
    </row>
    <row r="67" spans="1:6" x14ac:dyDescent="0.3">
      <c r="A67" s="21">
        <v>64</v>
      </c>
      <c r="B67" s="21">
        <v>64</v>
      </c>
      <c r="C67" s="20">
        <f t="shared" si="0"/>
        <v>0.63636363636363635</v>
      </c>
      <c r="D67" s="21">
        <f t="shared" si="1"/>
        <v>64</v>
      </c>
      <c r="E67" s="20">
        <f t="shared" si="2"/>
        <v>0.63366336633663367</v>
      </c>
      <c r="F67" s="21">
        <f t="shared" si="3"/>
        <v>64</v>
      </c>
    </row>
    <row r="68" spans="1:6" x14ac:dyDescent="0.3">
      <c r="A68" s="21">
        <v>65</v>
      </c>
      <c r="B68" s="21">
        <v>65</v>
      </c>
      <c r="C68" s="20">
        <f t="shared" ref="C68:C103" si="12">(A68-1)/($A$2-1)</f>
        <v>0.64646464646464652</v>
      </c>
      <c r="D68" s="21">
        <f t="shared" ref="D68:D103" si="13">_xlfn.PERCENTILE.INC($B$4:$B$103,C68)</f>
        <v>65</v>
      </c>
      <c r="E68" s="20">
        <f t="shared" ref="E68:E103" si="14">A68/($A$2+1)</f>
        <v>0.64356435643564358</v>
      </c>
      <c r="F68" s="21">
        <f t="shared" ref="F68:F103" si="15">_xlfn.PERCENTILE.EXC($B$4:$B$103,E68)</f>
        <v>65</v>
      </c>
    </row>
    <row r="69" spans="1:6" x14ac:dyDescent="0.3">
      <c r="A69" s="21">
        <v>66</v>
      </c>
      <c r="B69" s="21">
        <v>66</v>
      </c>
      <c r="C69" s="20">
        <f t="shared" si="12"/>
        <v>0.65656565656565657</v>
      </c>
      <c r="D69" s="21">
        <f t="shared" si="13"/>
        <v>66</v>
      </c>
      <c r="E69" s="20">
        <f t="shared" si="14"/>
        <v>0.65346534653465349</v>
      </c>
      <c r="F69" s="21">
        <f t="shared" si="15"/>
        <v>66</v>
      </c>
    </row>
    <row r="70" spans="1:6" x14ac:dyDescent="0.3">
      <c r="A70" s="21">
        <v>67</v>
      </c>
      <c r="B70" s="21">
        <v>67</v>
      </c>
      <c r="C70" s="20">
        <f t="shared" si="12"/>
        <v>0.66666666666666663</v>
      </c>
      <c r="D70" s="21">
        <f t="shared" si="13"/>
        <v>67</v>
      </c>
      <c r="E70" s="20">
        <f t="shared" si="14"/>
        <v>0.6633663366336634</v>
      </c>
      <c r="F70" s="21">
        <f t="shared" si="15"/>
        <v>67</v>
      </c>
    </row>
    <row r="71" spans="1:6" x14ac:dyDescent="0.3">
      <c r="A71" s="21">
        <v>68</v>
      </c>
      <c r="B71" s="21">
        <v>68</v>
      </c>
      <c r="C71" s="20">
        <f t="shared" si="12"/>
        <v>0.6767676767676768</v>
      </c>
      <c r="D71" s="21">
        <f t="shared" si="13"/>
        <v>68</v>
      </c>
      <c r="E71" s="20">
        <f t="shared" si="14"/>
        <v>0.67326732673267331</v>
      </c>
      <c r="F71" s="21">
        <f t="shared" si="15"/>
        <v>68</v>
      </c>
    </row>
    <row r="72" spans="1:6" x14ac:dyDescent="0.3">
      <c r="A72" s="21">
        <v>69</v>
      </c>
      <c r="B72" s="21">
        <v>69</v>
      </c>
      <c r="C72" s="20">
        <f t="shared" si="12"/>
        <v>0.68686868686868685</v>
      </c>
      <c r="D72" s="21">
        <f t="shared" si="13"/>
        <v>69</v>
      </c>
      <c r="E72" s="20">
        <f t="shared" si="14"/>
        <v>0.68316831683168322</v>
      </c>
      <c r="F72" s="21">
        <f t="shared" si="15"/>
        <v>69</v>
      </c>
    </row>
    <row r="73" spans="1:6" x14ac:dyDescent="0.3">
      <c r="A73" s="21">
        <v>70</v>
      </c>
      <c r="B73" s="21">
        <v>70</v>
      </c>
      <c r="C73" s="20">
        <f t="shared" si="12"/>
        <v>0.69696969696969702</v>
      </c>
      <c r="D73" s="21">
        <f t="shared" si="13"/>
        <v>70</v>
      </c>
      <c r="E73" s="20">
        <f t="shared" si="14"/>
        <v>0.69306930693069302</v>
      </c>
      <c r="F73" s="21">
        <f t="shared" si="15"/>
        <v>70</v>
      </c>
    </row>
    <row r="74" spans="1:6" x14ac:dyDescent="0.3">
      <c r="A74" s="21">
        <v>71</v>
      </c>
      <c r="B74" s="21">
        <v>71</v>
      </c>
      <c r="C74" s="20">
        <f t="shared" si="12"/>
        <v>0.70707070707070707</v>
      </c>
      <c r="D74" s="21">
        <f t="shared" si="13"/>
        <v>71</v>
      </c>
      <c r="E74" s="20">
        <f t="shared" si="14"/>
        <v>0.70297029702970293</v>
      </c>
      <c r="F74" s="21">
        <f t="shared" si="15"/>
        <v>71</v>
      </c>
    </row>
    <row r="75" spans="1:6" x14ac:dyDescent="0.3">
      <c r="A75" s="21">
        <v>72</v>
      </c>
      <c r="B75" s="21">
        <v>72</v>
      </c>
      <c r="C75" s="20">
        <f t="shared" si="12"/>
        <v>0.71717171717171713</v>
      </c>
      <c r="D75" s="21">
        <f t="shared" si="13"/>
        <v>72</v>
      </c>
      <c r="E75" s="20">
        <f t="shared" si="14"/>
        <v>0.71287128712871284</v>
      </c>
      <c r="F75" s="21">
        <f t="shared" si="15"/>
        <v>72</v>
      </c>
    </row>
    <row r="76" spans="1:6" x14ac:dyDescent="0.3">
      <c r="A76" s="21">
        <v>73</v>
      </c>
      <c r="B76" s="21">
        <v>73</v>
      </c>
      <c r="C76" s="20">
        <f t="shared" si="12"/>
        <v>0.72727272727272729</v>
      </c>
      <c r="D76" s="21">
        <f t="shared" si="13"/>
        <v>73</v>
      </c>
      <c r="E76" s="20">
        <f t="shared" si="14"/>
        <v>0.72277227722772275</v>
      </c>
      <c r="F76" s="21">
        <f t="shared" si="15"/>
        <v>73</v>
      </c>
    </row>
    <row r="77" spans="1:6" x14ac:dyDescent="0.3">
      <c r="A77" s="21">
        <v>74</v>
      </c>
      <c r="B77" s="21">
        <v>74</v>
      </c>
      <c r="C77" s="20">
        <f t="shared" si="12"/>
        <v>0.73737373737373735</v>
      </c>
      <c r="D77" s="21">
        <f t="shared" si="13"/>
        <v>74</v>
      </c>
      <c r="E77" s="20">
        <f t="shared" si="14"/>
        <v>0.73267326732673266</v>
      </c>
      <c r="F77" s="21">
        <f t="shared" si="15"/>
        <v>74</v>
      </c>
    </row>
    <row r="78" spans="1:6" x14ac:dyDescent="0.3">
      <c r="A78" s="21">
        <v>75</v>
      </c>
      <c r="B78" s="21">
        <v>75</v>
      </c>
      <c r="C78" s="20">
        <f t="shared" si="12"/>
        <v>0.74747474747474751</v>
      </c>
      <c r="D78" s="21">
        <f t="shared" si="13"/>
        <v>75</v>
      </c>
      <c r="E78" s="20">
        <f t="shared" si="14"/>
        <v>0.74257425742574257</v>
      </c>
      <c r="F78" s="21">
        <f t="shared" si="15"/>
        <v>75</v>
      </c>
    </row>
    <row r="79" spans="1:6" x14ac:dyDescent="0.3">
      <c r="A79" s="21">
        <v>76</v>
      </c>
      <c r="B79" s="21">
        <v>76</v>
      </c>
      <c r="C79" s="20">
        <f t="shared" si="12"/>
        <v>0.75757575757575757</v>
      </c>
      <c r="D79" s="21">
        <f t="shared" si="13"/>
        <v>76</v>
      </c>
      <c r="E79" s="20">
        <f t="shared" si="14"/>
        <v>0.75247524752475248</v>
      </c>
      <c r="F79" s="21">
        <f t="shared" si="15"/>
        <v>76</v>
      </c>
    </row>
    <row r="80" spans="1:6" x14ac:dyDescent="0.3">
      <c r="A80" s="21">
        <v>77</v>
      </c>
      <c r="B80" s="21">
        <v>77</v>
      </c>
      <c r="C80" s="20">
        <f t="shared" si="12"/>
        <v>0.76767676767676762</v>
      </c>
      <c r="D80" s="21">
        <f t="shared" si="13"/>
        <v>77</v>
      </c>
      <c r="E80" s="20">
        <f t="shared" si="14"/>
        <v>0.76237623762376239</v>
      </c>
      <c r="F80" s="21">
        <f t="shared" si="15"/>
        <v>77</v>
      </c>
    </row>
    <row r="81" spans="1:6" x14ac:dyDescent="0.3">
      <c r="A81" s="21">
        <v>78</v>
      </c>
      <c r="B81" s="21">
        <v>78</v>
      </c>
      <c r="C81" s="20">
        <f t="shared" si="12"/>
        <v>0.77777777777777779</v>
      </c>
      <c r="D81" s="21">
        <f t="shared" si="13"/>
        <v>78</v>
      </c>
      <c r="E81" s="20">
        <f t="shared" si="14"/>
        <v>0.7722772277227723</v>
      </c>
      <c r="F81" s="21">
        <f t="shared" si="15"/>
        <v>78</v>
      </c>
    </row>
    <row r="82" spans="1:6" x14ac:dyDescent="0.3">
      <c r="A82" s="21">
        <v>79</v>
      </c>
      <c r="B82" s="21">
        <v>79</v>
      </c>
      <c r="C82" s="20">
        <f t="shared" si="12"/>
        <v>0.78787878787878785</v>
      </c>
      <c r="D82" s="21">
        <f t="shared" si="13"/>
        <v>79</v>
      </c>
      <c r="E82" s="20">
        <f t="shared" si="14"/>
        <v>0.78217821782178221</v>
      </c>
      <c r="F82" s="21">
        <f t="shared" si="15"/>
        <v>79</v>
      </c>
    </row>
    <row r="83" spans="1:6" x14ac:dyDescent="0.3">
      <c r="A83" s="21">
        <v>80</v>
      </c>
      <c r="B83" s="21">
        <v>80</v>
      </c>
      <c r="C83" s="20">
        <f t="shared" si="12"/>
        <v>0.79797979797979801</v>
      </c>
      <c r="D83" s="21">
        <f t="shared" si="13"/>
        <v>80</v>
      </c>
      <c r="E83" s="20">
        <f t="shared" si="14"/>
        <v>0.79207920792079212</v>
      </c>
      <c r="F83" s="21">
        <f t="shared" si="15"/>
        <v>80</v>
      </c>
    </row>
    <row r="84" spans="1:6" x14ac:dyDescent="0.3">
      <c r="A84" s="21">
        <v>81</v>
      </c>
      <c r="B84" s="21">
        <v>81</v>
      </c>
      <c r="C84" s="20">
        <f t="shared" si="12"/>
        <v>0.80808080808080807</v>
      </c>
      <c r="D84" s="21">
        <f t="shared" si="13"/>
        <v>81</v>
      </c>
      <c r="E84" s="20">
        <f t="shared" si="14"/>
        <v>0.80198019801980203</v>
      </c>
      <c r="F84" s="21">
        <f t="shared" si="15"/>
        <v>81</v>
      </c>
    </row>
    <row r="85" spans="1:6" x14ac:dyDescent="0.3">
      <c r="A85" s="21">
        <v>82</v>
      </c>
      <c r="B85" s="21">
        <v>82</v>
      </c>
      <c r="C85" s="20">
        <f t="shared" si="12"/>
        <v>0.81818181818181823</v>
      </c>
      <c r="D85" s="21">
        <f t="shared" si="13"/>
        <v>82</v>
      </c>
      <c r="E85" s="20">
        <f t="shared" si="14"/>
        <v>0.81188118811881194</v>
      </c>
      <c r="F85" s="21">
        <f t="shared" si="15"/>
        <v>82</v>
      </c>
    </row>
    <row r="86" spans="1:6" x14ac:dyDescent="0.3">
      <c r="A86" s="21">
        <v>83</v>
      </c>
      <c r="B86" s="21">
        <v>83</v>
      </c>
      <c r="C86" s="20">
        <f t="shared" si="12"/>
        <v>0.82828282828282829</v>
      </c>
      <c r="D86" s="21">
        <f t="shared" si="13"/>
        <v>83</v>
      </c>
      <c r="E86" s="20">
        <f t="shared" si="14"/>
        <v>0.82178217821782173</v>
      </c>
      <c r="F86" s="21">
        <f t="shared" si="15"/>
        <v>83</v>
      </c>
    </row>
    <row r="87" spans="1:6" x14ac:dyDescent="0.3">
      <c r="A87" s="21">
        <v>84</v>
      </c>
      <c r="B87" s="21">
        <v>84</v>
      </c>
      <c r="C87" s="20">
        <f t="shared" si="12"/>
        <v>0.83838383838383834</v>
      </c>
      <c r="D87" s="21">
        <f t="shared" si="13"/>
        <v>84</v>
      </c>
      <c r="E87" s="20">
        <f t="shared" si="14"/>
        <v>0.83168316831683164</v>
      </c>
      <c r="F87" s="21">
        <f t="shared" si="15"/>
        <v>84</v>
      </c>
    </row>
    <row r="88" spans="1:6" x14ac:dyDescent="0.3">
      <c r="A88" s="21">
        <v>85</v>
      </c>
      <c r="B88" s="21">
        <v>85</v>
      </c>
      <c r="C88" s="20">
        <f t="shared" si="12"/>
        <v>0.84848484848484851</v>
      </c>
      <c r="D88" s="21">
        <f t="shared" si="13"/>
        <v>85</v>
      </c>
      <c r="E88" s="20">
        <f t="shared" si="14"/>
        <v>0.84158415841584155</v>
      </c>
      <c r="F88" s="21">
        <f t="shared" si="15"/>
        <v>85</v>
      </c>
    </row>
    <row r="89" spans="1:6" x14ac:dyDescent="0.3">
      <c r="A89" s="21">
        <v>86</v>
      </c>
      <c r="B89" s="21">
        <v>86</v>
      </c>
      <c r="C89" s="20">
        <f t="shared" si="12"/>
        <v>0.85858585858585856</v>
      </c>
      <c r="D89" s="21">
        <f t="shared" si="13"/>
        <v>86</v>
      </c>
      <c r="E89" s="20">
        <f t="shared" si="14"/>
        <v>0.85148514851485146</v>
      </c>
      <c r="F89" s="21">
        <f t="shared" si="15"/>
        <v>86</v>
      </c>
    </row>
    <row r="90" spans="1:6" x14ac:dyDescent="0.3">
      <c r="A90" s="21">
        <v>87</v>
      </c>
      <c r="B90" s="21">
        <v>87</v>
      </c>
      <c r="C90" s="20">
        <f t="shared" si="12"/>
        <v>0.86868686868686873</v>
      </c>
      <c r="D90" s="21">
        <f t="shared" si="13"/>
        <v>87</v>
      </c>
      <c r="E90" s="20">
        <f t="shared" si="14"/>
        <v>0.86138613861386137</v>
      </c>
      <c r="F90" s="21">
        <f t="shared" si="15"/>
        <v>87</v>
      </c>
    </row>
    <row r="91" spans="1:6" x14ac:dyDescent="0.3">
      <c r="A91" s="21">
        <v>88</v>
      </c>
      <c r="B91" s="21">
        <v>88</v>
      </c>
      <c r="C91" s="20">
        <f t="shared" si="12"/>
        <v>0.87878787878787878</v>
      </c>
      <c r="D91" s="21">
        <f t="shared" si="13"/>
        <v>88</v>
      </c>
      <c r="E91" s="20">
        <f t="shared" si="14"/>
        <v>0.87128712871287128</v>
      </c>
      <c r="F91" s="21">
        <f t="shared" si="15"/>
        <v>88</v>
      </c>
    </row>
    <row r="92" spans="1:6" x14ac:dyDescent="0.3">
      <c r="A92" s="21">
        <v>89</v>
      </c>
      <c r="B92" s="21">
        <v>89</v>
      </c>
      <c r="C92" s="20">
        <f t="shared" si="12"/>
        <v>0.88888888888888884</v>
      </c>
      <c r="D92" s="21">
        <f t="shared" si="13"/>
        <v>89</v>
      </c>
      <c r="E92" s="20">
        <f t="shared" si="14"/>
        <v>0.88118811881188119</v>
      </c>
      <c r="F92" s="21">
        <f t="shared" si="15"/>
        <v>89</v>
      </c>
    </row>
    <row r="93" spans="1:6" x14ac:dyDescent="0.3">
      <c r="A93" s="21">
        <v>90</v>
      </c>
      <c r="B93" s="21">
        <v>90</v>
      </c>
      <c r="C93" s="20">
        <f t="shared" si="12"/>
        <v>0.89898989898989901</v>
      </c>
      <c r="D93" s="21">
        <f t="shared" si="13"/>
        <v>90</v>
      </c>
      <c r="E93" s="20">
        <f t="shared" si="14"/>
        <v>0.8910891089108911</v>
      </c>
      <c r="F93" s="21">
        <f t="shared" si="15"/>
        <v>90</v>
      </c>
    </row>
    <row r="94" spans="1:6" x14ac:dyDescent="0.3">
      <c r="A94" s="21">
        <v>91</v>
      </c>
      <c r="B94" s="21">
        <v>91</v>
      </c>
      <c r="C94" s="20">
        <f t="shared" si="12"/>
        <v>0.90909090909090906</v>
      </c>
      <c r="D94" s="21">
        <f t="shared" si="13"/>
        <v>91</v>
      </c>
      <c r="E94" s="20">
        <f t="shared" si="14"/>
        <v>0.90099009900990101</v>
      </c>
      <c r="F94" s="21">
        <f t="shared" si="15"/>
        <v>91</v>
      </c>
    </row>
    <row r="95" spans="1:6" x14ac:dyDescent="0.3">
      <c r="A95" s="21">
        <v>92</v>
      </c>
      <c r="B95" s="21">
        <v>92</v>
      </c>
      <c r="C95" s="20">
        <f t="shared" si="12"/>
        <v>0.91919191919191923</v>
      </c>
      <c r="D95" s="21">
        <f t="shared" si="13"/>
        <v>92</v>
      </c>
      <c r="E95" s="20">
        <f t="shared" si="14"/>
        <v>0.91089108910891092</v>
      </c>
      <c r="F95" s="21">
        <f t="shared" si="15"/>
        <v>92</v>
      </c>
    </row>
    <row r="96" spans="1:6" x14ac:dyDescent="0.3">
      <c r="A96" s="21">
        <v>93</v>
      </c>
      <c r="B96" s="21">
        <v>93</v>
      </c>
      <c r="C96" s="20">
        <f t="shared" si="12"/>
        <v>0.92929292929292928</v>
      </c>
      <c r="D96" s="21">
        <f t="shared" si="13"/>
        <v>93</v>
      </c>
      <c r="E96" s="20">
        <f t="shared" si="14"/>
        <v>0.92079207920792083</v>
      </c>
      <c r="F96" s="21">
        <f t="shared" si="15"/>
        <v>93</v>
      </c>
    </row>
    <row r="97" spans="1:6" x14ac:dyDescent="0.3">
      <c r="A97" s="21">
        <v>94</v>
      </c>
      <c r="B97" s="21">
        <v>94</v>
      </c>
      <c r="C97" s="20">
        <f t="shared" si="12"/>
        <v>0.93939393939393945</v>
      </c>
      <c r="D97" s="21">
        <f t="shared" si="13"/>
        <v>94</v>
      </c>
      <c r="E97" s="20">
        <f t="shared" si="14"/>
        <v>0.93069306930693074</v>
      </c>
      <c r="F97" s="21">
        <f t="shared" si="15"/>
        <v>94</v>
      </c>
    </row>
    <row r="98" spans="1:6" x14ac:dyDescent="0.3">
      <c r="A98" s="21">
        <v>95</v>
      </c>
      <c r="B98" s="21">
        <v>95</v>
      </c>
      <c r="C98" s="20">
        <f t="shared" si="12"/>
        <v>0.9494949494949495</v>
      </c>
      <c r="D98" s="21">
        <f t="shared" si="13"/>
        <v>95</v>
      </c>
      <c r="E98" s="20">
        <f t="shared" si="14"/>
        <v>0.94059405940594054</v>
      </c>
      <c r="F98" s="21">
        <f t="shared" si="15"/>
        <v>95</v>
      </c>
    </row>
    <row r="99" spans="1:6" x14ac:dyDescent="0.3">
      <c r="A99" s="21">
        <v>96</v>
      </c>
      <c r="B99" s="21">
        <v>96</v>
      </c>
      <c r="C99" s="20">
        <f t="shared" si="12"/>
        <v>0.95959595959595956</v>
      </c>
      <c r="D99" s="21">
        <f t="shared" si="13"/>
        <v>96</v>
      </c>
      <c r="E99" s="20">
        <f t="shared" si="14"/>
        <v>0.95049504950495045</v>
      </c>
      <c r="F99" s="21">
        <f t="shared" si="15"/>
        <v>96</v>
      </c>
    </row>
    <row r="100" spans="1:6" x14ac:dyDescent="0.3">
      <c r="A100" s="21">
        <v>97</v>
      </c>
      <c r="B100" s="21">
        <v>97</v>
      </c>
      <c r="C100" s="20">
        <f t="shared" si="12"/>
        <v>0.96969696969696972</v>
      </c>
      <c r="D100" s="21">
        <f t="shared" si="13"/>
        <v>97</v>
      </c>
      <c r="E100" s="20">
        <f t="shared" si="14"/>
        <v>0.96039603960396036</v>
      </c>
      <c r="F100" s="21">
        <f t="shared" si="15"/>
        <v>97</v>
      </c>
    </row>
    <row r="101" spans="1:6" x14ac:dyDescent="0.3">
      <c r="A101" s="21">
        <v>98</v>
      </c>
      <c r="B101" s="21">
        <v>98</v>
      </c>
      <c r="C101" s="20">
        <f t="shared" si="12"/>
        <v>0.97979797979797978</v>
      </c>
      <c r="D101" s="21">
        <f t="shared" si="13"/>
        <v>98</v>
      </c>
      <c r="E101" s="20">
        <f t="shared" si="14"/>
        <v>0.97029702970297027</v>
      </c>
      <c r="F101" s="21">
        <f t="shared" si="15"/>
        <v>98</v>
      </c>
    </row>
    <row r="102" spans="1:6" x14ac:dyDescent="0.3">
      <c r="A102" s="21">
        <v>99</v>
      </c>
      <c r="B102" s="21">
        <v>99</v>
      </c>
      <c r="C102" s="20">
        <f t="shared" si="12"/>
        <v>0.98989898989898994</v>
      </c>
      <c r="D102" s="21">
        <f t="shared" si="13"/>
        <v>99</v>
      </c>
      <c r="E102" s="20">
        <f t="shared" si="14"/>
        <v>0.98019801980198018</v>
      </c>
      <c r="F102" s="21">
        <f t="shared" si="15"/>
        <v>99</v>
      </c>
    </row>
    <row r="103" spans="1:6" x14ac:dyDescent="0.3">
      <c r="A103" s="30">
        <v>100</v>
      </c>
      <c r="B103" s="30">
        <v>100</v>
      </c>
      <c r="C103" s="37">
        <f t="shared" si="12"/>
        <v>1</v>
      </c>
      <c r="D103" s="30">
        <f t="shared" si="13"/>
        <v>100</v>
      </c>
      <c r="E103" s="37">
        <f t="shared" si="14"/>
        <v>0.99009900990099009</v>
      </c>
      <c r="F103" s="30">
        <f t="shared" si="15"/>
        <v>100</v>
      </c>
    </row>
  </sheetData>
  <mergeCells count="6">
    <mergeCell ref="R2:S2"/>
    <mergeCell ref="C2:D2"/>
    <mergeCell ref="E2:F2"/>
    <mergeCell ref="J2:K2"/>
    <mergeCell ref="L2:M2"/>
    <mergeCell ref="P2:Q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43"/>
  <sheetViews>
    <sheetView topLeftCell="A9" workbookViewId="0">
      <selection activeCell="C2" sqref="C2"/>
    </sheetView>
  </sheetViews>
  <sheetFormatPr defaultColWidth="11.5546875" defaultRowHeight="14.4" x14ac:dyDescent="0.3"/>
  <cols>
    <col min="1" max="1" width="11.5546875" style="40"/>
    <col min="2" max="2" width="11.44140625" style="9" bestFit="1" customWidth="1"/>
    <col min="3" max="3" width="8.88671875" style="12"/>
    <col min="4" max="4" width="12" style="8" customWidth="1"/>
    <col min="5" max="5" width="8.88671875" style="8"/>
    <col min="6" max="6" width="12.88671875" style="3" bestFit="1" customWidth="1"/>
    <col min="7" max="7" width="8.88671875" style="8" customWidth="1"/>
    <col min="8" max="8" width="8.88671875" style="8"/>
    <col min="9" max="9" width="11.44140625" style="3" bestFit="1" customWidth="1"/>
    <col min="10" max="11" width="8.88671875" style="8"/>
    <col min="12" max="12" width="10.88671875" style="3" bestFit="1" customWidth="1"/>
  </cols>
  <sheetData>
    <row r="1" spans="1:12" x14ac:dyDescent="0.3">
      <c r="A1" s="1" t="s">
        <v>0</v>
      </c>
      <c r="B1" s="4" t="s">
        <v>2</v>
      </c>
      <c r="C1" s="5" t="s">
        <v>3</v>
      </c>
      <c r="D1" s="6" t="s">
        <v>4</v>
      </c>
      <c r="E1" s="6" t="s">
        <v>5</v>
      </c>
      <c r="F1" s="2" t="s">
        <v>6</v>
      </c>
      <c r="G1" s="6" t="s">
        <v>7</v>
      </c>
      <c r="H1" s="6" t="s">
        <v>8</v>
      </c>
      <c r="I1" s="2" t="s">
        <v>9</v>
      </c>
      <c r="J1" s="6" t="s">
        <v>10</v>
      </c>
      <c r="K1" s="6" t="s">
        <v>11</v>
      </c>
      <c r="L1" s="2" t="s">
        <v>1</v>
      </c>
    </row>
    <row r="2" spans="1:12" x14ac:dyDescent="0.3">
      <c r="A2" s="40">
        <v>0</v>
      </c>
      <c r="B2" s="41">
        <v>43138</v>
      </c>
      <c r="C2">
        <v>2681.6599120000001</v>
      </c>
      <c r="D2">
        <v>30323.199218999998</v>
      </c>
      <c r="E2" s="42">
        <v>7.82</v>
      </c>
      <c r="F2" s="3">
        <f>D2/E2</f>
        <v>3877.6469589514063</v>
      </c>
      <c r="G2">
        <v>12590.429688</v>
      </c>
      <c r="H2">
        <v>1.2307999999999999</v>
      </c>
      <c r="I2" s="3">
        <f>G2*H2</f>
        <v>15496.300859990399</v>
      </c>
      <c r="J2">
        <v>21645.369140999999</v>
      </c>
      <c r="K2" s="7">
        <v>115</v>
      </c>
      <c r="L2">
        <f>J2/K2</f>
        <v>188.22060122608696</v>
      </c>
    </row>
    <row r="3" spans="1:12" x14ac:dyDescent="0.3">
      <c r="A3" s="40">
        <v>1</v>
      </c>
      <c r="B3" s="41">
        <v>43139</v>
      </c>
      <c r="C3" s="43">
        <v>2581</v>
      </c>
      <c r="D3">
        <v>30451.269531000002</v>
      </c>
      <c r="E3" s="42">
        <v>7.82</v>
      </c>
      <c r="F3" s="3">
        <f t="shared" ref="F3:F66" si="0">D3/E3</f>
        <v>3894.0242367007672</v>
      </c>
      <c r="G3">
        <v>12260.290039</v>
      </c>
      <c r="H3">
        <v>1.2234</v>
      </c>
      <c r="I3" s="3">
        <f t="shared" ref="I3:I66" si="1">G3*H3</f>
        <v>14999.238833712599</v>
      </c>
      <c r="J3">
        <v>21890.859375</v>
      </c>
      <c r="K3" s="7">
        <v>115.08</v>
      </c>
      <c r="L3">
        <f t="shared" ref="L3:L66" si="2">J3/K3</f>
        <v>190.22296989051094</v>
      </c>
    </row>
    <row r="4" spans="1:12" x14ac:dyDescent="0.3">
      <c r="A4" s="40">
        <v>2</v>
      </c>
      <c r="B4" s="41">
        <v>43140</v>
      </c>
      <c r="C4">
        <v>2619.5500489999999</v>
      </c>
      <c r="D4">
        <v>29507.419922000001</v>
      </c>
      <c r="E4" s="42">
        <v>7.82</v>
      </c>
      <c r="F4" s="3">
        <f t="shared" si="0"/>
        <v>3773.3273557544758</v>
      </c>
      <c r="G4">
        <v>12107.480469</v>
      </c>
      <c r="H4">
        <v>1.2199</v>
      </c>
      <c r="I4" s="3">
        <f t="shared" si="1"/>
        <v>14769.9154241331</v>
      </c>
      <c r="J4">
        <v>21382.619140999999</v>
      </c>
      <c r="K4" s="7">
        <v>115.17</v>
      </c>
      <c r="L4">
        <f t="shared" si="2"/>
        <v>185.6613626899366</v>
      </c>
    </row>
    <row r="5" spans="1:12" x14ac:dyDescent="0.3">
      <c r="A5" s="40">
        <v>3</v>
      </c>
      <c r="B5" s="41">
        <v>43143</v>
      </c>
      <c r="C5">
        <v>2656</v>
      </c>
      <c r="D5">
        <v>29459.630859000001</v>
      </c>
      <c r="E5" s="42">
        <v>7.82</v>
      </c>
      <c r="F5" s="3">
        <f t="shared" si="0"/>
        <v>3767.2162223785167</v>
      </c>
      <c r="G5">
        <v>12282.769531</v>
      </c>
      <c r="H5">
        <v>1.2255</v>
      </c>
      <c r="I5" s="3">
        <f t="shared" si="1"/>
        <v>15052.534060240499</v>
      </c>
      <c r="J5">
        <v>21382.619140999999</v>
      </c>
      <c r="K5" s="7">
        <v>115.41</v>
      </c>
      <c r="L5">
        <f t="shared" si="2"/>
        <v>185.27527199549434</v>
      </c>
    </row>
    <row r="6" spans="1:12" x14ac:dyDescent="0.3">
      <c r="A6" s="40">
        <v>4</v>
      </c>
      <c r="B6" s="41">
        <v>43144</v>
      </c>
      <c r="C6">
        <v>2662.9399410000001</v>
      </c>
      <c r="D6">
        <v>29839.529297000001</v>
      </c>
      <c r="E6" s="42">
        <v>7.82</v>
      </c>
      <c r="F6" s="3">
        <f t="shared" si="0"/>
        <v>3815.7965852941174</v>
      </c>
      <c r="G6">
        <v>12196.5</v>
      </c>
      <c r="H6">
        <v>1.2323999999999999</v>
      </c>
      <c r="I6" s="3">
        <f t="shared" si="1"/>
        <v>15030.9666</v>
      </c>
      <c r="J6">
        <v>21244.679688</v>
      </c>
      <c r="K6" s="7">
        <v>116.07</v>
      </c>
      <c r="L6">
        <f t="shared" si="2"/>
        <v>183.03333926079091</v>
      </c>
    </row>
    <row r="7" spans="1:12" x14ac:dyDescent="0.3">
      <c r="A7" s="40">
        <v>5</v>
      </c>
      <c r="B7" s="41">
        <v>43145</v>
      </c>
      <c r="C7">
        <v>2698.6298830000001</v>
      </c>
      <c r="D7">
        <v>30515.599609000001</v>
      </c>
      <c r="E7" s="42">
        <v>7.82</v>
      </c>
      <c r="F7" s="3">
        <f t="shared" si="0"/>
        <v>3902.2505893861894</v>
      </c>
      <c r="G7">
        <v>12339.160156</v>
      </c>
      <c r="H7">
        <v>1.2327999999999999</v>
      </c>
      <c r="I7" s="3">
        <f t="shared" si="1"/>
        <v>15211.716640316799</v>
      </c>
      <c r="J7">
        <v>21154.169922000001</v>
      </c>
      <c r="K7" s="7">
        <v>116.45</v>
      </c>
      <c r="L7">
        <f t="shared" si="2"/>
        <v>181.6588228595964</v>
      </c>
    </row>
    <row r="8" spans="1:12" x14ac:dyDescent="0.3">
      <c r="A8" s="40">
        <v>6</v>
      </c>
      <c r="B8" s="41">
        <v>43146</v>
      </c>
      <c r="C8">
        <v>2731.1999510000001</v>
      </c>
      <c r="D8">
        <v>31115.429688</v>
      </c>
      <c r="E8" s="42">
        <v>7.82</v>
      </c>
      <c r="F8" s="3">
        <f t="shared" si="0"/>
        <v>3978.9552030690534</v>
      </c>
      <c r="G8">
        <v>12346.169921999999</v>
      </c>
      <c r="H8">
        <v>1.24</v>
      </c>
      <c r="I8" s="3">
        <f t="shared" si="1"/>
        <v>15309.250703279999</v>
      </c>
      <c r="J8">
        <v>21464.980468999998</v>
      </c>
      <c r="K8" s="7">
        <v>116.02</v>
      </c>
      <c r="L8">
        <f t="shared" si="2"/>
        <v>185.01103662299602</v>
      </c>
    </row>
    <row r="9" spans="1:12" x14ac:dyDescent="0.3">
      <c r="A9" s="40">
        <v>7</v>
      </c>
      <c r="B9" s="41">
        <v>43147</v>
      </c>
      <c r="C9">
        <v>2732.219971</v>
      </c>
      <c r="D9">
        <v>30873.630859000001</v>
      </c>
      <c r="E9" s="42">
        <v>7.82</v>
      </c>
      <c r="F9" s="3">
        <f t="shared" si="0"/>
        <v>3948.0346367007674</v>
      </c>
      <c r="G9">
        <v>12451.959961</v>
      </c>
      <c r="H9">
        <v>1.2403</v>
      </c>
      <c r="I9" s="3">
        <f t="shared" si="1"/>
        <v>15444.165939628299</v>
      </c>
      <c r="J9">
        <v>21720.25</v>
      </c>
      <c r="K9" s="7">
        <v>115.78</v>
      </c>
      <c r="L9">
        <f t="shared" si="2"/>
        <v>187.59932630851614</v>
      </c>
    </row>
    <row r="10" spans="1:12" x14ac:dyDescent="0.3">
      <c r="A10" s="40">
        <v>8</v>
      </c>
      <c r="B10" s="41">
        <v>43151</v>
      </c>
      <c r="C10">
        <v>2716.26001</v>
      </c>
      <c r="D10">
        <v>31431.890625</v>
      </c>
      <c r="E10" s="42">
        <v>7.82</v>
      </c>
      <c r="F10" s="3">
        <f t="shared" si="0"/>
        <v>4019.4233535805624</v>
      </c>
      <c r="G10">
        <v>12487.900390999999</v>
      </c>
      <c r="H10">
        <v>1.2301</v>
      </c>
      <c r="I10" s="3">
        <f t="shared" si="1"/>
        <v>15361.366270969098</v>
      </c>
      <c r="J10">
        <v>22149.210938</v>
      </c>
      <c r="K10" s="7">
        <v>115.53</v>
      </c>
      <c r="L10">
        <f t="shared" si="2"/>
        <v>191.7182631178049</v>
      </c>
    </row>
    <row r="11" spans="1:12" x14ac:dyDescent="0.3">
      <c r="A11" s="40">
        <v>9</v>
      </c>
      <c r="B11" s="41">
        <v>43152</v>
      </c>
      <c r="C11">
        <v>2701.330078</v>
      </c>
      <c r="D11">
        <v>30965.679688</v>
      </c>
      <c r="E11" s="42">
        <v>7.82</v>
      </c>
      <c r="F11" s="3">
        <f t="shared" si="0"/>
        <v>3959.805586700767</v>
      </c>
      <c r="G11">
        <v>12470.490234000001</v>
      </c>
      <c r="H11">
        <v>1.2305999999999999</v>
      </c>
      <c r="I11" s="3">
        <f t="shared" si="1"/>
        <v>15346.185281960399</v>
      </c>
      <c r="J11">
        <v>21925.099609000001</v>
      </c>
      <c r="K11" s="7">
        <v>115.74</v>
      </c>
      <c r="L11">
        <f t="shared" si="2"/>
        <v>189.43407299982721</v>
      </c>
    </row>
    <row r="12" spans="1:12" x14ac:dyDescent="0.3">
      <c r="A12" s="40">
        <v>10</v>
      </c>
      <c r="B12" s="41">
        <v>43153</v>
      </c>
      <c r="C12">
        <v>2703.959961</v>
      </c>
      <c r="D12">
        <v>31267.169922000001</v>
      </c>
      <c r="E12" s="42">
        <v>7.82</v>
      </c>
      <c r="F12" s="3">
        <f t="shared" si="0"/>
        <v>3998.3593250639387</v>
      </c>
      <c r="G12">
        <v>12461.910156</v>
      </c>
      <c r="H12">
        <v>1.2337</v>
      </c>
      <c r="I12" s="3">
        <f t="shared" si="1"/>
        <v>15374.258559457199</v>
      </c>
      <c r="J12">
        <v>21970.810547000001</v>
      </c>
      <c r="K12" s="7">
        <v>115.86</v>
      </c>
      <c r="L12">
        <f t="shared" si="2"/>
        <v>189.63240589504576</v>
      </c>
    </row>
    <row r="13" spans="1:12" x14ac:dyDescent="0.3">
      <c r="A13" s="40">
        <v>11</v>
      </c>
      <c r="B13" s="41">
        <v>43154</v>
      </c>
      <c r="C13">
        <v>2747.3000489999999</v>
      </c>
      <c r="D13">
        <v>31498.599609000001</v>
      </c>
      <c r="E13" s="42">
        <v>7.82</v>
      </c>
      <c r="F13" s="3">
        <f t="shared" si="0"/>
        <v>4027.9539141943733</v>
      </c>
      <c r="G13">
        <v>12483.790039</v>
      </c>
      <c r="H13">
        <v>1.2395</v>
      </c>
      <c r="I13" s="3">
        <f t="shared" si="1"/>
        <v>15473.6577533405</v>
      </c>
      <c r="J13">
        <v>21736.439452999999</v>
      </c>
      <c r="K13" s="7">
        <v>116.46</v>
      </c>
      <c r="L13">
        <f t="shared" si="2"/>
        <v>186.64296284561223</v>
      </c>
    </row>
    <row r="14" spans="1:12" x14ac:dyDescent="0.3">
      <c r="A14" s="40">
        <v>12</v>
      </c>
      <c r="B14" s="41">
        <v>43157</v>
      </c>
      <c r="C14">
        <v>2779.6000979999999</v>
      </c>
      <c r="D14">
        <v>31268.660156000002</v>
      </c>
      <c r="E14" s="42">
        <v>7.82</v>
      </c>
      <c r="F14" s="3">
        <f t="shared" si="0"/>
        <v>3998.5498920716113</v>
      </c>
      <c r="G14">
        <v>12527.040039</v>
      </c>
      <c r="H14">
        <v>1.2371000000000001</v>
      </c>
      <c r="I14" s="3">
        <f t="shared" si="1"/>
        <v>15497.2012322469</v>
      </c>
      <c r="J14">
        <v>21892.779297000001</v>
      </c>
      <c r="K14" s="7">
        <v>116.53</v>
      </c>
      <c r="L14">
        <f t="shared" si="2"/>
        <v>187.87247315712693</v>
      </c>
    </row>
    <row r="15" spans="1:12" x14ac:dyDescent="0.3">
      <c r="A15" s="40">
        <v>13</v>
      </c>
      <c r="B15" s="41">
        <v>43158</v>
      </c>
      <c r="C15">
        <v>2744.280029</v>
      </c>
      <c r="D15">
        <v>30844.720702999999</v>
      </c>
      <c r="E15" s="42">
        <v>7.82</v>
      </c>
      <c r="F15" s="3">
        <f t="shared" si="0"/>
        <v>3944.3376858056263</v>
      </c>
      <c r="G15">
        <v>12490.730469</v>
      </c>
      <c r="H15">
        <v>1.2301</v>
      </c>
      <c r="I15" s="3">
        <f t="shared" si="1"/>
        <v>15364.8475499169</v>
      </c>
      <c r="J15">
        <v>22153.630859000001</v>
      </c>
      <c r="K15" s="7">
        <v>116.32</v>
      </c>
      <c r="L15">
        <f t="shared" si="2"/>
        <v>190.45418551409907</v>
      </c>
    </row>
    <row r="16" spans="1:12" x14ac:dyDescent="0.3">
      <c r="A16" s="40">
        <v>14</v>
      </c>
      <c r="B16" s="41">
        <v>43159</v>
      </c>
      <c r="C16">
        <v>2713.830078</v>
      </c>
      <c r="D16">
        <v>30944.4853515</v>
      </c>
      <c r="E16" s="42">
        <v>7.82</v>
      </c>
      <c r="F16" s="3">
        <f t="shared" si="0"/>
        <v>3957.0953134910483</v>
      </c>
      <c r="G16">
        <v>12435.849609000001</v>
      </c>
      <c r="H16">
        <v>1.2286999999999999</v>
      </c>
      <c r="I16" s="3">
        <f t="shared" si="1"/>
        <v>15279.9284145783</v>
      </c>
      <c r="J16">
        <v>22389.859375</v>
      </c>
      <c r="K16" s="7">
        <v>117.3</v>
      </c>
      <c r="L16">
        <f t="shared" si="2"/>
        <v>190.87689151747657</v>
      </c>
    </row>
    <row r="17" spans="1:12" x14ac:dyDescent="0.3">
      <c r="A17" s="40">
        <v>15</v>
      </c>
      <c r="B17" s="41">
        <v>43160</v>
      </c>
      <c r="C17">
        <v>2677.669922</v>
      </c>
      <c r="D17">
        <v>31044.25</v>
      </c>
      <c r="E17" s="42">
        <v>7.82</v>
      </c>
      <c r="F17" s="3">
        <f t="shared" si="0"/>
        <v>3969.8529411764703</v>
      </c>
      <c r="G17">
        <v>12190.940430000001</v>
      </c>
      <c r="H17">
        <v>1.2339</v>
      </c>
      <c r="I17" s="3">
        <f t="shared" si="1"/>
        <v>15042.401396577001</v>
      </c>
      <c r="J17">
        <v>22068.240234000001</v>
      </c>
      <c r="K17" s="7">
        <v>116.92</v>
      </c>
      <c r="L17">
        <f t="shared" si="2"/>
        <v>188.74649533014028</v>
      </c>
    </row>
    <row r="18" spans="1:12" x14ac:dyDescent="0.3">
      <c r="A18" s="40">
        <v>16</v>
      </c>
      <c r="B18" s="41">
        <v>43161</v>
      </c>
      <c r="C18">
        <v>2691.25</v>
      </c>
      <c r="D18">
        <v>30583.449218999998</v>
      </c>
      <c r="E18" s="42">
        <v>7.82</v>
      </c>
      <c r="F18" s="3">
        <f t="shared" si="0"/>
        <v>3910.9270101023012</v>
      </c>
      <c r="G18">
        <v>11913.709961</v>
      </c>
      <c r="H18">
        <v>1.2254</v>
      </c>
      <c r="I18" s="3">
        <f t="shared" si="1"/>
        <v>14599.060186209401</v>
      </c>
      <c r="J18">
        <v>21724.470702999999</v>
      </c>
      <c r="K18" s="7">
        <v>117.05</v>
      </c>
      <c r="L18">
        <f t="shared" si="2"/>
        <v>185.59992057240495</v>
      </c>
    </row>
    <row r="19" spans="1:12" x14ac:dyDescent="0.3">
      <c r="A19" s="40">
        <v>17</v>
      </c>
      <c r="B19" s="41">
        <v>43164</v>
      </c>
      <c r="C19">
        <v>2720.9399410000001</v>
      </c>
      <c r="D19">
        <v>29886.390625</v>
      </c>
      <c r="E19" s="42">
        <v>7.82</v>
      </c>
      <c r="F19" s="3">
        <f t="shared" si="0"/>
        <v>3821.7890824808183</v>
      </c>
      <c r="G19">
        <v>12090.870117</v>
      </c>
      <c r="H19">
        <v>1.2334000000000001</v>
      </c>
      <c r="I19" s="3">
        <f t="shared" si="1"/>
        <v>14912.8792023078</v>
      </c>
      <c r="J19">
        <v>21181.640625</v>
      </c>
      <c r="K19" s="7">
        <v>117.3</v>
      </c>
      <c r="L19">
        <f t="shared" si="2"/>
        <v>180.57664641943734</v>
      </c>
    </row>
    <row r="20" spans="1:12" x14ac:dyDescent="0.3">
      <c r="A20" s="40">
        <v>18</v>
      </c>
      <c r="B20" s="41">
        <v>43165</v>
      </c>
      <c r="C20">
        <v>2728.1201169999999</v>
      </c>
      <c r="D20">
        <v>30510.730468999998</v>
      </c>
      <c r="E20" s="42">
        <v>7.82</v>
      </c>
      <c r="F20" s="3">
        <f t="shared" si="0"/>
        <v>3901.6279372122758</v>
      </c>
      <c r="G20">
        <v>12113.870117</v>
      </c>
      <c r="H20">
        <v>1.2305999999999999</v>
      </c>
      <c r="I20" s="3">
        <f t="shared" si="1"/>
        <v>14907.328565980199</v>
      </c>
      <c r="J20">
        <v>21042.089843999998</v>
      </c>
      <c r="K20" s="7">
        <v>117.32</v>
      </c>
      <c r="L20">
        <f t="shared" si="2"/>
        <v>179.35637439481758</v>
      </c>
    </row>
    <row r="21" spans="1:12" x14ac:dyDescent="0.3">
      <c r="A21" s="40">
        <v>19</v>
      </c>
      <c r="B21" s="41">
        <v>43166</v>
      </c>
      <c r="C21">
        <v>2726.8000489999999</v>
      </c>
      <c r="D21">
        <v>30196.919922000001</v>
      </c>
      <c r="E21" s="42">
        <v>7.82</v>
      </c>
      <c r="F21" s="3">
        <f t="shared" si="0"/>
        <v>3861.4987112531967</v>
      </c>
      <c r="G21">
        <v>12245.360352</v>
      </c>
      <c r="H21">
        <v>1.2358</v>
      </c>
      <c r="I21" s="3">
        <f t="shared" si="1"/>
        <v>15132.8163230016</v>
      </c>
      <c r="J21">
        <v>21417.759765999999</v>
      </c>
      <c r="K21" s="7">
        <v>116.1</v>
      </c>
      <c r="L21">
        <f t="shared" si="2"/>
        <v>184.47682830318692</v>
      </c>
    </row>
    <row r="22" spans="1:12" x14ac:dyDescent="0.3">
      <c r="A22" s="40">
        <v>20</v>
      </c>
      <c r="B22" s="41">
        <v>43167</v>
      </c>
      <c r="C22">
        <v>2738.969971</v>
      </c>
      <c r="D22">
        <v>30654.519531000002</v>
      </c>
      <c r="E22" s="42">
        <v>7.82</v>
      </c>
      <c r="F22" s="3">
        <f t="shared" si="0"/>
        <v>3920.0152852941178</v>
      </c>
      <c r="G22">
        <v>12355.570313</v>
      </c>
      <c r="H22">
        <v>1.2453000000000001</v>
      </c>
      <c r="I22" s="3">
        <f t="shared" si="1"/>
        <v>15386.3917107789</v>
      </c>
      <c r="J22">
        <v>21252.720702999999</v>
      </c>
      <c r="K22" s="7">
        <v>116.63</v>
      </c>
      <c r="L22">
        <f t="shared" si="2"/>
        <v>182.22344768069965</v>
      </c>
    </row>
    <row r="23" spans="1:12" x14ac:dyDescent="0.3">
      <c r="A23" s="40">
        <v>21</v>
      </c>
      <c r="B23" s="41">
        <v>43168</v>
      </c>
      <c r="C23">
        <v>2786.570068</v>
      </c>
      <c r="D23">
        <v>30996.210938</v>
      </c>
      <c r="E23" s="42">
        <v>7.82</v>
      </c>
      <c r="F23" s="3">
        <f t="shared" si="0"/>
        <v>3963.7098386189259</v>
      </c>
      <c r="G23">
        <v>12346.679688</v>
      </c>
      <c r="H23">
        <v>1.2402</v>
      </c>
      <c r="I23" s="3">
        <f t="shared" si="1"/>
        <v>15312.3521490576</v>
      </c>
      <c r="J23">
        <v>21368.070313</v>
      </c>
      <c r="K23" s="7">
        <v>116.45</v>
      </c>
      <c r="L23">
        <f t="shared" si="2"/>
        <v>183.49566606268783</v>
      </c>
    </row>
    <row r="24" spans="1:12" x14ac:dyDescent="0.3">
      <c r="A24" s="40">
        <v>22</v>
      </c>
      <c r="B24" s="41">
        <v>43171</v>
      </c>
      <c r="C24">
        <v>2783.0200199999999</v>
      </c>
      <c r="D24">
        <v>31594.330077999999</v>
      </c>
      <c r="E24" s="42">
        <v>7.82</v>
      </c>
      <c r="F24" s="3">
        <f t="shared" si="0"/>
        <v>4040.1956621483373</v>
      </c>
      <c r="G24">
        <v>12418.389648</v>
      </c>
      <c r="H24">
        <v>1.2307999999999999</v>
      </c>
      <c r="I24" s="3">
        <f t="shared" si="1"/>
        <v>15284.553978758398</v>
      </c>
      <c r="J24">
        <v>21469.199218999998</v>
      </c>
      <c r="K24" s="7">
        <v>116.74</v>
      </c>
      <c r="L24">
        <f t="shared" si="2"/>
        <v>183.90610946547883</v>
      </c>
    </row>
    <row r="25" spans="1:12" x14ac:dyDescent="0.3">
      <c r="A25" s="40">
        <v>23</v>
      </c>
      <c r="B25" s="41">
        <v>43172</v>
      </c>
      <c r="C25">
        <v>2765.3100589999999</v>
      </c>
      <c r="D25">
        <v>31601.449218999998</v>
      </c>
      <c r="E25" s="42">
        <v>7.82</v>
      </c>
      <c r="F25" s="3">
        <f t="shared" si="0"/>
        <v>4041.1060382352939</v>
      </c>
      <c r="G25">
        <v>12221.030273</v>
      </c>
      <c r="H25">
        <v>1.2303999999999999</v>
      </c>
      <c r="I25" s="3">
        <f t="shared" si="1"/>
        <v>15036.755647899199</v>
      </c>
      <c r="J25">
        <v>21824.029297000001</v>
      </c>
      <c r="K25" s="7">
        <v>117.74</v>
      </c>
      <c r="L25">
        <f t="shared" si="2"/>
        <v>185.35781634958386</v>
      </c>
    </row>
    <row r="26" spans="1:12" x14ac:dyDescent="0.3">
      <c r="A26" s="40">
        <v>24</v>
      </c>
      <c r="B26" s="41">
        <v>43173</v>
      </c>
      <c r="C26">
        <v>2749.4799800000001</v>
      </c>
      <c r="D26">
        <v>31435.009765999999</v>
      </c>
      <c r="E26" s="42">
        <v>7.82</v>
      </c>
      <c r="F26" s="3">
        <f t="shared" si="0"/>
        <v>4019.8222207161125</v>
      </c>
      <c r="G26">
        <v>12237.740234000001</v>
      </c>
      <c r="H26">
        <v>1.2323</v>
      </c>
      <c r="I26" s="3">
        <f t="shared" si="1"/>
        <v>15080.5672903582</v>
      </c>
      <c r="J26">
        <v>21968.099609000001</v>
      </c>
      <c r="K26" s="7">
        <v>117.77</v>
      </c>
      <c r="L26">
        <f t="shared" si="2"/>
        <v>186.53391873142567</v>
      </c>
    </row>
    <row r="27" spans="1:12" x14ac:dyDescent="0.3">
      <c r="A27" s="40">
        <v>25</v>
      </c>
      <c r="B27" s="41">
        <v>43174</v>
      </c>
      <c r="C27">
        <v>2747.330078</v>
      </c>
      <c r="D27">
        <v>31541.099609000001</v>
      </c>
      <c r="E27" s="42">
        <v>7.82</v>
      </c>
      <c r="F27" s="3">
        <f t="shared" si="0"/>
        <v>4033.3886968030688</v>
      </c>
      <c r="G27">
        <v>12345.559569999999</v>
      </c>
      <c r="H27">
        <v>1.23</v>
      </c>
      <c r="I27" s="3">
        <f t="shared" si="1"/>
        <v>15185.038271099998</v>
      </c>
      <c r="J27">
        <v>21777.289063</v>
      </c>
      <c r="K27" s="7">
        <v>117.67</v>
      </c>
      <c r="L27">
        <f t="shared" si="2"/>
        <v>185.07086821619785</v>
      </c>
    </row>
    <row r="28" spans="1:12" x14ac:dyDescent="0.3">
      <c r="A28" s="40">
        <v>26</v>
      </c>
      <c r="B28" s="41">
        <v>43175</v>
      </c>
      <c r="C28">
        <v>2752.01001</v>
      </c>
      <c r="D28">
        <v>31501.970702999999</v>
      </c>
      <c r="E28" s="42">
        <v>7.82</v>
      </c>
      <c r="F28" s="3">
        <f t="shared" si="0"/>
        <v>4028.3850003836314</v>
      </c>
      <c r="G28">
        <v>12389.580078000001</v>
      </c>
      <c r="H28">
        <v>1.2270000000000001</v>
      </c>
      <c r="I28" s="3">
        <f t="shared" si="1"/>
        <v>15202.014755706003</v>
      </c>
      <c r="J28">
        <v>21803.949218999998</v>
      </c>
      <c r="K28" s="7">
        <v>117.41</v>
      </c>
      <c r="L28">
        <f t="shared" si="2"/>
        <v>185.70776951707691</v>
      </c>
    </row>
    <row r="29" spans="1:12" x14ac:dyDescent="0.3">
      <c r="A29" s="40">
        <v>27</v>
      </c>
      <c r="B29" s="41">
        <v>43178</v>
      </c>
      <c r="C29">
        <v>2712.919922</v>
      </c>
      <c r="D29">
        <v>31513.759765999999</v>
      </c>
      <c r="E29" s="42">
        <v>7.82</v>
      </c>
      <c r="F29" s="3">
        <f t="shared" si="0"/>
        <v>4029.8925531969307</v>
      </c>
      <c r="G29">
        <v>12217.019531</v>
      </c>
      <c r="H29">
        <v>1.2281</v>
      </c>
      <c r="I29" s="3">
        <f t="shared" si="1"/>
        <v>15003.721686021099</v>
      </c>
      <c r="J29">
        <v>21676.509765999999</v>
      </c>
      <c r="K29" s="7">
        <v>117.59</v>
      </c>
      <c r="L29">
        <f t="shared" si="2"/>
        <v>184.33973778382514</v>
      </c>
    </row>
    <row r="30" spans="1:12" x14ac:dyDescent="0.3">
      <c r="A30" s="40">
        <v>28</v>
      </c>
      <c r="B30" s="41">
        <v>43179</v>
      </c>
      <c r="C30">
        <v>2716.9399410000001</v>
      </c>
      <c r="D30">
        <v>31549.929688</v>
      </c>
      <c r="E30" s="42">
        <v>7.82</v>
      </c>
      <c r="F30" s="3">
        <f t="shared" si="0"/>
        <v>4034.5178629156007</v>
      </c>
      <c r="G30">
        <v>12307.330078000001</v>
      </c>
      <c r="H30">
        <v>1.2232000000000001</v>
      </c>
      <c r="I30" s="3">
        <f t="shared" si="1"/>
        <v>15054.326151409601</v>
      </c>
      <c r="J30">
        <v>21480.900390999999</v>
      </c>
      <c r="K30" s="7">
        <v>117.18</v>
      </c>
      <c r="L30">
        <f t="shared" si="2"/>
        <v>183.3154155231268</v>
      </c>
    </row>
    <row r="31" spans="1:12" x14ac:dyDescent="0.3">
      <c r="A31" s="40">
        <v>29</v>
      </c>
      <c r="B31" s="41">
        <v>43180</v>
      </c>
      <c r="C31">
        <v>2711.929932</v>
      </c>
      <c r="D31">
        <v>31414.519531000002</v>
      </c>
      <c r="E31" s="42">
        <v>7.82</v>
      </c>
      <c r="F31" s="3">
        <f t="shared" si="0"/>
        <v>4017.2019860613814</v>
      </c>
      <c r="G31">
        <v>12309.150390999999</v>
      </c>
      <c r="H31">
        <v>1.2287999999999999</v>
      </c>
      <c r="I31" s="3">
        <f t="shared" si="1"/>
        <v>15125.484000460798</v>
      </c>
      <c r="J31">
        <v>21380.970702999999</v>
      </c>
      <c r="K31" s="7">
        <v>117.25</v>
      </c>
      <c r="L31">
        <f t="shared" si="2"/>
        <v>182.35369469509595</v>
      </c>
    </row>
    <row r="32" spans="1:12" x14ac:dyDescent="0.3">
      <c r="A32" s="40">
        <v>30</v>
      </c>
      <c r="B32" s="41">
        <v>43181</v>
      </c>
      <c r="C32">
        <v>2643.6899410000001</v>
      </c>
      <c r="D32">
        <v>31071.050781000002</v>
      </c>
      <c r="E32" s="42">
        <v>7.82</v>
      </c>
      <c r="F32" s="3">
        <f t="shared" si="0"/>
        <v>3973.2801510230179</v>
      </c>
      <c r="G32">
        <v>12100.080078000001</v>
      </c>
      <c r="H32">
        <v>1.2318</v>
      </c>
      <c r="I32" s="3">
        <f t="shared" si="1"/>
        <v>14904.878640080402</v>
      </c>
      <c r="J32">
        <v>21486.480468499998</v>
      </c>
      <c r="K32" s="7">
        <v>116.78</v>
      </c>
      <c r="L32">
        <f t="shared" si="2"/>
        <v>183.99109837729063</v>
      </c>
    </row>
    <row r="33" spans="1:12" x14ac:dyDescent="0.3">
      <c r="A33" s="40">
        <v>31</v>
      </c>
      <c r="B33" s="41">
        <v>43182</v>
      </c>
      <c r="C33">
        <v>2588.26001</v>
      </c>
      <c r="D33">
        <v>30309.289063</v>
      </c>
      <c r="E33" s="42">
        <v>7.82</v>
      </c>
      <c r="F33" s="3">
        <f t="shared" si="0"/>
        <v>3875.8681666240409</v>
      </c>
      <c r="G33">
        <v>11886.309569999999</v>
      </c>
      <c r="H33">
        <v>1.2359</v>
      </c>
      <c r="I33" s="3">
        <f t="shared" si="1"/>
        <v>14690.289997562999</v>
      </c>
      <c r="J33">
        <v>21591.990234000001</v>
      </c>
      <c r="K33" s="7">
        <v>116.38</v>
      </c>
      <c r="L33">
        <f t="shared" si="2"/>
        <v>185.53007590651316</v>
      </c>
    </row>
    <row r="34" spans="1:12" x14ac:dyDescent="0.3">
      <c r="A34" s="40">
        <v>32</v>
      </c>
      <c r="B34" s="41">
        <v>43185</v>
      </c>
      <c r="C34">
        <v>2658.5500489999999</v>
      </c>
      <c r="D34">
        <v>30548.769531000002</v>
      </c>
      <c r="E34" s="42">
        <v>7.82</v>
      </c>
      <c r="F34" s="3">
        <f t="shared" si="0"/>
        <v>3906.4922673913043</v>
      </c>
      <c r="G34">
        <v>11787.259765999999</v>
      </c>
      <c r="H34">
        <v>1.2362</v>
      </c>
      <c r="I34" s="3">
        <f t="shared" si="1"/>
        <v>14571.410522729198</v>
      </c>
      <c r="J34">
        <v>20617.859375</v>
      </c>
      <c r="K34" s="7">
        <v>116.49</v>
      </c>
      <c r="L34">
        <f t="shared" si="2"/>
        <v>176.99252618250495</v>
      </c>
    </row>
    <row r="35" spans="1:12" x14ac:dyDescent="0.3">
      <c r="A35" s="40">
        <v>33</v>
      </c>
      <c r="B35" s="41">
        <v>43186</v>
      </c>
      <c r="C35">
        <v>2612.6201169999999</v>
      </c>
      <c r="D35">
        <v>30790.830077999999</v>
      </c>
      <c r="E35" s="42">
        <v>7.82</v>
      </c>
      <c r="F35" s="3">
        <f t="shared" si="0"/>
        <v>3937.4463015345268</v>
      </c>
      <c r="G35">
        <v>11970.830078000001</v>
      </c>
      <c r="H35">
        <v>1.2330000000000001</v>
      </c>
      <c r="I35" s="3">
        <f t="shared" si="1"/>
        <v>14760.033486174003</v>
      </c>
      <c r="J35">
        <v>20766.099609000001</v>
      </c>
      <c r="K35" s="7">
        <v>117.04</v>
      </c>
      <c r="L35">
        <f t="shared" si="2"/>
        <v>177.42737191558442</v>
      </c>
    </row>
    <row r="36" spans="1:12" x14ac:dyDescent="0.3">
      <c r="A36" s="40">
        <v>34</v>
      </c>
      <c r="B36" s="41">
        <v>43187</v>
      </c>
      <c r="C36">
        <v>2605</v>
      </c>
      <c r="D36">
        <v>30022.529297000001</v>
      </c>
      <c r="E36" s="42">
        <v>7.82</v>
      </c>
      <c r="F36" s="3">
        <f t="shared" si="0"/>
        <v>3839.1981198209719</v>
      </c>
      <c r="G36">
        <v>11940.709961</v>
      </c>
      <c r="H36">
        <v>1.2338</v>
      </c>
      <c r="I36" s="3">
        <f t="shared" si="1"/>
        <v>14732.4479498818</v>
      </c>
      <c r="J36">
        <v>21317.320313</v>
      </c>
      <c r="K36" s="7">
        <v>117.37</v>
      </c>
      <c r="L36">
        <f t="shared" si="2"/>
        <v>181.62494941637556</v>
      </c>
    </row>
    <row r="37" spans="1:12" x14ac:dyDescent="0.3">
      <c r="A37" s="40">
        <v>35</v>
      </c>
      <c r="B37" s="41">
        <v>43188</v>
      </c>
      <c r="C37">
        <v>2640.8701169999999</v>
      </c>
      <c r="D37">
        <v>30093.380859000001</v>
      </c>
      <c r="E37" s="42">
        <v>7.82</v>
      </c>
      <c r="F37" s="3">
        <f t="shared" si="0"/>
        <v>3848.2584218670077</v>
      </c>
      <c r="G37">
        <v>12096.730469</v>
      </c>
      <c r="H37">
        <v>1.2375</v>
      </c>
      <c r="I37" s="3">
        <f t="shared" si="1"/>
        <v>14969.7039553875</v>
      </c>
      <c r="J37">
        <v>21031.310547000001</v>
      </c>
      <c r="K37" s="7">
        <v>117.85</v>
      </c>
      <c r="L37">
        <f t="shared" si="2"/>
        <v>178.45829908358084</v>
      </c>
    </row>
    <row r="38" spans="1:12" x14ac:dyDescent="0.3">
      <c r="A38" s="40">
        <v>36</v>
      </c>
      <c r="B38" s="41">
        <v>43192</v>
      </c>
      <c r="C38">
        <v>2581.8798830000001</v>
      </c>
      <c r="D38">
        <v>30180.099609000001</v>
      </c>
      <c r="E38" s="42">
        <v>7.82</v>
      </c>
      <c r="F38" s="3">
        <f t="shared" si="0"/>
        <v>3859.3477760869564</v>
      </c>
      <c r="G38">
        <v>12002.450194999999</v>
      </c>
      <c r="H38">
        <v>1.2363999999999999</v>
      </c>
      <c r="I38" s="3">
        <f t="shared" si="1"/>
        <v>14839.829421097998</v>
      </c>
      <c r="J38">
        <v>21159.080077999999</v>
      </c>
      <c r="K38" s="7">
        <v>118.09</v>
      </c>
      <c r="L38">
        <f t="shared" si="2"/>
        <v>179.17757708527392</v>
      </c>
    </row>
    <row r="39" spans="1:12" x14ac:dyDescent="0.3">
      <c r="A39" s="40">
        <v>37</v>
      </c>
      <c r="B39" s="41">
        <v>43193</v>
      </c>
      <c r="C39">
        <v>2614.4499510000001</v>
      </c>
      <c r="D39">
        <v>29518.689452999999</v>
      </c>
      <c r="E39" s="42">
        <v>7.82</v>
      </c>
      <c r="F39" s="3">
        <f t="shared" si="0"/>
        <v>3774.7684722506392</v>
      </c>
      <c r="G39">
        <v>11957.900390999999</v>
      </c>
      <c r="H39">
        <v>1.2372000000000001</v>
      </c>
      <c r="I39" s="3">
        <f t="shared" si="1"/>
        <v>14794.314363745199</v>
      </c>
      <c r="J39">
        <v>21454.300781000002</v>
      </c>
      <c r="K39" s="7">
        <v>117.73</v>
      </c>
      <c r="L39">
        <f t="shared" si="2"/>
        <v>182.23308231546761</v>
      </c>
    </row>
    <row r="40" spans="1:12" x14ac:dyDescent="0.3">
      <c r="A40" s="40">
        <v>38</v>
      </c>
      <c r="B40" s="41">
        <v>43194</v>
      </c>
      <c r="C40">
        <v>2644.6899410000001</v>
      </c>
      <c r="D40">
        <v>29844.939452999999</v>
      </c>
      <c r="E40" s="42">
        <v>7.82</v>
      </c>
      <c r="F40" s="3">
        <f t="shared" si="0"/>
        <v>3816.4884210997438</v>
      </c>
      <c r="G40">
        <v>12305.190430000001</v>
      </c>
      <c r="H40">
        <v>1.2344999999999999</v>
      </c>
      <c r="I40" s="3">
        <f t="shared" si="1"/>
        <v>15190.757585834999</v>
      </c>
      <c r="J40">
        <v>21388.580077999999</v>
      </c>
      <c r="K40" s="7">
        <v>117.89</v>
      </c>
      <c r="L40">
        <f t="shared" si="2"/>
        <v>181.42828126219356</v>
      </c>
    </row>
    <row r="41" spans="1:12" x14ac:dyDescent="0.3">
      <c r="A41" s="40">
        <v>39</v>
      </c>
      <c r="B41" s="41">
        <v>43195</v>
      </c>
      <c r="C41">
        <v>2662.8400879999999</v>
      </c>
      <c r="D41">
        <v>30229.580077999999</v>
      </c>
      <c r="E41" s="42">
        <v>7.82</v>
      </c>
      <c r="F41" s="3">
        <f t="shared" si="0"/>
        <v>3865.6752017902809</v>
      </c>
      <c r="G41">
        <v>12241.269531</v>
      </c>
      <c r="H41">
        <v>1.2281</v>
      </c>
      <c r="I41" s="3">
        <f t="shared" si="1"/>
        <v>15033.5031110211</v>
      </c>
      <c r="J41">
        <v>21292.289063</v>
      </c>
      <c r="K41" s="7">
        <v>117.98</v>
      </c>
      <c r="L41">
        <f t="shared" si="2"/>
        <v>180.47371641803696</v>
      </c>
    </row>
    <row r="42" spans="1:12" x14ac:dyDescent="0.3">
      <c r="A42" s="40">
        <v>40</v>
      </c>
      <c r="B42" s="41">
        <v>43196</v>
      </c>
      <c r="C42">
        <v>2604.469971</v>
      </c>
      <c r="D42">
        <v>30728.740234000001</v>
      </c>
      <c r="E42" s="42">
        <v>7.82</v>
      </c>
      <c r="F42" s="3">
        <f t="shared" si="0"/>
        <v>3929.5064237851661</v>
      </c>
      <c r="G42">
        <v>12261.75</v>
      </c>
      <c r="H42">
        <v>1.2204999999999999</v>
      </c>
      <c r="I42" s="3">
        <f t="shared" si="1"/>
        <v>14965.465875</v>
      </c>
      <c r="J42">
        <v>21319.550781000002</v>
      </c>
      <c r="K42" s="7">
        <v>117.69</v>
      </c>
      <c r="L42">
        <f t="shared" si="2"/>
        <v>181.15006186591896</v>
      </c>
    </row>
    <row r="43" spans="1:12" x14ac:dyDescent="0.3">
      <c r="A43" s="40">
        <v>41</v>
      </c>
      <c r="B43" s="41">
        <v>43199</v>
      </c>
      <c r="C43">
        <v>2613.1599120000001</v>
      </c>
      <c r="D43">
        <v>30897.710938</v>
      </c>
      <c r="E43" s="42">
        <v>7.82</v>
      </c>
      <c r="F43" s="3">
        <f t="shared" si="0"/>
        <v>3951.113930690537</v>
      </c>
      <c r="G43">
        <v>12397.320313</v>
      </c>
      <c r="H43">
        <v>1.2236</v>
      </c>
      <c r="I43" s="3">
        <f t="shared" si="1"/>
        <v>15169.361134986801</v>
      </c>
      <c r="J43">
        <v>21645.419922000001</v>
      </c>
      <c r="K43" s="7">
        <v>118.99</v>
      </c>
      <c r="L43">
        <f t="shared" si="2"/>
        <v>181.9095715774435</v>
      </c>
    </row>
    <row r="44" spans="1:12" x14ac:dyDescent="0.3">
      <c r="A44" s="40">
        <v>42</v>
      </c>
      <c r="B44" s="41">
        <v>43200</v>
      </c>
      <c r="C44">
        <v>2656.8701169999999</v>
      </c>
      <c r="D44">
        <v>30831.279297000001</v>
      </c>
      <c r="E44" s="42">
        <v>7.82</v>
      </c>
      <c r="F44" s="3">
        <f t="shared" si="0"/>
        <v>3942.6188359335038</v>
      </c>
      <c r="G44">
        <v>12293.969727</v>
      </c>
      <c r="H44">
        <v>1.2175</v>
      </c>
      <c r="I44" s="3">
        <f t="shared" si="1"/>
        <v>14967.9081426225</v>
      </c>
      <c r="J44">
        <v>21567.519531000002</v>
      </c>
      <c r="K44" s="7">
        <v>119.65</v>
      </c>
      <c r="L44">
        <f t="shared" si="2"/>
        <v>180.2550733890514</v>
      </c>
    </row>
    <row r="45" spans="1:12" x14ac:dyDescent="0.3">
      <c r="A45" s="40">
        <v>43</v>
      </c>
      <c r="B45" s="41">
        <v>43201</v>
      </c>
      <c r="C45">
        <v>2642.1899410000001</v>
      </c>
      <c r="D45">
        <v>30808.380859000001</v>
      </c>
      <c r="E45" s="42">
        <v>7.82</v>
      </c>
      <c r="F45" s="3">
        <f t="shared" si="0"/>
        <v>3939.6906469309461</v>
      </c>
      <c r="G45">
        <v>12415.009765999999</v>
      </c>
      <c r="H45">
        <v>1.2104999999999999</v>
      </c>
      <c r="I45" s="3">
        <f t="shared" si="1"/>
        <v>15028.369321742997</v>
      </c>
      <c r="J45">
        <v>21678.259765999999</v>
      </c>
      <c r="K45" s="7">
        <v>119.59</v>
      </c>
      <c r="L45">
        <f t="shared" si="2"/>
        <v>181.27150903921731</v>
      </c>
    </row>
    <row r="46" spans="1:12" x14ac:dyDescent="0.3">
      <c r="A46" s="40">
        <v>44</v>
      </c>
      <c r="B46" s="41">
        <v>43202</v>
      </c>
      <c r="C46">
        <v>2663.98999</v>
      </c>
      <c r="D46">
        <v>30315.589843999998</v>
      </c>
      <c r="E46" s="42">
        <v>7.82</v>
      </c>
      <c r="F46" s="3">
        <f t="shared" si="0"/>
        <v>3876.673893094629</v>
      </c>
      <c r="G46">
        <v>12442.400390999999</v>
      </c>
      <c r="H46">
        <v>1.2122999999999999</v>
      </c>
      <c r="I46" s="3">
        <f t="shared" si="1"/>
        <v>15083.921994009299</v>
      </c>
      <c r="J46">
        <v>21794.320313</v>
      </c>
      <c r="K46" s="7">
        <v>119.51</v>
      </c>
      <c r="L46">
        <f t="shared" si="2"/>
        <v>182.36398889632667</v>
      </c>
    </row>
    <row r="47" spans="1:12" x14ac:dyDescent="0.3">
      <c r="A47" s="40">
        <v>45</v>
      </c>
      <c r="B47" s="41">
        <v>43203</v>
      </c>
      <c r="C47">
        <v>2656.3000489999999</v>
      </c>
      <c r="D47">
        <v>30062.75</v>
      </c>
      <c r="E47" s="42">
        <v>7.82</v>
      </c>
      <c r="F47" s="3">
        <f t="shared" si="0"/>
        <v>3844.3414322250637</v>
      </c>
      <c r="G47">
        <v>12391.410156</v>
      </c>
      <c r="H47">
        <v>1.2081999999999999</v>
      </c>
      <c r="I47" s="3">
        <f t="shared" si="1"/>
        <v>14971.301750479199</v>
      </c>
      <c r="J47">
        <v>21687.099609000001</v>
      </c>
      <c r="K47" s="7">
        <v>119.87</v>
      </c>
      <c r="L47">
        <f t="shared" si="2"/>
        <v>180.921828722783</v>
      </c>
    </row>
    <row r="48" spans="1:12" x14ac:dyDescent="0.3">
      <c r="A48" s="40">
        <v>46</v>
      </c>
      <c r="B48" s="41">
        <v>43206</v>
      </c>
      <c r="C48">
        <v>2677.8400879999999</v>
      </c>
      <c r="D48">
        <v>30284.25</v>
      </c>
      <c r="E48" s="42">
        <v>7.82</v>
      </c>
      <c r="F48" s="3">
        <f t="shared" si="0"/>
        <v>3872.6662404092071</v>
      </c>
      <c r="G48">
        <v>12585.570313</v>
      </c>
      <c r="H48">
        <v>1.1995</v>
      </c>
      <c r="I48" s="3">
        <f t="shared" si="1"/>
        <v>15096.3915904435</v>
      </c>
      <c r="J48">
        <v>21660.279297000001</v>
      </c>
      <c r="K48" s="7">
        <v>119.25</v>
      </c>
      <c r="L48">
        <f t="shared" si="2"/>
        <v>181.63756223899372</v>
      </c>
    </row>
    <row r="49" spans="1:12" x14ac:dyDescent="0.3">
      <c r="A49" s="40">
        <v>47</v>
      </c>
      <c r="B49" s="41">
        <v>43207</v>
      </c>
      <c r="C49">
        <v>2706.389893</v>
      </c>
      <c r="D49">
        <v>30708.439452999999</v>
      </c>
      <c r="E49" s="42">
        <v>7.82</v>
      </c>
      <c r="F49" s="3">
        <f t="shared" si="0"/>
        <v>3926.9104159846543</v>
      </c>
      <c r="G49">
        <v>12590.830078000001</v>
      </c>
      <c r="H49">
        <v>1.1946000000000001</v>
      </c>
      <c r="I49" s="3">
        <f t="shared" si="1"/>
        <v>15041.005611178802</v>
      </c>
      <c r="J49">
        <v>21778.740234000001</v>
      </c>
      <c r="K49" s="7">
        <v>118.7</v>
      </c>
      <c r="L49">
        <f t="shared" si="2"/>
        <v>183.47717130581299</v>
      </c>
    </row>
    <row r="50" spans="1:12" x14ac:dyDescent="0.3">
      <c r="A50" s="40">
        <v>48</v>
      </c>
      <c r="B50" s="41">
        <v>43208</v>
      </c>
      <c r="C50">
        <v>2708.639893</v>
      </c>
      <c r="D50">
        <v>30418.330077999999</v>
      </c>
      <c r="E50" s="42">
        <v>7.82</v>
      </c>
      <c r="F50" s="3">
        <f t="shared" si="0"/>
        <v>3889.8120304347822</v>
      </c>
      <c r="G50">
        <v>12567.419921999999</v>
      </c>
      <c r="H50">
        <v>1.1994</v>
      </c>
      <c r="I50" s="3">
        <f t="shared" si="1"/>
        <v>15073.363454446799</v>
      </c>
      <c r="J50">
        <v>21835.529297000001</v>
      </c>
      <c r="K50" s="7">
        <v>119.08</v>
      </c>
      <c r="L50">
        <f t="shared" si="2"/>
        <v>183.3685698438025</v>
      </c>
    </row>
    <row r="51" spans="1:12" x14ac:dyDescent="0.3">
      <c r="A51" s="40">
        <v>49</v>
      </c>
      <c r="B51" s="41">
        <v>43209</v>
      </c>
      <c r="C51">
        <v>2693.1298830000001</v>
      </c>
      <c r="D51">
        <v>30254.400390999999</v>
      </c>
      <c r="E51" s="42">
        <v>7.82</v>
      </c>
      <c r="F51" s="3">
        <f t="shared" si="0"/>
        <v>3868.8491548593347</v>
      </c>
      <c r="G51">
        <v>12540.5</v>
      </c>
      <c r="H51">
        <v>1.1961999999999999</v>
      </c>
      <c r="I51" s="3">
        <f t="shared" si="1"/>
        <v>15000.946099999999</v>
      </c>
      <c r="J51">
        <v>21847.589843999998</v>
      </c>
      <c r="K51" s="7">
        <v>118.31</v>
      </c>
      <c r="L51">
        <f t="shared" si="2"/>
        <v>184.66393241484235</v>
      </c>
    </row>
    <row r="52" spans="1:12" x14ac:dyDescent="0.3">
      <c r="A52" s="40">
        <v>50</v>
      </c>
      <c r="B52" s="41">
        <v>43210</v>
      </c>
      <c r="C52">
        <v>2670.139893</v>
      </c>
      <c r="D52">
        <v>30636.240234000001</v>
      </c>
      <c r="E52" s="42">
        <v>7.82</v>
      </c>
      <c r="F52" s="3">
        <f t="shared" si="0"/>
        <v>3917.6777792838875</v>
      </c>
      <c r="G52">
        <v>12572.389648</v>
      </c>
      <c r="H52">
        <v>1.1923999999999999</v>
      </c>
      <c r="I52" s="3">
        <f t="shared" si="1"/>
        <v>14991.317416275198</v>
      </c>
      <c r="J52">
        <v>22158.199218999998</v>
      </c>
      <c r="K52" s="7">
        <v>118.77</v>
      </c>
      <c r="L52">
        <f t="shared" si="2"/>
        <v>186.56394054896018</v>
      </c>
    </row>
    <row r="53" spans="1:12" x14ac:dyDescent="0.3">
      <c r="A53" s="40">
        <v>51</v>
      </c>
      <c r="B53" s="41">
        <v>43213</v>
      </c>
      <c r="C53">
        <v>2670.290039</v>
      </c>
      <c r="D53">
        <v>30328.150390999999</v>
      </c>
      <c r="E53" s="42">
        <v>7.82</v>
      </c>
      <c r="F53" s="3">
        <f t="shared" si="0"/>
        <v>3878.280101150895</v>
      </c>
      <c r="G53">
        <v>12550.820313</v>
      </c>
      <c r="H53">
        <v>1.1859</v>
      </c>
      <c r="I53" s="3">
        <f t="shared" si="1"/>
        <v>14884.0178091867</v>
      </c>
      <c r="J53">
        <v>22191.179688</v>
      </c>
      <c r="K53" s="7">
        <v>119.31</v>
      </c>
      <c r="L53">
        <f t="shared" si="2"/>
        <v>185.9959742519487</v>
      </c>
    </row>
    <row r="54" spans="1:12" x14ac:dyDescent="0.3">
      <c r="A54" s="40">
        <v>52</v>
      </c>
      <c r="B54" s="41">
        <v>43214</v>
      </c>
      <c r="C54">
        <v>2634.5600589999999</v>
      </c>
      <c r="D54">
        <v>30171.575195500001</v>
      </c>
      <c r="E54" s="42">
        <v>7.82</v>
      </c>
      <c r="F54" s="3">
        <f t="shared" si="0"/>
        <v>3858.2576976342712</v>
      </c>
      <c r="G54">
        <v>12422.299805000001</v>
      </c>
      <c r="H54">
        <v>1.1859999999999999</v>
      </c>
      <c r="I54" s="3">
        <f t="shared" si="1"/>
        <v>14732.84756873</v>
      </c>
      <c r="J54">
        <v>22162.240234000001</v>
      </c>
      <c r="K54" s="7">
        <v>119.47</v>
      </c>
      <c r="L54">
        <f t="shared" si="2"/>
        <v>185.50464747635391</v>
      </c>
    </row>
    <row r="55" spans="1:12" x14ac:dyDescent="0.3">
      <c r="A55" s="40">
        <v>53</v>
      </c>
      <c r="B55" s="41">
        <v>43215</v>
      </c>
      <c r="C55">
        <v>2639.3999020000001</v>
      </c>
      <c r="D55">
        <v>30015</v>
      </c>
      <c r="E55" s="42">
        <v>7.82</v>
      </c>
      <c r="F55" s="3">
        <f t="shared" si="0"/>
        <v>3838.2352941176468</v>
      </c>
      <c r="G55">
        <v>12500.469727</v>
      </c>
      <c r="H55">
        <v>1.1922999999999999</v>
      </c>
      <c r="I55" s="3">
        <f t="shared" si="1"/>
        <v>14904.310055502099</v>
      </c>
      <c r="J55">
        <v>22088.039063</v>
      </c>
      <c r="K55" s="7">
        <v>119.13</v>
      </c>
      <c r="L55">
        <f t="shared" si="2"/>
        <v>185.41122356249477</v>
      </c>
    </row>
    <row r="56" spans="1:12" x14ac:dyDescent="0.3">
      <c r="A56" s="40">
        <v>54</v>
      </c>
      <c r="B56" s="41">
        <v>43216</v>
      </c>
      <c r="C56">
        <v>2666.9399410000001</v>
      </c>
      <c r="D56">
        <v>30007.679688</v>
      </c>
      <c r="E56" s="42">
        <v>7.82</v>
      </c>
      <c r="F56" s="3">
        <f t="shared" si="0"/>
        <v>3837.2991928388747</v>
      </c>
      <c r="G56">
        <v>12580.870117</v>
      </c>
      <c r="H56">
        <v>1.1944999999999999</v>
      </c>
      <c r="I56" s="3">
        <f t="shared" si="1"/>
        <v>15027.849354756499</v>
      </c>
      <c r="J56">
        <v>22278.119140999999</v>
      </c>
      <c r="K56" s="7">
        <v>118.6</v>
      </c>
      <c r="L56">
        <f t="shared" si="2"/>
        <v>187.84248854131536</v>
      </c>
    </row>
    <row r="57" spans="1:12" x14ac:dyDescent="0.3">
      <c r="A57" s="40">
        <v>55</v>
      </c>
      <c r="B57" s="41">
        <v>43217</v>
      </c>
      <c r="C57">
        <v>2669.9099120000001</v>
      </c>
      <c r="D57">
        <v>30280.669922000001</v>
      </c>
      <c r="E57" s="42">
        <v>7.82</v>
      </c>
      <c r="F57" s="3">
        <f t="shared" si="0"/>
        <v>3872.2084299232738</v>
      </c>
      <c r="G57">
        <v>12612.110352</v>
      </c>
      <c r="H57">
        <v>1.1942999999999999</v>
      </c>
      <c r="I57" s="3">
        <f t="shared" si="1"/>
        <v>15062.643393393599</v>
      </c>
      <c r="J57">
        <v>22215.320313</v>
      </c>
      <c r="K57" s="7">
        <v>117.61</v>
      </c>
      <c r="L57">
        <f t="shared" si="2"/>
        <v>188.88972292322083</v>
      </c>
    </row>
    <row r="58" spans="1:12" x14ac:dyDescent="0.3">
      <c r="A58" s="40">
        <v>56</v>
      </c>
      <c r="B58" s="41">
        <v>43220</v>
      </c>
      <c r="C58">
        <v>2648.0500489999999</v>
      </c>
      <c r="D58">
        <v>30808.449218999998</v>
      </c>
      <c r="E58" s="42">
        <v>7.82</v>
      </c>
      <c r="F58" s="3">
        <f t="shared" si="0"/>
        <v>3939.6993886189252</v>
      </c>
      <c r="G58">
        <v>12802.25</v>
      </c>
      <c r="H58">
        <v>1.1847000000000001</v>
      </c>
      <c r="I58" s="3">
        <f t="shared" si="1"/>
        <v>15166.825575000001</v>
      </c>
      <c r="J58">
        <v>22319.609375</v>
      </c>
      <c r="K58" s="7">
        <v>117.48</v>
      </c>
      <c r="L58">
        <f t="shared" si="2"/>
        <v>189.98646046135511</v>
      </c>
    </row>
    <row r="59" spans="1:12" x14ac:dyDescent="0.3">
      <c r="A59" s="40">
        <v>57</v>
      </c>
      <c r="B59" s="41">
        <v>43221</v>
      </c>
      <c r="C59">
        <v>2654.8000489999999</v>
      </c>
      <c r="D59">
        <v>30766.165039</v>
      </c>
      <c r="E59" s="42">
        <v>7.82</v>
      </c>
      <c r="F59" s="3">
        <f t="shared" si="0"/>
        <v>3934.2922044757033</v>
      </c>
      <c r="G59">
        <v>12690.150390999999</v>
      </c>
      <c r="H59">
        <v>1.1798</v>
      </c>
      <c r="I59" s="3">
        <f t="shared" si="1"/>
        <v>14971.839431301798</v>
      </c>
      <c r="J59">
        <v>22467.869140999999</v>
      </c>
      <c r="K59" s="7">
        <v>117.15</v>
      </c>
      <c r="L59">
        <f t="shared" si="2"/>
        <v>191.78718857020911</v>
      </c>
    </row>
    <row r="60" spans="1:12" x14ac:dyDescent="0.3">
      <c r="A60" s="40">
        <v>58</v>
      </c>
      <c r="B60" s="41">
        <v>43222</v>
      </c>
      <c r="C60">
        <v>2635.669922</v>
      </c>
      <c r="D60">
        <v>30723.880859000001</v>
      </c>
      <c r="E60" s="42">
        <v>7.82</v>
      </c>
      <c r="F60" s="3">
        <f t="shared" si="0"/>
        <v>3928.885020332481</v>
      </c>
      <c r="G60">
        <v>12819.599609000001</v>
      </c>
      <c r="H60">
        <v>1.1796</v>
      </c>
      <c r="I60" s="3">
        <f t="shared" si="1"/>
        <v>15121.999698776401</v>
      </c>
      <c r="J60">
        <v>22487.949219000002</v>
      </c>
      <c r="K60" s="7">
        <v>116.97</v>
      </c>
      <c r="L60">
        <f t="shared" si="2"/>
        <v>192.25399007437807</v>
      </c>
    </row>
    <row r="61" spans="1:12" x14ac:dyDescent="0.3">
      <c r="A61" s="40">
        <v>59</v>
      </c>
      <c r="B61" s="41">
        <v>43223</v>
      </c>
      <c r="C61">
        <v>2629.7299800000001</v>
      </c>
      <c r="D61">
        <v>30313.369140999999</v>
      </c>
      <c r="E61" s="42">
        <v>7.82</v>
      </c>
      <c r="F61" s="3">
        <f t="shared" si="0"/>
        <v>3876.3899157289002</v>
      </c>
      <c r="G61">
        <v>12948.139648</v>
      </c>
      <c r="H61">
        <v>1.1775</v>
      </c>
      <c r="I61" s="3">
        <f t="shared" si="1"/>
        <v>15246.434435520001</v>
      </c>
      <c r="J61">
        <v>22508.029297000001</v>
      </c>
      <c r="K61" s="7">
        <v>117.11</v>
      </c>
      <c r="L61">
        <f t="shared" si="2"/>
        <v>192.19562203910854</v>
      </c>
    </row>
    <row r="62" spans="1:12" x14ac:dyDescent="0.3">
      <c r="A62" s="40">
        <v>60</v>
      </c>
      <c r="B62" s="41">
        <v>43224</v>
      </c>
      <c r="C62">
        <v>2663.419922</v>
      </c>
      <c r="D62">
        <v>29926.5</v>
      </c>
      <c r="E62" s="42">
        <v>7.82</v>
      </c>
      <c r="F62" s="3">
        <f t="shared" si="0"/>
        <v>3826.9181585677748</v>
      </c>
      <c r="G62">
        <v>12912.209961</v>
      </c>
      <c r="H62">
        <v>1.1772</v>
      </c>
      <c r="I62" s="3">
        <f t="shared" si="1"/>
        <v>15200.253566089201</v>
      </c>
      <c r="J62">
        <v>22472.779297000001</v>
      </c>
      <c r="K62" s="7">
        <v>118.36</v>
      </c>
      <c r="L62">
        <f t="shared" si="2"/>
        <v>189.86802380027038</v>
      </c>
    </row>
    <row r="63" spans="1:12" x14ac:dyDescent="0.3">
      <c r="A63" s="40">
        <v>61</v>
      </c>
      <c r="B63" s="41">
        <v>43227</v>
      </c>
      <c r="C63">
        <v>2672.6298830000001</v>
      </c>
      <c r="D63">
        <v>29994.259765999999</v>
      </c>
      <c r="E63" s="42">
        <v>7.82</v>
      </c>
      <c r="F63" s="3">
        <f t="shared" si="0"/>
        <v>3835.5830902813295</v>
      </c>
      <c r="G63">
        <v>12943.059569999999</v>
      </c>
      <c r="H63">
        <v>1.1780999999999999</v>
      </c>
      <c r="I63" s="3">
        <f t="shared" si="1"/>
        <v>15248.218479416999</v>
      </c>
      <c r="J63">
        <v>22469.9697265</v>
      </c>
      <c r="K63" s="7">
        <v>117.45</v>
      </c>
      <c r="L63">
        <f t="shared" si="2"/>
        <v>191.31519562792676</v>
      </c>
    </row>
    <row r="64" spans="1:12" x14ac:dyDescent="0.3">
      <c r="A64" s="40">
        <v>62</v>
      </c>
      <c r="B64" s="41">
        <v>43228</v>
      </c>
      <c r="C64">
        <v>2671.919922</v>
      </c>
      <c r="D64">
        <v>30402.810547000001</v>
      </c>
      <c r="E64" s="42">
        <v>7.82</v>
      </c>
      <c r="F64" s="3">
        <f t="shared" si="0"/>
        <v>3887.8274356777492</v>
      </c>
      <c r="G64">
        <v>13022.870117</v>
      </c>
      <c r="H64">
        <v>1.1707000000000001</v>
      </c>
      <c r="I64" s="3">
        <f t="shared" si="1"/>
        <v>15245.874045971901</v>
      </c>
      <c r="J64">
        <v>22467.160156000002</v>
      </c>
      <c r="K64" s="7">
        <v>117.92</v>
      </c>
      <c r="L64">
        <f t="shared" si="2"/>
        <v>190.52883443012212</v>
      </c>
    </row>
    <row r="65" spans="1:12" x14ac:dyDescent="0.3">
      <c r="A65" s="40">
        <v>63</v>
      </c>
      <c r="B65" s="41">
        <v>43229</v>
      </c>
      <c r="C65">
        <v>2697.790039</v>
      </c>
      <c r="D65">
        <v>30536.140625</v>
      </c>
      <c r="E65" s="42">
        <v>7.82</v>
      </c>
      <c r="F65" s="3">
        <f t="shared" si="0"/>
        <v>3904.8773177749358</v>
      </c>
      <c r="G65">
        <v>13001.240234000001</v>
      </c>
      <c r="H65">
        <v>1.1725000000000001</v>
      </c>
      <c r="I65" s="3">
        <f t="shared" si="1"/>
        <v>15243.954174365002</v>
      </c>
      <c r="J65">
        <v>22467.160156000002</v>
      </c>
      <c r="K65" s="7">
        <v>118.29</v>
      </c>
      <c r="L65">
        <f t="shared" si="2"/>
        <v>189.93287814692704</v>
      </c>
    </row>
    <row r="66" spans="1:12" x14ac:dyDescent="0.3">
      <c r="A66" s="40">
        <v>64</v>
      </c>
      <c r="B66" s="41">
        <v>43230</v>
      </c>
      <c r="C66">
        <v>2723.070068</v>
      </c>
      <c r="D66">
        <v>30809.220702999999</v>
      </c>
      <c r="E66" s="42">
        <v>7.82</v>
      </c>
      <c r="F66" s="3">
        <f t="shared" si="0"/>
        <v>3939.7980438618924</v>
      </c>
      <c r="G66">
        <v>12977.709961</v>
      </c>
      <c r="H66">
        <v>1.1668000000000001</v>
      </c>
      <c r="I66" s="3">
        <f t="shared" si="1"/>
        <v>15142.391982494801</v>
      </c>
      <c r="J66">
        <v>22508.689452999999</v>
      </c>
      <c r="K66" s="7">
        <v>117.47</v>
      </c>
      <c r="L66">
        <f t="shared" si="2"/>
        <v>191.61223676683409</v>
      </c>
    </row>
    <row r="67" spans="1:12" x14ac:dyDescent="0.3">
      <c r="A67" s="40">
        <v>65</v>
      </c>
      <c r="B67" s="41">
        <v>43231</v>
      </c>
      <c r="C67">
        <v>2727.719971</v>
      </c>
      <c r="D67">
        <v>31122.060547000001</v>
      </c>
      <c r="E67" s="42">
        <v>7.82</v>
      </c>
      <c r="F67" s="3">
        <f t="shared" ref="F67:F130" si="3">D67/E67</f>
        <v>3979.8031390025576</v>
      </c>
      <c r="G67">
        <v>12970.040039</v>
      </c>
      <c r="H67">
        <v>1.1629</v>
      </c>
      <c r="I67" s="3">
        <f t="shared" ref="I67:I130" si="4">G67*H67</f>
        <v>15082.8595613531</v>
      </c>
      <c r="J67">
        <v>22408.880859000001</v>
      </c>
      <c r="K67" s="7">
        <v>118.11</v>
      </c>
      <c r="L67">
        <f t="shared" ref="L67:L130" si="5">J67/K67</f>
        <v>189.72890406400813</v>
      </c>
    </row>
    <row r="68" spans="1:12" x14ac:dyDescent="0.3">
      <c r="A68" s="40">
        <v>66</v>
      </c>
      <c r="B68" s="41">
        <v>43234</v>
      </c>
      <c r="C68">
        <v>2730.1298830000001</v>
      </c>
      <c r="D68">
        <v>31541.080077999999</v>
      </c>
      <c r="E68" s="42">
        <v>7.82</v>
      </c>
      <c r="F68" s="3">
        <f t="shared" si="3"/>
        <v>4033.3861992327361</v>
      </c>
      <c r="G68">
        <v>12996.330078000001</v>
      </c>
      <c r="H68">
        <v>1.1533</v>
      </c>
      <c r="I68" s="3">
        <f t="shared" si="4"/>
        <v>14988.667478957401</v>
      </c>
      <c r="J68">
        <v>22497.179688</v>
      </c>
      <c r="K68" s="7">
        <v>117.73</v>
      </c>
      <c r="L68">
        <f t="shared" si="5"/>
        <v>191.09130797587702</v>
      </c>
    </row>
    <row r="69" spans="1:12" x14ac:dyDescent="0.3">
      <c r="A69" s="40">
        <v>67</v>
      </c>
      <c r="B69" s="41">
        <v>43235</v>
      </c>
      <c r="C69">
        <v>2711.4499510000001</v>
      </c>
      <c r="D69">
        <v>31152.029297000001</v>
      </c>
      <c r="E69" s="42">
        <v>7.82</v>
      </c>
      <c r="F69" s="3">
        <f t="shared" si="3"/>
        <v>3983.6354599744245</v>
      </c>
      <c r="G69">
        <v>13114.610352</v>
      </c>
      <c r="H69">
        <v>1.1654</v>
      </c>
      <c r="I69" s="3">
        <f t="shared" si="4"/>
        <v>15283.7669042208</v>
      </c>
      <c r="J69">
        <v>22758.480468999998</v>
      </c>
      <c r="K69" s="7">
        <v>118.1</v>
      </c>
      <c r="L69">
        <f t="shared" si="5"/>
        <v>192.70516908552074</v>
      </c>
    </row>
    <row r="70" spans="1:12" x14ac:dyDescent="0.3">
      <c r="A70" s="40">
        <v>68</v>
      </c>
      <c r="B70" s="41">
        <v>43236</v>
      </c>
      <c r="C70">
        <v>2722.459961</v>
      </c>
      <c r="D70">
        <v>31110.199218999998</v>
      </c>
      <c r="E70" s="42">
        <v>7.82</v>
      </c>
      <c r="F70" s="3">
        <f t="shared" si="3"/>
        <v>3978.2863451406647</v>
      </c>
      <c r="G70">
        <v>13077.719727</v>
      </c>
      <c r="H70">
        <v>1.1685000000000001</v>
      </c>
      <c r="I70" s="3">
        <f t="shared" si="4"/>
        <v>15281.315500999501</v>
      </c>
      <c r="J70">
        <v>22865.859375</v>
      </c>
      <c r="K70" s="7">
        <v>118.12</v>
      </c>
      <c r="L70">
        <f t="shared" si="5"/>
        <v>193.581606628852</v>
      </c>
    </row>
    <row r="71" spans="1:12" x14ac:dyDescent="0.3">
      <c r="A71" s="40">
        <v>69</v>
      </c>
      <c r="B71" s="41">
        <v>43237</v>
      </c>
      <c r="C71">
        <v>2720.1298830000001</v>
      </c>
      <c r="D71">
        <v>30942.150390999999</v>
      </c>
      <c r="E71" s="42">
        <v>7.82</v>
      </c>
      <c r="F71" s="3">
        <f t="shared" si="3"/>
        <v>3956.7967251918158</v>
      </c>
      <c r="G71">
        <v>13123.819824499999</v>
      </c>
      <c r="H71">
        <v>1.1659999999999999</v>
      </c>
      <c r="I71" s="3">
        <f t="shared" si="4"/>
        <v>15302.373915366998</v>
      </c>
      <c r="J71">
        <v>22818.019531000002</v>
      </c>
      <c r="K71" s="7">
        <v>117.68</v>
      </c>
      <c r="L71">
        <f t="shared" si="5"/>
        <v>193.89887432868798</v>
      </c>
    </row>
    <row r="72" spans="1:12" x14ac:dyDescent="0.3">
      <c r="A72" s="40">
        <v>70</v>
      </c>
      <c r="B72" s="41">
        <v>43238</v>
      </c>
      <c r="C72">
        <v>2712.969971</v>
      </c>
      <c r="D72">
        <v>31047.910156000002</v>
      </c>
      <c r="E72" s="42">
        <v>7.82</v>
      </c>
      <c r="F72" s="3">
        <f t="shared" si="3"/>
        <v>3970.3209918158568</v>
      </c>
      <c r="G72">
        <v>13169.919921999999</v>
      </c>
      <c r="H72">
        <v>1.17</v>
      </c>
      <c r="I72" s="3">
        <f t="shared" si="4"/>
        <v>15408.806308739999</v>
      </c>
      <c r="J72">
        <v>22717.230468999998</v>
      </c>
      <c r="K72" s="7">
        <v>118.18</v>
      </c>
      <c r="L72">
        <f t="shared" si="5"/>
        <v>192.22567667117954</v>
      </c>
    </row>
    <row r="73" spans="1:12" x14ac:dyDescent="0.3">
      <c r="A73" s="40">
        <v>71</v>
      </c>
      <c r="B73" s="41">
        <v>43241</v>
      </c>
      <c r="C73">
        <v>2733.01001</v>
      </c>
      <c r="D73">
        <v>31234.349609000001</v>
      </c>
      <c r="E73" s="42">
        <v>7.82</v>
      </c>
      <c r="F73" s="3">
        <f t="shared" si="3"/>
        <v>3994.1623540920714</v>
      </c>
      <c r="G73">
        <v>12976.839844</v>
      </c>
      <c r="H73">
        <v>1.1716</v>
      </c>
      <c r="I73" s="3">
        <f t="shared" si="4"/>
        <v>15203.6655612304</v>
      </c>
      <c r="J73">
        <v>22838.369140999999</v>
      </c>
      <c r="K73" s="7">
        <v>117.9</v>
      </c>
      <c r="L73">
        <f t="shared" si="5"/>
        <v>193.70966192536045</v>
      </c>
    </row>
    <row r="74" spans="1:12" x14ac:dyDescent="0.3">
      <c r="A74" s="40">
        <v>72</v>
      </c>
      <c r="B74" s="41">
        <v>43242</v>
      </c>
      <c r="C74">
        <v>2724.4399410000001</v>
      </c>
      <c r="D74">
        <v>30665.640625</v>
      </c>
      <c r="E74" s="42">
        <v>7.82</v>
      </c>
      <c r="F74" s="3">
        <f t="shared" si="3"/>
        <v>3921.4374200767261</v>
      </c>
      <c r="G74">
        <v>12855.089844</v>
      </c>
      <c r="H74">
        <v>1.1767000000000001</v>
      </c>
      <c r="I74" s="3">
        <f t="shared" si="4"/>
        <v>15126.584219434801</v>
      </c>
      <c r="J74">
        <v>22930.359375</v>
      </c>
      <c r="K74" s="7">
        <v>116.62</v>
      </c>
      <c r="L74">
        <f t="shared" si="5"/>
        <v>196.62458733493398</v>
      </c>
    </row>
    <row r="75" spans="1:12" x14ac:dyDescent="0.3">
      <c r="A75" s="40">
        <v>73</v>
      </c>
      <c r="B75" s="41">
        <v>43243</v>
      </c>
      <c r="C75">
        <v>2733.290039</v>
      </c>
      <c r="D75">
        <v>30760.410156000002</v>
      </c>
      <c r="E75" s="42">
        <v>7.82</v>
      </c>
      <c r="F75" s="3">
        <f t="shared" si="3"/>
        <v>3933.5562859335041</v>
      </c>
      <c r="G75">
        <v>12938.009765999999</v>
      </c>
      <c r="H75">
        <v>1.1813</v>
      </c>
      <c r="I75" s="3">
        <f t="shared" si="4"/>
        <v>15283.6709365758</v>
      </c>
      <c r="J75">
        <v>23002.369140999999</v>
      </c>
      <c r="K75" s="7">
        <v>115.86</v>
      </c>
      <c r="L75">
        <f t="shared" si="5"/>
        <v>198.53589798895217</v>
      </c>
    </row>
    <row r="76" spans="1:12" x14ac:dyDescent="0.3">
      <c r="A76" s="40">
        <v>74</v>
      </c>
      <c r="B76" s="41">
        <v>43244</v>
      </c>
      <c r="C76">
        <v>2727.76001</v>
      </c>
      <c r="D76">
        <v>30588.039063</v>
      </c>
      <c r="E76" s="42">
        <v>7.82</v>
      </c>
      <c r="F76" s="3">
        <f t="shared" si="3"/>
        <v>3911.5139466751916</v>
      </c>
      <c r="G76">
        <v>12863.459961</v>
      </c>
      <c r="H76">
        <v>1.1768000000000001</v>
      </c>
      <c r="I76" s="3">
        <f t="shared" si="4"/>
        <v>15137.719682104802</v>
      </c>
      <c r="J76">
        <v>22960.339843999998</v>
      </c>
      <c r="K76" s="7">
        <v>116.09</v>
      </c>
      <c r="L76">
        <f t="shared" si="5"/>
        <v>197.78051377379617</v>
      </c>
    </row>
    <row r="77" spans="1:12" x14ac:dyDescent="0.3">
      <c r="A77" s="40">
        <v>75</v>
      </c>
      <c r="B77" s="41">
        <v>43245</v>
      </c>
      <c r="C77">
        <v>2721.330078</v>
      </c>
      <c r="D77">
        <v>30792.259765999999</v>
      </c>
      <c r="E77" s="42">
        <v>7.82</v>
      </c>
      <c r="F77" s="3">
        <f t="shared" si="3"/>
        <v>3937.6291260869561</v>
      </c>
      <c r="G77">
        <v>12666.509765999999</v>
      </c>
      <c r="H77">
        <v>1.1783999999999999</v>
      </c>
      <c r="I77" s="3">
        <f t="shared" si="4"/>
        <v>14926.215108254397</v>
      </c>
      <c r="J77">
        <v>22689.740234000001</v>
      </c>
      <c r="K77" s="7">
        <v>116.24</v>
      </c>
      <c r="L77">
        <f t="shared" si="5"/>
        <v>195.19735232278046</v>
      </c>
    </row>
    <row r="78" spans="1:12" x14ac:dyDescent="0.3">
      <c r="A78" s="40">
        <v>76</v>
      </c>
      <c r="B78" s="41">
        <v>43249</v>
      </c>
      <c r="C78">
        <v>2689.860107</v>
      </c>
      <c r="D78">
        <v>30484.580077999999</v>
      </c>
      <c r="E78" s="42">
        <v>7.82</v>
      </c>
      <c r="F78" s="3">
        <f t="shared" si="3"/>
        <v>3898.2838974424549</v>
      </c>
      <c r="G78">
        <v>12783.759765999999</v>
      </c>
      <c r="H78">
        <v>1.1748000000000001</v>
      </c>
      <c r="I78" s="3">
        <f t="shared" si="4"/>
        <v>15018.3609730968</v>
      </c>
      <c r="J78">
        <v>22437.009765999999</v>
      </c>
      <c r="K78" s="7">
        <v>116.16</v>
      </c>
      <c r="L78">
        <f t="shared" si="5"/>
        <v>193.15607580922864</v>
      </c>
    </row>
    <row r="79" spans="1:12" x14ac:dyDescent="0.3">
      <c r="A79" s="40">
        <v>77</v>
      </c>
      <c r="B79" s="41">
        <v>43250</v>
      </c>
      <c r="C79">
        <v>2724.01001</v>
      </c>
      <c r="D79">
        <v>30056.789063</v>
      </c>
      <c r="E79" s="42">
        <v>7.82</v>
      </c>
      <c r="F79" s="3">
        <f t="shared" si="3"/>
        <v>3843.5791640664961</v>
      </c>
      <c r="G79">
        <v>12604.889648</v>
      </c>
      <c r="H79">
        <v>1.1783999999999999</v>
      </c>
      <c r="I79" s="3">
        <f t="shared" si="4"/>
        <v>14853.6019612032</v>
      </c>
      <c r="J79">
        <v>22450.789063</v>
      </c>
      <c r="K79" s="7">
        <v>115.65</v>
      </c>
      <c r="L79">
        <f t="shared" si="5"/>
        <v>194.12701308257672</v>
      </c>
    </row>
    <row r="80" spans="1:12" x14ac:dyDescent="0.3">
      <c r="A80" s="40">
        <v>78</v>
      </c>
      <c r="B80" s="41">
        <v>43251</v>
      </c>
      <c r="C80">
        <v>2705.2700199999999</v>
      </c>
      <c r="D80">
        <v>30468.560547000001</v>
      </c>
      <c r="E80" s="42">
        <v>7.82</v>
      </c>
      <c r="F80" s="3">
        <f t="shared" si="3"/>
        <v>3896.235364066496</v>
      </c>
      <c r="G80">
        <v>12724.269531</v>
      </c>
      <c r="H80">
        <v>1.1597</v>
      </c>
      <c r="I80" s="3">
        <f t="shared" si="4"/>
        <v>14756.3353751007</v>
      </c>
      <c r="J80">
        <v>22481.089843999998</v>
      </c>
      <c r="K80" s="7">
        <v>115.17</v>
      </c>
      <c r="L80">
        <f t="shared" si="5"/>
        <v>195.19918246071023</v>
      </c>
    </row>
    <row r="81" spans="1:12" x14ac:dyDescent="0.3">
      <c r="A81" s="40">
        <v>79</v>
      </c>
      <c r="B81" s="41">
        <v>43252</v>
      </c>
      <c r="C81">
        <v>2734.6201169999999</v>
      </c>
      <c r="D81">
        <v>30492.910156000002</v>
      </c>
      <c r="E81" s="42">
        <v>7.82</v>
      </c>
      <c r="F81" s="3">
        <f t="shared" si="3"/>
        <v>3899.3491248081841</v>
      </c>
      <c r="G81">
        <v>12770.75</v>
      </c>
      <c r="H81">
        <v>1.1613</v>
      </c>
      <c r="I81" s="3">
        <f t="shared" si="4"/>
        <v>14830.671974999999</v>
      </c>
      <c r="J81">
        <v>22358.429688</v>
      </c>
      <c r="K81" s="7">
        <v>115.43</v>
      </c>
      <c r="L81">
        <f t="shared" si="5"/>
        <v>193.69686986052153</v>
      </c>
    </row>
    <row r="82" spans="1:12" x14ac:dyDescent="0.3">
      <c r="A82" s="40">
        <v>80</v>
      </c>
      <c r="B82" s="41">
        <v>43255</v>
      </c>
      <c r="C82">
        <v>2746.8701169999999</v>
      </c>
      <c r="D82">
        <v>30997.980468999998</v>
      </c>
      <c r="E82" s="42">
        <v>7.82</v>
      </c>
      <c r="F82" s="3">
        <f t="shared" si="3"/>
        <v>3963.9361213554985</v>
      </c>
      <c r="G82">
        <v>12787.129883</v>
      </c>
      <c r="H82">
        <v>1.1614</v>
      </c>
      <c r="I82" s="3">
        <f t="shared" si="4"/>
        <v>14850.972646116199</v>
      </c>
      <c r="J82">
        <v>22018.519531000002</v>
      </c>
      <c r="K82" s="7">
        <v>115.09</v>
      </c>
      <c r="L82">
        <f t="shared" si="5"/>
        <v>191.31566192544966</v>
      </c>
    </row>
    <row r="83" spans="1:12" x14ac:dyDescent="0.3">
      <c r="A83" s="40">
        <v>81</v>
      </c>
      <c r="B83" s="41">
        <v>43256</v>
      </c>
      <c r="C83">
        <v>2748.8000489999999</v>
      </c>
      <c r="D83">
        <v>31093.449218999998</v>
      </c>
      <c r="E83" s="42">
        <v>7.82</v>
      </c>
      <c r="F83" s="3">
        <f t="shared" si="3"/>
        <v>3976.1444014066492</v>
      </c>
      <c r="G83">
        <v>12830.070313</v>
      </c>
      <c r="H83">
        <v>1.1571</v>
      </c>
      <c r="I83" s="3">
        <f t="shared" si="4"/>
        <v>14845.674359172301</v>
      </c>
      <c r="J83">
        <v>22201.820313</v>
      </c>
      <c r="K83" s="7">
        <v>114.9</v>
      </c>
      <c r="L83">
        <f t="shared" si="5"/>
        <v>193.22733083550912</v>
      </c>
    </row>
    <row r="84" spans="1:12" x14ac:dyDescent="0.3">
      <c r="A84" s="40">
        <v>82</v>
      </c>
      <c r="B84" s="41">
        <v>43257</v>
      </c>
      <c r="C84">
        <v>2772.3500979999999</v>
      </c>
      <c r="D84">
        <v>31259.099609000001</v>
      </c>
      <c r="E84" s="42">
        <v>7.82</v>
      </c>
      <c r="F84" s="3">
        <f t="shared" si="3"/>
        <v>3997.3273157289004</v>
      </c>
      <c r="G84">
        <v>12811.049805000001</v>
      </c>
      <c r="H84">
        <v>1.1584000000000001</v>
      </c>
      <c r="I84" s="3">
        <f t="shared" si="4"/>
        <v>14840.320094112001</v>
      </c>
      <c r="J84">
        <v>22171.349609000001</v>
      </c>
      <c r="K84" s="7">
        <v>115.16</v>
      </c>
      <c r="L84">
        <f t="shared" si="5"/>
        <v>192.52648149531089</v>
      </c>
    </row>
    <row r="85" spans="1:12" x14ac:dyDescent="0.3">
      <c r="A85" s="40">
        <v>83</v>
      </c>
      <c r="B85" s="41">
        <v>43258</v>
      </c>
      <c r="C85">
        <v>2770.3701169999999</v>
      </c>
      <c r="D85">
        <v>31512.630859000001</v>
      </c>
      <c r="E85" s="42">
        <v>7.82</v>
      </c>
      <c r="F85" s="3">
        <f t="shared" si="3"/>
        <v>4029.7481916879797</v>
      </c>
      <c r="G85">
        <v>12766.549805000001</v>
      </c>
      <c r="H85">
        <v>1.1619999999999999</v>
      </c>
      <c r="I85" s="3">
        <f t="shared" si="4"/>
        <v>14834.730873409999</v>
      </c>
      <c r="J85">
        <v>22475.939452999999</v>
      </c>
      <c r="K85" s="7">
        <v>115.49</v>
      </c>
      <c r="L85">
        <f t="shared" si="5"/>
        <v>194.61372805437699</v>
      </c>
    </row>
    <row r="86" spans="1:12" x14ac:dyDescent="0.3">
      <c r="A86" s="40">
        <v>84</v>
      </c>
      <c r="B86" s="41">
        <v>43259</v>
      </c>
      <c r="C86">
        <v>2779.030029</v>
      </c>
      <c r="D86">
        <v>30958.210938</v>
      </c>
      <c r="E86" s="42">
        <v>7.82</v>
      </c>
      <c r="F86" s="3">
        <f t="shared" si="3"/>
        <v>3958.8505035805624</v>
      </c>
      <c r="G86">
        <v>12842.910156</v>
      </c>
      <c r="H86">
        <v>1.1658999999999999</v>
      </c>
      <c r="I86" s="3">
        <f t="shared" si="4"/>
        <v>14973.548950880398</v>
      </c>
      <c r="J86">
        <v>22539.539063</v>
      </c>
      <c r="K86" s="7">
        <v>117.06</v>
      </c>
      <c r="L86">
        <f t="shared" si="5"/>
        <v>192.54689102169829</v>
      </c>
    </row>
    <row r="87" spans="1:12" x14ac:dyDescent="0.3">
      <c r="A87" s="40">
        <v>85</v>
      </c>
      <c r="B87" s="41">
        <v>43262</v>
      </c>
      <c r="C87">
        <v>2782</v>
      </c>
      <c r="D87">
        <v>31063.699218999998</v>
      </c>
      <c r="E87" s="42">
        <v>7.82</v>
      </c>
      <c r="F87" s="3">
        <f t="shared" si="3"/>
        <v>3972.3400535805622</v>
      </c>
      <c r="G87">
        <v>12842.299805000001</v>
      </c>
      <c r="H87">
        <v>1.1707000000000001</v>
      </c>
      <c r="I87" s="3">
        <f t="shared" si="4"/>
        <v>15034.480381713502</v>
      </c>
      <c r="J87">
        <v>22625.730468999998</v>
      </c>
      <c r="K87" s="7">
        <v>117.08</v>
      </c>
      <c r="L87">
        <f t="shared" si="5"/>
        <v>193.25017482917661</v>
      </c>
    </row>
    <row r="88" spans="1:12" x14ac:dyDescent="0.3">
      <c r="A88" s="40">
        <v>86</v>
      </c>
      <c r="B88" s="41">
        <v>43263</v>
      </c>
      <c r="C88">
        <v>2786.8500979999999</v>
      </c>
      <c r="D88">
        <v>31103.060547000001</v>
      </c>
      <c r="E88" s="42">
        <v>7.82</v>
      </c>
      <c r="F88" s="3">
        <f t="shared" si="3"/>
        <v>3977.3734714833759</v>
      </c>
      <c r="G88">
        <v>12890.580078000001</v>
      </c>
      <c r="H88">
        <v>1.1649</v>
      </c>
      <c r="I88" s="3">
        <f t="shared" si="4"/>
        <v>15016.236732862202</v>
      </c>
      <c r="J88">
        <v>22823.259765999999</v>
      </c>
      <c r="K88" s="7">
        <v>117.26</v>
      </c>
      <c r="L88">
        <f t="shared" si="5"/>
        <v>194.63806725225993</v>
      </c>
    </row>
    <row r="89" spans="1:12" x14ac:dyDescent="0.3">
      <c r="A89" s="40">
        <v>87</v>
      </c>
      <c r="B89" s="41">
        <v>43264</v>
      </c>
      <c r="C89">
        <v>2775.6298830000001</v>
      </c>
      <c r="D89">
        <v>30725.150390999999</v>
      </c>
      <c r="E89" s="42">
        <v>7.82</v>
      </c>
      <c r="F89" s="3">
        <f t="shared" si="3"/>
        <v>3929.0473645780048</v>
      </c>
      <c r="G89">
        <v>13107.099609000001</v>
      </c>
      <c r="H89">
        <v>1.1546000000000001</v>
      </c>
      <c r="I89" s="3">
        <f t="shared" si="4"/>
        <v>15133.457208551401</v>
      </c>
      <c r="J89">
        <v>22694.5</v>
      </c>
      <c r="K89" s="7">
        <v>117.63</v>
      </c>
      <c r="L89">
        <f t="shared" si="5"/>
        <v>192.93122502762901</v>
      </c>
    </row>
    <row r="90" spans="1:12" x14ac:dyDescent="0.3">
      <c r="A90" s="40">
        <v>88</v>
      </c>
      <c r="B90" s="41">
        <v>43265</v>
      </c>
      <c r="C90">
        <v>2782.48999</v>
      </c>
      <c r="D90">
        <v>30440.169922000001</v>
      </c>
      <c r="E90" s="42">
        <v>7.82</v>
      </c>
      <c r="F90" s="3">
        <f t="shared" si="3"/>
        <v>3892.6048493606136</v>
      </c>
      <c r="G90">
        <v>13010.549805000001</v>
      </c>
      <c r="H90">
        <v>1.1557999999999999</v>
      </c>
      <c r="I90" s="3">
        <f t="shared" si="4"/>
        <v>15037.593464619</v>
      </c>
      <c r="J90">
        <v>22804.039063</v>
      </c>
      <c r="K90" s="7">
        <v>117.7</v>
      </c>
      <c r="L90">
        <f t="shared" si="5"/>
        <v>193.74714581988104</v>
      </c>
    </row>
    <row r="91" spans="1:12" x14ac:dyDescent="0.3">
      <c r="A91" s="40">
        <v>89</v>
      </c>
      <c r="B91" s="41">
        <v>43266</v>
      </c>
      <c r="C91">
        <v>2779.6599120000001</v>
      </c>
      <c r="D91">
        <v>30309.490234000001</v>
      </c>
      <c r="E91" s="42">
        <v>7.82</v>
      </c>
      <c r="F91" s="3">
        <f t="shared" si="3"/>
        <v>3875.8938918158569</v>
      </c>
      <c r="G91">
        <v>12834.110352</v>
      </c>
      <c r="H91">
        <v>1.1672</v>
      </c>
      <c r="I91" s="3">
        <f t="shared" si="4"/>
        <v>14979.973602854399</v>
      </c>
      <c r="J91">
        <v>22878.349609000001</v>
      </c>
      <c r="K91" s="7">
        <v>118.12</v>
      </c>
      <c r="L91">
        <f t="shared" si="5"/>
        <v>193.68734853538774</v>
      </c>
    </row>
    <row r="92" spans="1:12" x14ac:dyDescent="0.3">
      <c r="A92" s="40">
        <v>90</v>
      </c>
      <c r="B92" s="41">
        <v>43269</v>
      </c>
      <c r="C92">
        <v>2773.75</v>
      </c>
      <c r="D92">
        <v>29468.150390999999</v>
      </c>
      <c r="E92" s="42">
        <v>7.82</v>
      </c>
      <c r="F92" s="3">
        <f t="shared" si="3"/>
        <v>3768.3056765984652</v>
      </c>
      <c r="G92">
        <v>12677.969727</v>
      </c>
      <c r="H92">
        <v>1.1641999999999999</v>
      </c>
      <c r="I92" s="3">
        <f t="shared" si="4"/>
        <v>14759.692356173398</v>
      </c>
      <c r="J92">
        <v>22966.380859000001</v>
      </c>
      <c r="K92" s="7">
        <v>118.12</v>
      </c>
      <c r="L92">
        <f t="shared" si="5"/>
        <v>194.43261817643074</v>
      </c>
    </row>
    <row r="93" spans="1:12" x14ac:dyDescent="0.3">
      <c r="A93" s="40">
        <v>91</v>
      </c>
      <c r="B93" s="41">
        <v>43270</v>
      </c>
      <c r="C93">
        <v>2762.5900879999999</v>
      </c>
      <c r="D93">
        <v>29696.169922000001</v>
      </c>
      <c r="E93" s="42">
        <v>7.82</v>
      </c>
      <c r="F93" s="3">
        <f t="shared" si="3"/>
        <v>3797.4641843989771</v>
      </c>
      <c r="G93">
        <v>12695.160156</v>
      </c>
      <c r="H93">
        <v>1.1652</v>
      </c>
      <c r="I93" s="3">
        <f t="shared" si="4"/>
        <v>14792.4006137712</v>
      </c>
      <c r="J93">
        <v>22738.609375</v>
      </c>
      <c r="K93" s="7">
        <v>118.34</v>
      </c>
      <c r="L93">
        <f t="shared" si="5"/>
        <v>192.14643717255365</v>
      </c>
    </row>
    <row r="94" spans="1:12" x14ac:dyDescent="0.3">
      <c r="A94" s="40">
        <v>92</v>
      </c>
      <c r="B94" s="41">
        <v>43271</v>
      </c>
      <c r="C94">
        <v>2767.320068</v>
      </c>
      <c r="D94">
        <v>29296.050781000002</v>
      </c>
      <c r="E94" s="42">
        <v>7.82</v>
      </c>
      <c r="F94" s="3">
        <f t="shared" si="3"/>
        <v>3746.2980538363172</v>
      </c>
      <c r="G94">
        <v>12511.910156</v>
      </c>
      <c r="H94">
        <v>1.1647000000000001</v>
      </c>
      <c r="I94" s="3">
        <f t="shared" si="4"/>
        <v>14572.621758693202</v>
      </c>
      <c r="J94">
        <v>22851.75</v>
      </c>
      <c r="K94" s="7">
        <v>118.45</v>
      </c>
      <c r="L94">
        <f t="shared" si="5"/>
        <v>192.92317433516251</v>
      </c>
    </row>
    <row r="95" spans="1:12" x14ac:dyDescent="0.3">
      <c r="A95" s="40">
        <v>93</v>
      </c>
      <c r="B95" s="41">
        <v>43272</v>
      </c>
      <c r="C95">
        <v>2749.76001</v>
      </c>
      <c r="D95">
        <v>29338.699218999998</v>
      </c>
      <c r="E95" s="42">
        <v>7.82</v>
      </c>
      <c r="F95" s="3">
        <f t="shared" si="3"/>
        <v>3751.7518182864446</v>
      </c>
      <c r="G95">
        <v>12579.719727</v>
      </c>
      <c r="H95">
        <v>1.1679999999999999</v>
      </c>
      <c r="I95" s="3">
        <f t="shared" si="4"/>
        <v>14693.112641135998</v>
      </c>
      <c r="J95">
        <v>22680.330077999999</v>
      </c>
      <c r="K95" s="7">
        <v>118.81</v>
      </c>
      <c r="L95">
        <f t="shared" si="5"/>
        <v>190.89580067334398</v>
      </c>
    </row>
    <row r="96" spans="1:12" x14ac:dyDescent="0.3">
      <c r="A96" s="40">
        <v>94</v>
      </c>
      <c r="B96" s="41">
        <v>43273</v>
      </c>
      <c r="C96">
        <v>2754.8798830000001</v>
      </c>
      <c r="D96">
        <v>28961.390625</v>
      </c>
      <c r="E96" s="42">
        <v>7.82</v>
      </c>
      <c r="F96" s="3">
        <f t="shared" si="3"/>
        <v>3703.5026374680306</v>
      </c>
      <c r="G96">
        <v>12270.330078000001</v>
      </c>
      <c r="H96">
        <v>1.1741999999999999</v>
      </c>
      <c r="I96" s="3">
        <f t="shared" si="4"/>
        <v>14407.8215775876</v>
      </c>
      <c r="J96">
        <v>22278.480468999998</v>
      </c>
      <c r="K96" s="7">
        <v>118.69</v>
      </c>
      <c r="L96">
        <f t="shared" si="5"/>
        <v>187.70309604010447</v>
      </c>
    </row>
    <row r="97" spans="1:12" x14ac:dyDescent="0.3">
      <c r="A97" s="40">
        <v>95</v>
      </c>
      <c r="B97" s="41">
        <v>43276</v>
      </c>
      <c r="C97">
        <v>2717.070068</v>
      </c>
      <c r="D97">
        <v>28881.400390999999</v>
      </c>
      <c r="E97" s="42">
        <v>7.82</v>
      </c>
      <c r="F97" s="3">
        <f t="shared" si="3"/>
        <v>3693.2737072890022</v>
      </c>
      <c r="G97">
        <v>12234.339844</v>
      </c>
      <c r="H97">
        <v>1.1749000000000001</v>
      </c>
      <c r="I97" s="3">
        <f t="shared" si="4"/>
        <v>14374.125882715602</v>
      </c>
      <c r="J97">
        <v>22555.429688</v>
      </c>
      <c r="K97" s="7">
        <v>118.98</v>
      </c>
      <c r="L97">
        <f t="shared" si="5"/>
        <v>189.57328700621952</v>
      </c>
    </row>
    <row r="98" spans="1:12" x14ac:dyDescent="0.3">
      <c r="A98" s="40">
        <v>96</v>
      </c>
      <c r="B98" s="41">
        <v>43277</v>
      </c>
      <c r="C98">
        <v>2723.0600589999999</v>
      </c>
      <c r="D98">
        <v>28356.259765999999</v>
      </c>
      <c r="E98" s="42">
        <v>7.82</v>
      </c>
      <c r="F98" s="3">
        <f t="shared" si="3"/>
        <v>3626.1201746803067</v>
      </c>
      <c r="G98">
        <v>12348.610352</v>
      </c>
      <c r="H98">
        <v>1.1742999999999999</v>
      </c>
      <c r="I98" s="3">
        <f t="shared" si="4"/>
        <v>14500.973136353598</v>
      </c>
      <c r="J98">
        <v>22693.039063</v>
      </c>
      <c r="K98" s="7">
        <v>119.16</v>
      </c>
      <c r="L98">
        <f t="shared" si="5"/>
        <v>190.44175111614638</v>
      </c>
    </row>
    <row r="99" spans="1:12" x14ac:dyDescent="0.3">
      <c r="A99" s="40">
        <v>97</v>
      </c>
      <c r="B99" s="41">
        <v>43278</v>
      </c>
      <c r="C99">
        <v>2699.6298830000001</v>
      </c>
      <c r="D99">
        <v>28497.320313</v>
      </c>
      <c r="E99" s="42">
        <v>7.82</v>
      </c>
      <c r="F99" s="3">
        <f t="shared" si="3"/>
        <v>3644.1586078005116</v>
      </c>
      <c r="G99">
        <v>12177.230469</v>
      </c>
      <c r="H99">
        <v>1.1675</v>
      </c>
      <c r="I99" s="3">
        <f t="shared" si="4"/>
        <v>14216.9165725575</v>
      </c>
      <c r="J99">
        <v>22516.830077999999</v>
      </c>
      <c r="K99" s="7">
        <v>119.24</v>
      </c>
      <c r="L99">
        <f t="shared" si="5"/>
        <v>188.83621333445151</v>
      </c>
    </row>
    <row r="100" spans="1:12" x14ac:dyDescent="0.3">
      <c r="A100" s="40">
        <v>98</v>
      </c>
      <c r="B100" s="41">
        <v>43279</v>
      </c>
      <c r="C100">
        <v>2716.3100589999999</v>
      </c>
      <c r="D100">
        <v>28955.109375</v>
      </c>
      <c r="E100" s="42">
        <v>7.82</v>
      </c>
      <c r="F100" s="3">
        <f t="shared" si="3"/>
        <v>3702.6994085677748</v>
      </c>
      <c r="G100">
        <v>12306</v>
      </c>
      <c r="H100">
        <v>1.1666000000000001</v>
      </c>
      <c r="I100" s="3">
        <f t="shared" si="4"/>
        <v>14356.179600000001</v>
      </c>
      <c r="J100">
        <v>22338.150390999999</v>
      </c>
      <c r="K100" s="7">
        <v>118.74</v>
      </c>
      <c r="L100">
        <f t="shared" si="5"/>
        <v>188.12658237325249</v>
      </c>
    </row>
    <row r="101" spans="1:12" x14ac:dyDescent="0.3">
      <c r="A101" s="40">
        <v>99</v>
      </c>
      <c r="B101" s="41">
        <v>43280</v>
      </c>
      <c r="C101">
        <v>2718.3701169999999</v>
      </c>
      <c r="D101">
        <v>28545.570313</v>
      </c>
      <c r="E101" s="42">
        <v>7.82</v>
      </c>
      <c r="F101" s="3">
        <f t="shared" si="3"/>
        <v>3650.328684526854</v>
      </c>
      <c r="G101">
        <v>12238.169921999999</v>
      </c>
      <c r="H101">
        <v>1.1677</v>
      </c>
      <c r="I101" s="3">
        <f t="shared" si="4"/>
        <v>14290.511017919398</v>
      </c>
      <c r="J101">
        <v>22342</v>
      </c>
      <c r="K101" s="7">
        <v>119.4</v>
      </c>
      <c r="L101">
        <f t="shared" si="5"/>
        <v>187.11892797319933</v>
      </c>
    </row>
    <row r="102" spans="1:12" x14ac:dyDescent="0.3">
      <c r="A102" s="40">
        <v>100</v>
      </c>
      <c r="B102" s="41">
        <v>43283</v>
      </c>
      <c r="C102">
        <v>2726.709961</v>
      </c>
      <c r="D102">
        <v>28241.669922000001</v>
      </c>
      <c r="E102" s="42">
        <v>7.82</v>
      </c>
      <c r="F102" s="3">
        <f t="shared" si="3"/>
        <v>3611.4667419437342</v>
      </c>
      <c r="G102">
        <v>12349.139648</v>
      </c>
      <c r="H102">
        <v>1.1713</v>
      </c>
      <c r="I102" s="3">
        <f t="shared" si="4"/>
        <v>14464.5472697024</v>
      </c>
      <c r="J102">
        <v>22271.769531000002</v>
      </c>
      <c r="K102" s="7">
        <v>119.63</v>
      </c>
      <c r="L102">
        <f t="shared" si="5"/>
        <v>186.17211009780158</v>
      </c>
    </row>
    <row r="103" spans="1:12" x14ac:dyDescent="0.3">
      <c r="A103" s="40">
        <v>101</v>
      </c>
      <c r="B103" s="41">
        <v>43284</v>
      </c>
      <c r="C103">
        <v>2713.219971</v>
      </c>
      <c r="D103">
        <v>28182.089843999998</v>
      </c>
      <c r="E103" s="42">
        <v>7.82</v>
      </c>
      <c r="F103" s="3">
        <f t="shared" si="3"/>
        <v>3603.847806138107</v>
      </c>
      <c r="G103">
        <v>12317.610352</v>
      </c>
      <c r="H103">
        <v>1.1659999999999999</v>
      </c>
      <c r="I103" s="3">
        <f t="shared" si="4"/>
        <v>14362.333670431999</v>
      </c>
      <c r="J103">
        <v>22270.390625</v>
      </c>
      <c r="K103" s="7">
        <v>120.45</v>
      </c>
      <c r="L103">
        <f t="shared" si="5"/>
        <v>184.89323889580737</v>
      </c>
    </row>
    <row r="104" spans="1:12" x14ac:dyDescent="0.3">
      <c r="A104" s="40">
        <v>102</v>
      </c>
      <c r="B104" s="41">
        <v>43286</v>
      </c>
      <c r="C104">
        <v>2736.610107</v>
      </c>
      <c r="D104">
        <v>28315.619140999999</v>
      </c>
      <c r="E104" s="42">
        <v>7.82</v>
      </c>
      <c r="F104" s="3">
        <f t="shared" si="3"/>
        <v>3620.9231638107412</v>
      </c>
      <c r="G104">
        <v>12464.290039</v>
      </c>
      <c r="H104">
        <v>1.1647000000000001</v>
      </c>
      <c r="I104" s="3">
        <f t="shared" si="4"/>
        <v>14517.1586084233</v>
      </c>
      <c r="J104">
        <v>22304.509765999999</v>
      </c>
      <c r="K104" s="7">
        <v>120.35</v>
      </c>
      <c r="L104">
        <f t="shared" si="5"/>
        <v>185.33036781055256</v>
      </c>
    </row>
    <row r="105" spans="1:12" x14ac:dyDescent="0.3">
      <c r="A105" s="40">
        <v>103</v>
      </c>
      <c r="B105" s="41">
        <v>43287</v>
      </c>
      <c r="C105">
        <v>2759.820068</v>
      </c>
      <c r="D105">
        <v>28688.5</v>
      </c>
      <c r="E105" s="42">
        <v>7.82</v>
      </c>
      <c r="F105" s="3">
        <f t="shared" si="3"/>
        <v>3668.6061381074169</v>
      </c>
      <c r="G105">
        <v>12496.169921999999</v>
      </c>
      <c r="H105">
        <v>1.1642999999999999</v>
      </c>
      <c r="I105" s="3">
        <f t="shared" si="4"/>
        <v>14549.290640184598</v>
      </c>
      <c r="J105">
        <v>21811.929688</v>
      </c>
      <c r="K105" s="7">
        <v>120.74</v>
      </c>
      <c r="L105">
        <f t="shared" si="5"/>
        <v>180.65205969852576</v>
      </c>
    </row>
    <row r="106" spans="1:12" x14ac:dyDescent="0.3">
      <c r="A106" s="40">
        <v>104</v>
      </c>
      <c r="B106" s="41">
        <v>43290</v>
      </c>
      <c r="C106">
        <v>2784.169922</v>
      </c>
      <c r="D106">
        <v>28682.25</v>
      </c>
      <c r="E106" s="42">
        <v>7.82</v>
      </c>
      <c r="F106" s="3">
        <f t="shared" si="3"/>
        <v>3667.8069053708437</v>
      </c>
      <c r="G106">
        <v>12543.889648</v>
      </c>
      <c r="H106">
        <v>1.1722999999999999</v>
      </c>
      <c r="I106" s="3">
        <f t="shared" si="4"/>
        <v>14705.201834350399</v>
      </c>
      <c r="J106">
        <v>21785.539063</v>
      </c>
      <c r="K106" s="7">
        <v>120.53</v>
      </c>
      <c r="L106">
        <f t="shared" si="5"/>
        <v>180.74785582842446</v>
      </c>
    </row>
    <row r="107" spans="1:12" x14ac:dyDescent="0.3">
      <c r="A107" s="40">
        <v>105</v>
      </c>
      <c r="B107" s="41">
        <v>43291</v>
      </c>
      <c r="C107">
        <v>2793.8400879999999</v>
      </c>
      <c r="D107">
        <v>28311.689452999999</v>
      </c>
      <c r="E107" s="42">
        <v>7.82</v>
      </c>
      <c r="F107" s="3">
        <f t="shared" si="3"/>
        <v>3620.4206461636827</v>
      </c>
      <c r="G107">
        <v>12609.849609000001</v>
      </c>
      <c r="H107">
        <v>1.169</v>
      </c>
      <c r="I107" s="3">
        <f t="shared" si="4"/>
        <v>14740.914192921002</v>
      </c>
      <c r="J107">
        <v>21717.039063</v>
      </c>
      <c r="K107" s="7">
        <v>121.31</v>
      </c>
      <c r="L107">
        <f t="shared" si="5"/>
        <v>179.02101280191246</v>
      </c>
    </row>
    <row r="108" spans="1:12" x14ac:dyDescent="0.3">
      <c r="A108" s="40">
        <v>106</v>
      </c>
      <c r="B108" s="41">
        <v>43292</v>
      </c>
      <c r="C108">
        <v>2774.0200199999999</v>
      </c>
      <c r="D108">
        <v>28480.830077999999</v>
      </c>
      <c r="E108" s="42">
        <v>7.82</v>
      </c>
      <c r="F108" s="3">
        <f t="shared" si="3"/>
        <v>3642.0498820971866</v>
      </c>
      <c r="G108">
        <v>12417.129883</v>
      </c>
      <c r="H108">
        <v>1.1681999999999999</v>
      </c>
      <c r="I108" s="3">
        <f t="shared" si="4"/>
        <v>14505.691129320598</v>
      </c>
      <c r="J108">
        <v>21546.990234000001</v>
      </c>
      <c r="K108" s="7">
        <v>121.38</v>
      </c>
      <c r="L108">
        <f t="shared" si="5"/>
        <v>177.51680865051904</v>
      </c>
    </row>
    <row r="109" spans="1:12" x14ac:dyDescent="0.3">
      <c r="A109" s="40">
        <v>107</v>
      </c>
      <c r="B109" s="41">
        <v>43293</v>
      </c>
      <c r="C109">
        <v>2798.290039</v>
      </c>
      <c r="D109">
        <v>28525.439452999999</v>
      </c>
      <c r="E109" s="42">
        <v>7.82</v>
      </c>
      <c r="F109" s="3">
        <f t="shared" si="3"/>
        <v>3647.7544057544756</v>
      </c>
      <c r="G109">
        <v>12492.969727</v>
      </c>
      <c r="H109">
        <v>1.1732</v>
      </c>
      <c r="I109" s="3">
        <f t="shared" si="4"/>
        <v>14656.752083716399</v>
      </c>
      <c r="J109">
        <v>21788.140625</v>
      </c>
      <c r="K109" s="7">
        <v>121.58</v>
      </c>
      <c r="L109">
        <f t="shared" si="5"/>
        <v>179.20826307780885</v>
      </c>
    </row>
    <row r="110" spans="1:12" x14ac:dyDescent="0.3">
      <c r="A110" s="40">
        <v>108</v>
      </c>
      <c r="B110" s="41">
        <v>43294</v>
      </c>
      <c r="C110">
        <v>2801.3100589999999</v>
      </c>
      <c r="D110">
        <v>28539.660156000002</v>
      </c>
      <c r="E110" s="42">
        <v>7.82</v>
      </c>
      <c r="F110" s="3">
        <f t="shared" si="3"/>
        <v>3649.5729099744244</v>
      </c>
      <c r="G110">
        <v>12540.730469</v>
      </c>
      <c r="H110">
        <v>1.1645000000000001</v>
      </c>
      <c r="I110" s="3">
        <f t="shared" si="4"/>
        <v>14603.680631150501</v>
      </c>
      <c r="J110">
        <v>22052.179688</v>
      </c>
      <c r="K110" s="7">
        <v>121.38</v>
      </c>
      <c r="L110">
        <f t="shared" si="5"/>
        <v>181.67885720876586</v>
      </c>
    </row>
    <row r="111" spans="1:12" x14ac:dyDescent="0.3">
      <c r="A111" s="40">
        <v>109</v>
      </c>
      <c r="B111" s="41">
        <v>43297</v>
      </c>
      <c r="C111">
        <v>2798.429932</v>
      </c>
      <c r="D111">
        <v>28181.679688</v>
      </c>
      <c r="E111" s="42">
        <v>7.82</v>
      </c>
      <c r="F111" s="3">
        <f t="shared" si="3"/>
        <v>3603.795356521739</v>
      </c>
      <c r="G111">
        <v>12561.019531</v>
      </c>
      <c r="H111">
        <v>1.1656</v>
      </c>
      <c r="I111" s="3">
        <f t="shared" si="4"/>
        <v>14641.124365333599</v>
      </c>
      <c r="J111">
        <v>22196.890625</v>
      </c>
      <c r="K111" s="7">
        <v>120.98</v>
      </c>
      <c r="L111">
        <f t="shared" si="5"/>
        <v>183.47570362869897</v>
      </c>
    </row>
    <row r="112" spans="1:12" x14ac:dyDescent="0.3">
      <c r="A112" s="40">
        <v>110</v>
      </c>
      <c r="B112" s="41">
        <v>43298</v>
      </c>
      <c r="C112">
        <v>2809.5500489999999</v>
      </c>
      <c r="D112">
        <v>28117.419922000001</v>
      </c>
      <c r="E112" s="42">
        <v>7.82</v>
      </c>
      <c r="F112" s="3">
        <f t="shared" si="3"/>
        <v>3595.5779951406648</v>
      </c>
      <c r="G112">
        <v>12661.540039</v>
      </c>
      <c r="H112">
        <v>1.1709000000000001</v>
      </c>
      <c r="I112" s="3">
        <f t="shared" si="4"/>
        <v>14825.3972316651</v>
      </c>
      <c r="J112">
        <v>21932.210938</v>
      </c>
      <c r="K112" s="7">
        <v>120.95</v>
      </c>
      <c r="L112">
        <f t="shared" si="5"/>
        <v>181.33287257544438</v>
      </c>
    </row>
    <row r="113" spans="1:12" x14ac:dyDescent="0.3">
      <c r="A113" s="40">
        <v>111</v>
      </c>
      <c r="B113" s="41">
        <v>43299</v>
      </c>
      <c r="C113">
        <v>2815.6201169999999</v>
      </c>
      <c r="D113">
        <v>28010.859375</v>
      </c>
      <c r="E113" s="42">
        <v>7.82</v>
      </c>
      <c r="F113" s="3">
        <f t="shared" si="3"/>
        <v>3581.9513267263424</v>
      </c>
      <c r="G113">
        <v>12765.940430000001</v>
      </c>
      <c r="H113">
        <v>1.1698</v>
      </c>
      <c r="I113" s="3">
        <f t="shared" si="4"/>
        <v>14933.597115013999</v>
      </c>
      <c r="J113">
        <v>22187.960938</v>
      </c>
      <c r="K113" s="7">
        <v>121.49</v>
      </c>
      <c r="L113">
        <f t="shared" si="5"/>
        <v>182.63199389250144</v>
      </c>
    </row>
    <row r="114" spans="1:12" x14ac:dyDescent="0.3">
      <c r="A114" s="40">
        <v>112</v>
      </c>
      <c r="B114" s="41">
        <v>43300</v>
      </c>
      <c r="C114">
        <v>2804.48999</v>
      </c>
      <c r="D114">
        <v>28224.480468999998</v>
      </c>
      <c r="E114" s="42">
        <v>7.82</v>
      </c>
      <c r="F114" s="3">
        <f t="shared" si="3"/>
        <v>3609.2686021739128</v>
      </c>
      <c r="G114">
        <v>12686.290039</v>
      </c>
      <c r="H114">
        <v>1.1661999999999999</v>
      </c>
      <c r="I114" s="3">
        <f t="shared" si="4"/>
        <v>14794.751443481799</v>
      </c>
      <c r="J114">
        <v>22597.349609000001</v>
      </c>
      <c r="K114" s="7">
        <v>121.91</v>
      </c>
      <c r="L114">
        <f t="shared" si="5"/>
        <v>185.36091878434911</v>
      </c>
    </row>
    <row r="115" spans="1:12" x14ac:dyDescent="0.3">
      <c r="A115" s="40">
        <v>113</v>
      </c>
      <c r="B115" s="41">
        <v>43301</v>
      </c>
      <c r="C115">
        <v>2801.830078</v>
      </c>
      <c r="D115">
        <v>28256.119140999999</v>
      </c>
      <c r="E115" s="42">
        <v>7.82</v>
      </c>
      <c r="F115" s="3">
        <f t="shared" si="3"/>
        <v>3613.3144681585677</v>
      </c>
      <c r="G115">
        <v>12561.419921999999</v>
      </c>
      <c r="H115">
        <v>1.1586000000000001</v>
      </c>
      <c r="I115" s="3">
        <f t="shared" si="4"/>
        <v>14553.6611216292</v>
      </c>
      <c r="J115">
        <v>22597.349609000001</v>
      </c>
      <c r="K115" s="7">
        <v>121.53</v>
      </c>
      <c r="L115">
        <f t="shared" si="5"/>
        <v>185.94050529910311</v>
      </c>
    </row>
    <row r="116" spans="1:12" x14ac:dyDescent="0.3">
      <c r="A116" s="40">
        <v>114</v>
      </c>
      <c r="B116" s="41">
        <v>43304</v>
      </c>
      <c r="C116">
        <v>2806.9799800000001</v>
      </c>
      <c r="D116">
        <v>28662.570313</v>
      </c>
      <c r="E116" s="42">
        <v>7.82</v>
      </c>
      <c r="F116" s="3">
        <f t="shared" si="3"/>
        <v>3665.2903213554987</v>
      </c>
      <c r="G116">
        <v>12548.570313</v>
      </c>
      <c r="H116">
        <v>1.1575</v>
      </c>
      <c r="I116" s="3">
        <f t="shared" si="4"/>
        <v>14524.9701372975</v>
      </c>
      <c r="J116">
        <v>22697.359375</v>
      </c>
      <c r="K116" s="7">
        <v>120.95</v>
      </c>
      <c r="L116">
        <f t="shared" si="5"/>
        <v>187.65902749069863</v>
      </c>
    </row>
    <row r="117" spans="1:12" x14ac:dyDescent="0.3">
      <c r="A117" s="40">
        <v>115</v>
      </c>
      <c r="B117" s="41">
        <v>43305</v>
      </c>
      <c r="C117">
        <v>2820.3999020000001</v>
      </c>
      <c r="D117">
        <v>28920.900390999999</v>
      </c>
      <c r="E117" s="42">
        <v>7.82</v>
      </c>
      <c r="F117" s="3">
        <f t="shared" si="3"/>
        <v>3698.3248581841431</v>
      </c>
      <c r="G117">
        <v>12689.389648</v>
      </c>
      <c r="H117">
        <v>1.1555</v>
      </c>
      <c r="I117" s="3">
        <f t="shared" si="4"/>
        <v>14662.589738264</v>
      </c>
      <c r="J117">
        <v>22794.189452999999</v>
      </c>
      <c r="K117" s="7">
        <v>120.5</v>
      </c>
      <c r="L117">
        <f t="shared" si="5"/>
        <v>189.16339795020747</v>
      </c>
    </row>
    <row r="118" spans="1:12" x14ac:dyDescent="0.3">
      <c r="A118" s="40">
        <v>116</v>
      </c>
      <c r="B118" s="41">
        <v>43306</v>
      </c>
      <c r="C118">
        <v>2846.070068</v>
      </c>
      <c r="D118">
        <v>28781.140625</v>
      </c>
      <c r="E118" s="42">
        <v>7.82</v>
      </c>
      <c r="F118" s="3">
        <f t="shared" si="3"/>
        <v>3680.4527653452683</v>
      </c>
      <c r="G118">
        <v>12579.330078000001</v>
      </c>
      <c r="H118">
        <v>1.1594</v>
      </c>
      <c r="I118" s="3">
        <f t="shared" si="4"/>
        <v>14584.475292433201</v>
      </c>
      <c r="J118">
        <v>22764.679688</v>
      </c>
      <c r="K118" s="7">
        <v>121.14</v>
      </c>
      <c r="L118">
        <f t="shared" si="5"/>
        <v>187.92042007594517</v>
      </c>
    </row>
    <row r="119" spans="1:12" x14ac:dyDescent="0.3">
      <c r="A119" s="40">
        <v>117</v>
      </c>
      <c r="B119" s="41">
        <v>43307</v>
      </c>
      <c r="C119">
        <v>2837.4399410000001</v>
      </c>
      <c r="D119">
        <v>28804.279297000001</v>
      </c>
      <c r="E119" s="42">
        <v>7.82</v>
      </c>
      <c r="F119" s="3">
        <f t="shared" si="3"/>
        <v>3683.4116748081842</v>
      </c>
      <c r="G119">
        <v>12809.230469</v>
      </c>
      <c r="H119">
        <v>1.1617999999999999</v>
      </c>
      <c r="I119" s="3">
        <f t="shared" si="4"/>
        <v>14881.763958884199</v>
      </c>
      <c r="J119">
        <v>22697.880859000001</v>
      </c>
      <c r="K119" s="7">
        <v>120.29</v>
      </c>
      <c r="L119">
        <f t="shared" si="5"/>
        <v>188.69299907723001</v>
      </c>
    </row>
    <row r="120" spans="1:12" x14ac:dyDescent="0.3">
      <c r="A120" s="40">
        <v>118</v>
      </c>
      <c r="B120" s="41">
        <v>43308</v>
      </c>
      <c r="C120">
        <v>2818.820068</v>
      </c>
      <c r="D120">
        <v>28733.130859000001</v>
      </c>
      <c r="E120" s="42">
        <v>7.82</v>
      </c>
      <c r="F120" s="3">
        <f t="shared" si="3"/>
        <v>3674.3134090792837</v>
      </c>
      <c r="G120">
        <v>12860.400390999999</v>
      </c>
      <c r="H120">
        <v>1.1536</v>
      </c>
      <c r="I120" s="3">
        <f t="shared" si="4"/>
        <v>14835.757891057599</v>
      </c>
      <c r="J120">
        <v>22396.990234000001</v>
      </c>
      <c r="K120" s="7">
        <v>120.46</v>
      </c>
      <c r="L120">
        <f t="shared" si="5"/>
        <v>185.92885799435498</v>
      </c>
    </row>
    <row r="121" spans="1:12" x14ac:dyDescent="0.3">
      <c r="A121" s="40">
        <v>119</v>
      </c>
      <c r="B121" s="41">
        <v>43311</v>
      </c>
      <c r="C121">
        <v>2802.6000979999999</v>
      </c>
      <c r="D121">
        <v>28583.009765999999</v>
      </c>
      <c r="E121" s="42">
        <v>7.82</v>
      </c>
      <c r="F121" s="3">
        <f t="shared" si="3"/>
        <v>3655.1163383631711</v>
      </c>
      <c r="G121">
        <v>12798.200194999999</v>
      </c>
      <c r="H121">
        <v>1.1403000000000001</v>
      </c>
      <c r="I121" s="3">
        <f t="shared" si="4"/>
        <v>14593.787682358501</v>
      </c>
      <c r="J121">
        <v>22510.480468999998</v>
      </c>
      <c r="K121" s="7">
        <v>120.66</v>
      </c>
      <c r="L121">
        <f t="shared" si="5"/>
        <v>186.56125036466102</v>
      </c>
    </row>
    <row r="122" spans="1:12" x14ac:dyDescent="0.3">
      <c r="A122" s="40">
        <v>120</v>
      </c>
      <c r="B122" s="41">
        <v>43312</v>
      </c>
      <c r="C122">
        <v>2816.290039</v>
      </c>
      <c r="D122">
        <v>28340.740234000001</v>
      </c>
      <c r="E122" s="42">
        <v>7.82</v>
      </c>
      <c r="F122" s="3">
        <f t="shared" si="3"/>
        <v>3624.1355797953966</v>
      </c>
      <c r="G122">
        <v>12805.5</v>
      </c>
      <c r="H122">
        <v>1.1392</v>
      </c>
      <c r="I122" s="3">
        <f t="shared" si="4"/>
        <v>14588.025599999999</v>
      </c>
      <c r="J122">
        <v>22614.25</v>
      </c>
      <c r="K122" s="7">
        <v>121.18</v>
      </c>
      <c r="L122">
        <f t="shared" si="5"/>
        <v>186.61701600924243</v>
      </c>
    </row>
    <row r="123" spans="1:12" x14ac:dyDescent="0.3">
      <c r="A123" s="40">
        <v>121</v>
      </c>
      <c r="B123" s="41">
        <v>43313</v>
      </c>
      <c r="C123">
        <v>2813.360107</v>
      </c>
      <c r="D123">
        <v>27714.560547000001</v>
      </c>
      <c r="E123" s="42">
        <v>7.82</v>
      </c>
      <c r="F123" s="3">
        <f t="shared" si="3"/>
        <v>3544.061451023018</v>
      </c>
      <c r="G123">
        <v>12737.049805000001</v>
      </c>
      <c r="H123">
        <v>1.1341000000000001</v>
      </c>
      <c r="I123" s="3">
        <f t="shared" si="4"/>
        <v>14445.088183850503</v>
      </c>
      <c r="J123">
        <v>22586.869140999999</v>
      </c>
      <c r="K123" s="7">
        <v>121.7</v>
      </c>
      <c r="L123">
        <f t="shared" si="5"/>
        <v>185.59465193919473</v>
      </c>
    </row>
    <row r="124" spans="1:12" x14ac:dyDescent="0.3">
      <c r="A124" s="40">
        <v>122</v>
      </c>
      <c r="B124" s="41">
        <v>43314</v>
      </c>
      <c r="C124">
        <v>2827.219971</v>
      </c>
      <c r="D124">
        <v>27676.320313</v>
      </c>
      <c r="E124" s="42">
        <v>7.82</v>
      </c>
      <c r="F124" s="3">
        <f t="shared" si="3"/>
        <v>3539.1713955242967</v>
      </c>
      <c r="G124">
        <v>12546.330078000001</v>
      </c>
      <c r="H124">
        <v>1.1351</v>
      </c>
      <c r="I124" s="3">
        <f t="shared" si="4"/>
        <v>14241.339271537801</v>
      </c>
      <c r="J124">
        <v>22712.75</v>
      </c>
      <c r="K124" s="7">
        <v>121.3</v>
      </c>
      <c r="L124">
        <f t="shared" si="5"/>
        <v>187.24443528441881</v>
      </c>
    </row>
    <row r="125" spans="1:12" x14ac:dyDescent="0.3">
      <c r="A125" s="40">
        <v>123</v>
      </c>
      <c r="B125" s="41">
        <v>43315</v>
      </c>
      <c r="C125">
        <v>2840.3500979999999</v>
      </c>
      <c r="D125">
        <v>27819.560547000001</v>
      </c>
      <c r="E125" s="42">
        <v>7.82</v>
      </c>
      <c r="F125" s="3">
        <f t="shared" si="3"/>
        <v>3557.4885609974426</v>
      </c>
      <c r="G125">
        <v>12615.759765999999</v>
      </c>
      <c r="H125">
        <v>1.1367</v>
      </c>
      <c r="I125" s="3">
        <f t="shared" si="4"/>
        <v>14340.3341260122</v>
      </c>
      <c r="J125">
        <v>22544.839843999998</v>
      </c>
      <c r="K125" s="7">
        <v>120.78</v>
      </c>
      <c r="L125">
        <f t="shared" si="5"/>
        <v>186.66037294254014</v>
      </c>
    </row>
    <row r="126" spans="1:12" x14ac:dyDescent="0.3">
      <c r="A126" s="40">
        <v>124</v>
      </c>
      <c r="B126" s="41">
        <v>43318</v>
      </c>
      <c r="C126">
        <v>2850.3999020000001</v>
      </c>
      <c r="D126">
        <v>28248.880859000001</v>
      </c>
      <c r="E126" s="42">
        <v>7.82</v>
      </c>
      <c r="F126" s="3">
        <f t="shared" si="3"/>
        <v>3612.3888566496162</v>
      </c>
      <c r="G126">
        <v>12598.209961</v>
      </c>
      <c r="H126">
        <v>1.1437999999999999</v>
      </c>
      <c r="I126" s="3">
        <f t="shared" si="4"/>
        <v>14409.8325533918</v>
      </c>
      <c r="J126">
        <v>22553.720702999999</v>
      </c>
      <c r="K126" s="7">
        <v>119.48</v>
      </c>
      <c r="L126">
        <f t="shared" si="5"/>
        <v>188.76565703883495</v>
      </c>
    </row>
    <row r="127" spans="1:12" x14ac:dyDescent="0.3">
      <c r="A127" s="40">
        <v>125</v>
      </c>
      <c r="B127" s="41">
        <v>43319</v>
      </c>
      <c r="C127">
        <v>2858.4499510000001</v>
      </c>
      <c r="D127">
        <v>28359.140625</v>
      </c>
      <c r="E127" s="42">
        <v>7.82</v>
      </c>
      <c r="F127" s="3">
        <f t="shared" si="3"/>
        <v>3626.4885709718669</v>
      </c>
      <c r="G127">
        <v>12648.190430000001</v>
      </c>
      <c r="H127">
        <v>1.1465000000000001</v>
      </c>
      <c r="I127" s="3">
        <f t="shared" si="4"/>
        <v>14501.150327995001</v>
      </c>
      <c r="J127">
        <v>22746.699218999998</v>
      </c>
      <c r="K127" s="7">
        <v>119.31</v>
      </c>
      <c r="L127">
        <f t="shared" si="5"/>
        <v>190.6520762635152</v>
      </c>
    </row>
    <row r="128" spans="1:12" x14ac:dyDescent="0.3">
      <c r="A128" s="40">
        <v>126</v>
      </c>
      <c r="B128" s="41">
        <v>43320</v>
      </c>
      <c r="C128">
        <v>2857.6999510000001</v>
      </c>
      <c r="D128">
        <v>28607.300781000002</v>
      </c>
      <c r="E128" s="42">
        <v>7.82</v>
      </c>
      <c r="F128" s="3">
        <f t="shared" si="3"/>
        <v>3658.2226062659847</v>
      </c>
      <c r="G128">
        <v>12633.540039</v>
      </c>
      <c r="H128">
        <v>1.1572</v>
      </c>
      <c r="I128" s="3">
        <f t="shared" si="4"/>
        <v>14619.532533130799</v>
      </c>
      <c r="J128">
        <v>22512.529297000001</v>
      </c>
      <c r="K128" s="7">
        <v>120.11</v>
      </c>
      <c r="L128">
        <f t="shared" si="5"/>
        <v>187.43259759387229</v>
      </c>
    </row>
    <row r="129" spans="1:12" x14ac:dyDescent="0.3">
      <c r="A129" s="40">
        <v>127</v>
      </c>
      <c r="B129" s="41">
        <v>43321</v>
      </c>
      <c r="C129">
        <v>2853.580078</v>
      </c>
      <c r="D129">
        <v>28366.619140999999</v>
      </c>
      <c r="E129" s="42">
        <v>7.82</v>
      </c>
      <c r="F129" s="3">
        <f t="shared" si="3"/>
        <v>3627.4449029411762</v>
      </c>
      <c r="G129">
        <v>12676.110352</v>
      </c>
      <c r="H129">
        <v>1.1589</v>
      </c>
      <c r="I129" s="3">
        <f t="shared" si="4"/>
        <v>14690.344286932801</v>
      </c>
      <c r="J129">
        <v>22525.179688</v>
      </c>
      <c r="K129" s="7">
        <v>120.99</v>
      </c>
      <c r="L129">
        <f t="shared" si="5"/>
        <v>186.173896090586</v>
      </c>
    </row>
    <row r="130" spans="1:12" x14ac:dyDescent="0.3">
      <c r="A130" s="40">
        <v>128</v>
      </c>
      <c r="B130" s="41">
        <v>43322</v>
      </c>
      <c r="C130">
        <v>2833.280029</v>
      </c>
      <c r="D130">
        <v>27936.570313</v>
      </c>
      <c r="E130" s="42">
        <v>7.82</v>
      </c>
      <c r="F130" s="3">
        <f t="shared" si="3"/>
        <v>3572.4514466751916</v>
      </c>
      <c r="G130">
        <v>12424.349609000001</v>
      </c>
      <c r="H130">
        <v>1.1536999999999999</v>
      </c>
      <c r="I130" s="3">
        <f t="shared" si="4"/>
        <v>14333.9721439033</v>
      </c>
      <c r="J130">
        <v>22507.320313</v>
      </c>
      <c r="K130" s="7">
        <v>121.44</v>
      </c>
      <c r="L130">
        <f t="shared" si="5"/>
        <v>185.33695909914363</v>
      </c>
    </row>
    <row r="131" spans="1:12" x14ac:dyDescent="0.3">
      <c r="A131" s="40">
        <v>129</v>
      </c>
      <c r="B131" s="41">
        <v>43325</v>
      </c>
      <c r="C131">
        <v>2821.929932</v>
      </c>
      <c r="D131">
        <v>27752.929688</v>
      </c>
      <c r="E131" s="42">
        <v>7.82</v>
      </c>
      <c r="F131" s="3">
        <f t="shared" ref="F131:F194" si="6">D131/E131</f>
        <v>3548.9679907928389</v>
      </c>
      <c r="G131">
        <v>12358.740234000001</v>
      </c>
      <c r="H131">
        <v>1.1626000000000001</v>
      </c>
      <c r="I131" s="3">
        <f t="shared" ref="I131:I194" si="7">G131*H131</f>
        <v>14368.271396048402</v>
      </c>
      <c r="J131">
        <v>22662.740234000001</v>
      </c>
      <c r="K131" s="7">
        <v>121.08</v>
      </c>
      <c r="L131">
        <f t="shared" ref="L131:L194" si="8">J131/K131</f>
        <v>187.17162400066073</v>
      </c>
    </row>
    <row r="132" spans="1:12" x14ac:dyDescent="0.3">
      <c r="A132" s="40">
        <v>130</v>
      </c>
      <c r="B132" s="41">
        <v>43326</v>
      </c>
      <c r="C132">
        <v>2839.959961</v>
      </c>
      <c r="D132">
        <v>27323.589843999998</v>
      </c>
      <c r="E132" s="42">
        <v>7.82</v>
      </c>
      <c r="F132" s="3">
        <f t="shared" si="6"/>
        <v>3494.065197442455</v>
      </c>
      <c r="G132">
        <v>12358.870117</v>
      </c>
      <c r="H132">
        <v>1.1677999999999999</v>
      </c>
      <c r="I132" s="3">
        <f t="shared" si="7"/>
        <v>14432.688522632599</v>
      </c>
      <c r="J132">
        <v>22644.310547000001</v>
      </c>
      <c r="K132" s="7">
        <v>120.54</v>
      </c>
      <c r="L132">
        <f t="shared" si="8"/>
        <v>187.85723035506885</v>
      </c>
    </row>
    <row r="133" spans="1:12" x14ac:dyDescent="0.3">
      <c r="A133" s="40">
        <v>131</v>
      </c>
      <c r="B133" s="41">
        <v>43327</v>
      </c>
      <c r="C133">
        <v>2818.3701169999999</v>
      </c>
      <c r="D133">
        <v>27100.060547000001</v>
      </c>
      <c r="E133" s="42">
        <v>7.82</v>
      </c>
      <c r="F133" s="3">
        <f t="shared" si="6"/>
        <v>3465.4808883631713</v>
      </c>
      <c r="G133">
        <v>12163.009765999999</v>
      </c>
      <c r="H133">
        <v>1.1696</v>
      </c>
      <c r="I133" s="3">
        <f t="shared" si="7"/>
        <v>14225.8562223136</v>
      </c>
      <c r="J133">
        <v>22598.390625</v>
      </c>
      <c r="K133" s="7">
        <v>118.73</v>
      </c>
      <c r="L133">
        <f t="shared" si="8"/>
        <v>190.33429314410847</v>
      </c>
    </row>
    <row r="134" spans="1:12" x14ac:dyDescent="0.3">
      <c r="A134" s="40">
        <v>132</v>
      </c>
      <c r="B134" s="41">
        <v>43328</v>
      </c>
      <c r="C134">
        <v>2840.6899410000001</v>
      </c>
      <c r="D134">
        <v>27213.410156000002</v>
      </c>
      <c r="E134" s="42">
        <v>7.82</v>
      </c>
      <c r="F134" s="3">
        <f t="shared" si="6"/>
        <v>3479.9757232736574</v>
      </c>
      <c r="G134">
        <v>12237.169921999999</v>
      </c>
      <c r="H134">
        <v>1.1698999999999999</v>
      </c>
      <c r="I134" s="3">
        <f t="shared" si="7"/>
        <v>14316.265091747799</v>
      </c>
      <c r="J134">
        <v>22298.080077999999</v>
      </c>
      <c r="K134" s="7">
        <v>118.47</v>
      </c>
      <c r="L134">
        <f t="shared" si="8"/>
        <v>188.21710203427028</v>
      </c>
    </row>
    <row r="135" spans="1:12" x14ac:dyDescent="0.3">
      <c r="A135" s="40">
        <v>133</v>
      </c>
      <c r="B135" s="41">
        <v>43329</v>
      </c>
      <c r="C135">
        <v>2850.1298830000001</v>
      </c>
      <c r="D135">
        <v>27598.019531000002</v>
      </c>
      <c r="E135" s="42">
        <v>7.82</v>
      </c>
      <c r="F135" s="3">
        <f t="shared" si="6"/>
        <v>3529.1585078005114</v>
      </c>
      <c r="G135">
        <v>12210.549805000001</v>
      </c>
      <c r="H135">
        <v>1.1664000000000001</v>
      </c>
      <c r="I135" s="3">
        <f t="shared" si="7"/>
        <v>14242.385292552002</v>
      </c>
      <c r="J135">
        <v>21857.429688</v>
      </c>
      <c r="K135" s="7">
        <v>117.64</v>
      </c>
      <c r="L135">
        <f t="shared" si="8"/>
        <v>185.79930030601835</v>
      </c>
    </row>
    <row r="136" spans="1:12" x14ac:dyDescent="0.3">
      <c r="A136" s="40">
        <v>134</v>
      </c>
      <c r="B136" s="41">
        <v>43332</v>
      </c>
      <c r="C136">
        <v>2857.0500489999999</v>
      </c>
      <c r="D136">
        <v>27752.789063</v>
      </c>
      <c r="E136" s="42">
        <v>7.82</v>
      </c>
      <c r="F136" s="3">
        <f t="shared" si="6"/>
        <v>3548.9500080562657</v>
      </c>
      <c r="G136">
        <v>12331.299805000001</v>
      </c>
      <c r="H136">
        <v>1.1603000000000001</v>
      </c>
      <c r="I136" s="3">
        <f t="shared" si="7"/>
        <v>14308.007163741502</v>
      </c>
      <c r="J136">
        <v>22356.080077999999</v>
      </c>
      <c r="K136" s="7">
        <v>117.02</v>
      </c>
      <c r="L136">
        <f t="shared" si="8"/>
        <v>191.04495024782088</v>
      </c>
    </row>
    <row r="137" spans="1:12" x14ac:dyDescent="0.3">
      <c r="A137" s="40">
        <v>135</v>
      </c>
      <c r="B137" s="41">
        <v>43333</v>
      </c>
      <c r="C137">
        <v>2862.959961</v>
      </c>
      <c r="D137">
        <v>27927.580077999999</v>
      </c>
      <c r="E137" s="42">
        <v>7.82</v>
      </c>
      <c r="F137" s="3">
        <f t="shared" si="6"/>
        <v>3571.3018002557542</v>
      </c>
      <c r="G137">
        <v>12384.490234000001</v>
      </c>
      <c r="H137">
        <v>1.1616</v>
      </c>
      <c r="I137" s="3">
        <f t="shared" si="7"/>
        <v>14385.8238558144</v>
      </c>
      <c r="J137">
        <v>22204.220702999999</v>
      </c>
      <c r="K137" s="7">
        <v>116.01</v>
      </c>
      <c r="L137">
        <f t="shared" si="8"/>
        <v>191.39919578484611</v>
      </c>
    </row>
    <row r="138" spans="1:12" x14ac:dyDescent="0.3">
      <c r="A138" s="40">
        <v>136</v>
      </c>
      <c r="B138" s="41">
        <v>43334</v>
      </c>
      <c r="C138">
        <v>2861.820068</v>
      </c>
      <c r="D138">
        <v>27790.460938</v>
      </c>
      <c r="E138" s="42">
        <v>7.82</v>
      </c>
      <c r="F138" s="3">
        <f t="shared" si="6"/>
        <v>3553.7673833759591</v>
      </c>
      <c r="G138">
        <v>12385.700194999999</v>
      </c>
      <c r="H138">
        <v>1.1576</v>
      </c>
      <c r="I138" s="3">
        <f t="shared" si="7"/>
        <v>14337.686545731998</v>
      </c>
      <c r="J138">
        <v>22192.039063</v>
      </c>
      <c r="K138" s="7">
        <v>116.25</v>
      </c>
      <c r="L138">
        <f t="shared" si="8"/>
        <v>190.89926075698924</v>
      </c>
    </row>
    <row r="139" spans="1:12" x14ac:dyDescent="0.3">
      <c r="A139" s="40">
        <v>137</v>
      </c>
      <c r="B139" s="41">
        <v>43335</v>
      </c>
      <c r="C139">
        <v>2856.9799800000001</v>
      </c>
      <c r="D139">
        <v>27671.869140999999</v>
      </c>
      <c r="E139" s="42">
        <v>7.82</v>
      </c>
      <c r="F139" s="3">
        <f t="shared" si="6"/>
        <v>3538.6021919437339</v>
      </c>
      <c r="G139">
        <v>12365.580078000001</v>
      </c>
      <c r="H139">
        <v>1.1626000000000001</v>
      </c>
      <c r="I139" s="3">
        <f t="shared" si="7"/>
        <v>14376.223398682801</v>
      </c>
      <c r="J139">
        <v>22270.380859000001</v>
      </c>
      <c r="K139" s="7">
        <v>116.56</v>
      </c>
      <c r="L139">
        <f t="shared" si="8"/>
        <v>191.06366557137954</v>
      </c>
    </row>
    <row r="140" spans="1:12" x14ac:dyDescent="0.3">
      <c r="A140" s="40">
        <v>138</v>
      </c>
      <c r="B140" s="41">
        <v>43336</v>
      </c>
      <c r="C140">
        <v>2874.6899410000001</v>
      </c>
      <c r="D140">
        <v>28271.269531000002</v>
      </c>
      <c r="E140" s="42">
        <v>7.82</v>
      </c>
      <c r="F140" s="3">
        <f t="shared" si="6"/>
        <v>3615.2518581841432</v>
      </c>
      <c r="G140">
        <v>12394.519531</v>
      </c>
      <c r="H140">
        <v>1.1625000000000001</v>
      </c>
      <c r="I140" s="3">
        <f t="shared" si="7"/>
        <v>14408.6289547875</v>
      </c>
      <c r="J140">
        <v>22199</v>
      </c>
      <c r="K140" s="7">
        <v>117.34</v>
      </c>
      <c r="L140">
        <f t="shared" si="8"/>
        <v>189.18527356400205</v>
      </c>
    </row>
    <row r="141" spans="1:12" x14ac:dyDescent="0.3">
      <c r="A141" s="40">
        <v>139</v>
      </c>
      <c r="B141" s="41">
        <v>43339</v>
      </c>
      <c r="C141">
        <v>2896.73999</v>
      </c>
      <c r="D141">
        <v>28351.619140999999</v>
      </c>
      <c r="E141" s="42">
        <v>7.82</v>
      </c>
      <c r="F141" s="3">
        <f t="shared" si="6"/>
        <v>3625.5267443734015</v>
      </c>
      <c r="G141">
        <v>12538.309569999999</v>
      </c>
      <c r="H141">
        <v>1.1563000000000001</v>
      </c>
      <c r="I141" s="3">
        <f t="shared" si="7"/>
        <v>14498.047355791001</v>
      </c>
      <c r="J141">
        <v>22219.730468999998</v>
      </c>
      <c r="K141" s="7">
        <v>118.1</v>
      </c>
      <c r="L141">
        <f t="shared" si="8"/>
        <v>188.14335706181203</v>
      </c>
    </row>
    <row r="142" spans="1:12" x14ac:dyDescent="0.3">
      <c r="A142" s="40">
        <v>140</v>
      </c>
      <c r="B142" s="41">
        <v>43340</v>
      </c>
      <c r="C142">
        <v>2897.5200199999999</v>
      </c>
      <c r="D142">
        <v>28416.439452999999</v>
      </c>
      <c r="E142" s="42">
        <v>7.82</v>
      </c>
      <c r="F142" s="3">
        <f t="shared" si="6"/>
        <v>3633.8157868286444</v>
      </c>
      <c r="G142">
        <v>12527.419921999999</v>
      </c>
      <c r="H142">
        <v>1.1594</v>
      </c>
      <c r="I142" s="3">
        <f t="shared" si="7"/>
        <v>14524.290657566798</v>
      </c>
      <c r="J142">
        <v>22362.550781000002</v>
      </c>
      <c r="K142" s="7">
        <v>117.56</v>
      </c>
      <c r="L142">
        <f t="shared" si="8"/>
        <v>190.22244624872405</v>
      </c>
    </row>
    <row r="143" spans="1:12" x14ac:dyDescent="0.3">
      <c r="A143" s="40">
        <v>141</v>
      </c>
      <c r="B143" s="41">
        <v>43341</v>
      </c>
      <c r="C143">
        <v>2914.040039</v>
      </c>
      <c r="D143">
        <v>28164.050781000002</v>
      </c>
      <c r="E143" s="42">
        <v>7.82</v>
      </c>
      <c r="F143" s="3">
        <f t="shared" si="6"/>
        <v>3601.5410205882354</v>
      </c>
      <c r="G143">
        <v>12561.679688</v>
      </c>
      <c r="H143">
        <v>1.1586000000000001</v>
      </c>
      <c r="I143" s="3">
        <f t="shared" si="7"/>
        <v>14553.962086516802</v>
      </c>
      <c r="J143">
        <v>22410.820313</v>
      </c>
      <c r="K143" s="7">
        <v>116.98</v>
      </c>
      <c r="L143">
        <f t="shared" si="8"/>
        <v>191.57822117455976</v>
      </c>
    </row>
    <row r="144" spans="1:12" x14ac:dyDescent="0.3">
      <c r="A144" s="40">
        <v>142</v>
      </c>
      <c r="B144" s="41">
        <v>43342</v>
      </c>
      <c r="C144">
        <v>2901.1298830000001</v>
      </c>
      <c r="D144">
        <v>27888.550781000002</v>
      </c>
      <c r="E144" s="42">
        <v>7.82</v>
      </c>
      <c r="F144" s="3">
        <f t="shared" si="6"/>
        <v>3566.3108415601023</v>
      </c>
      <c r="G144">
        <v>12494.240234000001</v>
      </c>
      <c r="H144">
        <v>1.1626000000000001</v>
      </c>
      <c r="I144" s="3">
        <f t="shared" si="7"/>
        <v>14525.803696048402</v>
      </c>
      <c r="J144">
        <v>22601.769531000002</v>
      </c>
      <c r="K144" s="7">
        <v>116.34</v>
      </c>
      <c r="L144">
        <f t="shared" si="8"/>
        <v>194.27341869520373</v>
      </c>
    </row>
    <row r="145" spans="1:12" x14ac:dyDescent="0.3">
      <c r="A145" s="40">
        <v>143</v>
      </c>
      <c r="B145" s="41">
        <v>43343</v>
      </c>
      <c r="C145">
        <v>2901.5200199999999</v>
      </c>
      <c r="D145">
        <v>27712.539063</v>
      </c>
      <c r="E145" s="42">
        <v>7.82</v>
      </c>
      <c r="F145" s="3">
        <f t="shared" si="6"/>
        <v>3543.8029492327364</v>
      </c>
      <c r="G145">
        <v>12364.059569999999</v>
      </c>
      <c r="H145">
        <v>1.1692</v>
      </c>
      <c r="I145" s="3">
        <f t="shared" si="7"/>
        <v>14456.058449243999</v>
      </c>
      <c r="J145">
        <v>22799.640625</v>
      </c>
      <c r="K145" s="7">
        <v>117.28</v>
      </c>
      <c r="L145">
        <f t="shared" si="8"/>
        <v>194.40348418315142</v>
      </c>
    </row>
    <row r="146" spans="1:12" x14ac:dyDescent="0.3">
      <c r="A146" s="40">
        <v>144</v>
      </c>
      <c r="B146" s="41">
        <v>43347</v>
      </c>
      <c r="C146">
        <v>2896.719971</v>
      </c>
      <c r="D146">
        <v>27973.339843999998</v>
      </c>
      <c r="E146" s="42">
        <v>7.82</v>
      </c>
      <c r="F146" s="3">
        <f t="shared" si="6"/>
        <v>3577.1534327365725</v>
      </c>
      <c r="G146">
        <v>12346.410156</v>
      </c>
      <c r="H146">
        <v>1.1631</v>
      </c>
      <c r="I146" s="3">
        <f t="shared" si="7"/>
        <v>14360.1096524436</v>
      </c>
      <c r="J146">
        <v>22813.470702999999</v>
      </c>
      <c r="K146" s="7">
        <v>116.76</v>
      </c>
      <c r="L146">
        <f t="shared" si="8"/>
        <v>195.38772441760875</v>
      </c>
    </row>
    <row r="147" spans="1:12" x14ac:dyDescent="0.3">
      <c r="A147" s="40">
        <v>145</v>
      </c>
      <c r="B147" s="41">
        <v>43348</v>
      </c>
      <c r="C147">
        <v>2888.6000979999999</v>
      </c>
      <c r="D147">
        <v>27243.849609000001</v>
      </c>
      <c r="E147" s="42">
        <v>7.82</v>
      </c>
      <c r="F147" s="3">
        <f t="shared" si="6"/>
        <v>3483.8682364450128</v>
      </c>
      <c r="G147">
        <v>12210.209961</v>
      </c>
      <c r="H147">
        <v>1.1682999999999999</v>
      </c>
      <c r="I147" s="3">
        <f t="shared" si="7"/>
        <v>14265.1882974363</v>
      </c>
      <c r="J147">
        <v>22848.220702999999</v>
      </c>
      <c r="K147" s="7">
        <v>117.59</v>
      </c>
      <c r="L147">
        <f t="shared" si="8"/>
        <v>194.3041134705332</v>
      </c>
    </row>
    <row r="148" spans="1:12" x14ac:dyDescent="0.3">
      <c r="A148" s="40">
        <v>146</v>
      </c>
      <c r="B148" s="41">
        <v>43349</v>
      </c>
      <c r="C148">
        <v>2878.0500489999999</v>
      </c>
      <c r="D148">
        <v>26974.820313</v>
      </c>
      <c r="E148" s="42">
        <v>7.82</v>
      </c>
      <c r="F148" s="3">
        <f t="shared" si="6"/>
        <v>3449.4655131713553</v>
      </c>
      <c r="G148">
        <v>12040.459961</v>
      </c>
      <c r="H148">
        <v>1.1665000000000001</v>
      </c>
      <c r="I148" s="3">
        <f t="shared" si="7"/>
        <v>14045.196544506502</v>
      </c>
      <c r="J148">
        <v>22869.5</v>
      </c>
      <c r="K148" s="7">
        <v>117.33</v>
      </c>
      <c r="L148">
        <f t="shared" si="8"/>
        <v>194.91604875138498</v>
      </c>
    </row>
    <row r="149" spans="1:12" x14ac:dyDescent="0.3">
      <c r="A149" s="40">
        <v>147</v>
      </c>
      <c r="B149" s="41">
        <v>43350</v>
      </c>
      <c r="C149">
        <v>2871.679932</v>
      </c>
      <c r="D149">
        <v>26973.470702999999</v>
      </c>
      <c r="E149" s="42">
        <v>7.82</v>
      </c>
      <c r="F149" s="3">
        <f t="shared" si="6"/>
        <v>3449.2929287723782</v>
      </c>
      <c r="G149">
        <v>11955.25</v>
      </c>
      <c r="H149">
        <v>1.1673</v>
      </c>
      <c r="I149" s="3">
        <f t="shared" si="7"/>
        <v>13955.363325</v>
      </c>
      <c r="J149">
        <v>22865.150390999999</v>
      </c>
      <c r="K149" s="7">
        <v>117.76</v>
      </c>
      <c r="L149">
        <f t="shared" si="8"/>
        <v>194.16737764096465</v>
      </c>
    </row>
    <row r="150" spans="1:12" x14ac:dyDescent="0.3">
      <c r="A150" s="40">
        <v>148</v>
      </c>
      <c r="B150" s="41">
        <v>43353</v>
      </c>
      <c r="C150">
        <v>2877.1298830000001</v>
      </c>
      <c r="D150">
        <v>26613.419922000001</v>
      </c>
      <c r="E150" s="42">
        <v>7.82</v>
      </c>
      <c r="F150" s="3">
        <f t="shared" si="6"/>
        <v>3403.2506294117647</v>
      </c>
      <c r="G150">
        <v>11959.629883</v>
      </c>
      <c r="H150">
        <v>1.1774</v>
      </c>
      <c r="I150" s="3">
        <f t="shared" si="7"/>
        <v>14081.268224244199</v>
      </c>
      <c r="J150">
        <v>22707.380859000001</v>
      </c>
      <c r="K150" s="7">
        <v>117.83</v>
      </c>
      <c r="L150">
        <f t="shared" si="8"/>
        <v>192.71306848001359</v>
      </c>
    </row>
    <row r="151" spans="1:12" x14ac:dyDescent="0.3">
      <c r="A151" s="40">
        <v>149</v>
      </c>
      <c r="B151" s="41">
        <v>43354</v>
      </c>
      <c r="C151">
        <v>2887.889893</v>
      </c>
      <c r="D151">
        <v>26422.550781000002</v>
      </c>
      <c r="E151" s="42">
        <v>7.82</v>
      </c>
      <c r="F151" s="3">
        <f t="shared" si="6"/>
        <v>3378.8428108695653</v>
      </c>
      <c r="G151">
        <v>11986.339844</v>
      </c>
      <c r="H151">
        <v>1.175</v>
      </c>
      <c r="I151" s="3">
        <f t="shared" si="7"/>
        <v>14083.9493167</v>
      </c>
      <c r="J151">
        <v>22696.900390999999</v>
      </c>
      <c r="K151" s="7">
        <v>117.87</v>
      </c>
      <c r="L151">
        <f t="shared" si="8"/>
        <v>192.55875448375326</v>
      </c>
    </row>
    <row r="152" spans="1:12" x14ac:dyDescent="0.3">
      <c r="A152" s="40">
        <v>150</v>
      </c>
      <c r="B152" s="41">
        <v>43355</v>
      </c>
      <c r="C152">
        <v>2888.919922</v>
      </c>
      <c r="D152">
        <v>26345.039063</v>
      </c>
      <c r="E152" s="42">
        <v>7.82</v>
      </c>
      <c r="F152" s="3">
        <f t="shared" si="6"/>
        <v>3368.9308264705883</v>
      </c>
      <c r="G152">
        <v>11970.269531</v>
      </c>
      <c r="H152">
        <v>1.1757</v>
      </c>
      <c r="I152" s="3">
        <f t="shared" si="7"/>
        <v>14073.445887596699</v>
      </c>
      <c r="J152">
        <v>22580.830077999999</v>
      </c>
      <c r="K152" s="7">
        <v>117.93</v>
      </c>
      <c r="L152">
        <f t="shared" si="8"/>
        <v>191.4765545493089</v>
      </c>
    </row>
    <row r="153" spans="1:12" x14ac:dyDescent="0.3">
      <c r="A153" s="40">
        <v>151</v>
      </c>
      <c r="B153" s="41">
        <v>43356</v>
      </c>
      <c r="C153">
        <v>2904.179932</v>
      </c>
      <c r="D153">
        <v>27014.490234000001</v>
      </c>
      <c r="E153" s="42">
        <v>7.82</v>
      </c>
      <c r="F153" s="3">
        <f t="shared" si="6"/>
        <v>3454.5383930946291</v>
      </c>
      <c r="G153">
        <v>12032.299805000001</v>
      </c>
      <c r="H153">
        <v>1.1768000000000001</v>
      </c>
      <c r="I153" s="3">
        <f t="shared" si="7"/>
        <v>14159.610410524001</v>
      </c>
      <c r="J153">
        <v>22487.939452999999</v>
      </c>
      <c r="K153" s="7">
        <v>116.46</v>
      </c>
      <c r="L153">
        <f t="shared" si="8"/>
        <v>193.09582219646231</v>
      </c>
    </row>
    <row r="154" spans="1:12" x14ac:dyDescent="0.3">
      <c r="A154" s="40">
        <v>152</v>
      </c>
      <c r="B154" s="41">
        <v>43357</v>
      </c>
      <c r="C154">
        <v>2904.9799800000001</v>
      </c>
      <c r="D154">
        <v>27286.410156000002</v>
      </c>
      <c r="E154" s="42">
        <v>7.82</v>
      </c>
      <c r="F154" s="3">
        <f t="shared" si="6"/>
        <v>3489.3107616368288</v>
      </c>
      <c r="G154">
        <v>12055.549805000001</v>
      </c>
      <c r="H154">
        <v>1.1761999999999999</v>
      </c>
      <c r="I154" s="3">
        <f t="shared" si="7"/>
        <v>14179.737680640999</v>
      </c>
      <c r="J154">
        <v>22307.060547000001</v>
      </c>
      <c r="K154" s="7">
        <v>117.9</v>
      </c>
      <c r="L154">
        <f t="shared" si="8"/>
        <v>189.20322770992365</v>
      </c>
    </row>
    <row r="155" spans="1:12" x14ac:dyDescent="0.3">
      <c r="A155" s="40">
        <v>153</v>
      </c>
      <c r="B155" s="41">
        <v>43360</v>
      </c>
      <c r="C155">
        <v>2888.8000489999999</v>
      </c>
      <c r="D155">
        <v>26932.849609000001</v>
      </c>
      <c r="E155" s="42">
        <v>7.82</v>
      </c>
      <c r="F155" s="3">
        <f t="shared" si="6"/>
        <v>3444.0984154731459</v>
      </c>
      <c r="G155">
        <v>12124.330078000001</v>
      </c>
      <c r="H155">
        <v>1.165</v>
      </c>
      <c r="I155" s="3">
        <f t="shared" si="7"/>
        <v>14124.844540870001</v>
      </c>
      <c r="J155">
        <v>22373.089843999998</v>
      </c>
      <c r="K155" s="7">
        <v>118.06</v>
      </c>
      <c r="L155">
        <f t="shared" si="8"/>
        <v>189.50609727257324</v>
      </c>
    </row>
    <row r="156" spans="1:12" x14ac:dyDescent="0.3">
      <c r="A156" s="40">
        <v>154</v>
      </c>
      <c r="B156" s="41">
        <v>43361</v>
      </c>
      <c r="C156">
        <v>2904.3100589999999</v>
      </c>
      <c r="D156">
        <v>27084.660156000002</v>
      </c>
      <c r="E156" s="42">
        <v>7.82</v>
      </c>
      <c r="F156" s="3">
        <f t="shared" si="6"/>
        <v>3463.5115289002561</v>
      </c>
      <c r="G156">
        <v>12096.410156</v>
      </c>
      <c r="H156">
        <v>1.1614</v>
      </c>
      <c r="I156" s="3">
        <f t="shared" si="7"/>
        <v>14048.770755178401</v>
      </c>
      <c r="J156">
        <v>22664.689452999999</v>
      </c>
      <c r="K156" s="7">
        <v>117.82</v>
      </c>
      <c r="L156">
        <f t="shared" si="8"/>
        <v>192.36708074180953</v>
      </c>
    </row>
    <row r="157" spans="1:12" x14ac:dyDescent="0.3">
      <c r="A157" s="40">
        <v>155</v>
      </c>
      <c r="B157" s="41">
        <v>43362</v>
      </c>
      <c r="C157">
        <v>2907.9499510000001</v>
      </c>
      <c r="D157">
        <v>27407.369140999999</v>
      </c>
      <c r="E157" s="42">
        <v>7.82</v>
      </c>
      <c r="F157" s="3">
        <f t="shared" si="6"/>
        <v>3504.7786625319691</v>
      </c>
      <c r="G157">
        <v>12157.669921999999</v>
      </c>
      <c r="H157">
        <v>1.1574</v>
      </c>
      <c r="I157" s="3">
        <f t="shared" si="7"/>
        <v>14071.287167722799</v>
      </c>
      <c r="J157">
        <v>22604.609375</v>
      </c>
      <c r="K157" s="7">
        <v>118.78</v>
      </c>
      <c r="L157">
        <f t="shared" si="8"/>
        <v>190.30652782454959</v>
      </c>
    </row>
    <row r="158" spans="1:12" x14ac:dyDescent="0.3">
      <c r="A158" s="40">
        <v>156</v>
      </c>
      <c r="B158" s="41">
        <v>43363</v>
      </c>
      <c r="C158">
        <v>2930.75</v>
      </c>
      <c r="D158">
        <v>27477.669922000001</v>
      </c>
      <c r="E158" s="42">
        <v>7.82</v>
      </c>
      <c r="F158" s="3">
        <f t="shared" si="6"/>
        <v>3513.7685322250641</v>
      </c>
      <c r="G158">
        <v>12219.019531</v>
      </c>
      <c r="H158">
        <v>1.1541999999999999</v>
      </c>
      <c r="I158" s="3">
        <f t="shared" si="7"/>
        <v>14103.192342680199</v>
      </c>
      <c r="J158">
        <v>22821.320313</v>
      </c>
      <c r="K158" s="7">
        <v>118.62</v>
      </c>
      <c r="L158">
        <f t="shared" si="8"/>
        <v>192.39015606980271</v>
      </c>
    </row>
    <row r="159" spans="1:12" x14ac:dyDescent="0.3">
      <c r="A159" s="40">
        <v>157</v>
      </c>
      <c r="B159" s="41">
        <v>43364</v>
      </c>
      <c r="C159">
        <v>2929.669922</v>
      </c>
      <c r="D159">
        <v>27953.580077999999</v>
      </c>
      <c r="E159" s="42">
        <v>7.82</v>
      </c>
      <c r="F159" s="3">
        <f t="shared" si="6"/>
        <v>3574.6266084398976</v>
      </c>
      <c r="G159">
        <v>12326.480469</v>
      </c>
      <c r="H159">
        <v>1.1516</v>
      </c>
      <c r="I159" s="3">
        <f t="shared" si="7"/>
        <v>14195.1749081004</v>
      </c>
      <c r="J159">
        <v>23094.669922000001</v>
      </c>
      <c r="K159" s="7">
        <v>118.55</v>
      </c>
      <c r="L159">
        <f t="shared" si="8"/>
        <v>194.80953118515396</v>
      </c>
    </row>
    <row r="160" spans="1:12" x14ac:dyDescent="0.3">
      <c r="A160" s="40">
        <v>158</v>
      </c>
      <c r="B160" s="41">
        <v>43367</v>
      </c>
      <c r="C160">
        <v>2919.3701169999999</v>
      </c>
      <c r="D160">
        <v>27499.390625</v>
      </c>
      <c r="E160" s="42">
        <v>7.82</v>
      </c>
      <c r="F160" s="3">
        <f t="shared" si="6"/>
        <v>3516.5461157289001</v>
      </c>
      <c r="G160">
        <v>12430.879883</v>
      </c>
      <c r="H160">
        <v>1.1512</v>
      </c>
      <c r="I160" s="3">
        <f t="shared" si="7"/>
        <v>14310.4289213096</v>
      </c>
      <c r="J160">
        <v>23257.604492500002</v>
      </c>
      <c r="K160" s="7">
        <v>119.08</v>
      </c>
      <c r="L160">
        <f t="shared" si="8"/>
        <v>195.31075321212631</v>
      </c>
    </row>
    <row r="161" spans="1:12" x14ac:dyDescent="0.3">
      <c r="A161" s="40">
        <v>159</v>
      </c>
      <c r="B161" s="41">
        <v>43368</v>
      </c>
      <c r="C161">
        <v>2915.5600589999999</v>
      </c>
      <c r="D161">
        <v>27816.869140999999</v>
      </c>
      <c r="E161" s="42">
        <v>7.82</v>
      </c>
      <c r="F161" s="3">
        <f t="shared" si="6"/>
        <v>3557.1443914322249</v>
      </c>
      <c r="G161">
        <v>12350.820313</v>
      </c>
      <c r="H161">
        <v>1.1524000000000001</v>
      </c>
      <c r="I161" s="3">
        <f t="shared" si="7"/>
        <v>14233.085328701201</v>
      </c>
      <c r="J161">
        <v>23420.539063</v>
      </c>
      <c r="K161" s="7">
        <v>119.33</v>
      </c>
      <c r="L161">
        <f t="shared" si="8"/>
        <v>196.26698284588954</v>
      </c>
    </row>
    <row r="162" spans="1:12" x14ac:dyDescent="0.3">
      <c r="A162" s="40">
        <v>160</v>
      </c>
      <c r="B162" s="41">
        <v>43369</v>
      </c>
      <c r="C162">
        <v>2905.969971</v>
      </c>
      <c r="D162">
        <v>27715.669922000001</v>
      </c>
      <c r="E162" s="42">
        <v>7.82</v>
      </c>
      <c r="F162" s="3">
        <f t="shared" si="6"/>
        <v>3544.2033148337596</v>
      </c>
      <c r="G162">
        <v>12374.660156</v>
      </c>
      <c r="H162">
        <v>1.1489</v>
      </c>
      <c r="I162" s="3">
        <f t="shared" si="7"/>
        <v>14217.247053228401</v>
      </c>
      <c r="J162">
        <v>23672.519531000002</v>
      </c>
      <c r="K162" s="7">
        <v>118.95</v>
      </c>
      <c r="L162">
        <f t="shared" si="8"/>
        <v>199.0123541908365</v>
      </c>
    </row>
    <row r="163" spans="1:12" x14ac:dyDescent="0.3">
      <c r="A163" s="40">
        <v>161</v>
      </c>
      <c r="B163" s="41">
        <v>43370</v>
      </c>
      <c r="C163">
        <v>2914</v>
      </c>
      <c r="D163">
        <v>27788.519531000002</v>
      </c>
      <c r="E163" s="42">
        <v>7.82</v>
      </c>
      <c r="F163" s="3">
        <f t="shared" si="6"/>
        <v>3553.5191216112535</v>
      </c>
      <c r="G163">
        <v>12385.889648</v>
      </c>
      <c r="H163">
        <v>1.1496</v>
      </c>
      <c r="I163" s="3">
        <f t="shared" si="7"/>
        <v>14238.818739340801</v>
      </c>
      <c r="J163">
        <v>23674.929688</v>
      </c>
      <c r="K163" s="7">
        <v>119.3</v>
      </c>
      <c r="L163">
        <f t="shared" si="8"/>
        <v>198.44869813914502</v>
      </c>
    </row>
    <row r="164" spans="1:12" x14ac:dyDescent="0.3">
      <c r="A164" s="40">
        <v>162</v>
      </c>
      <c r="B164" s="41">
        <v>43371</v>
      </c>
      <c r="C164">
        <v>2913.9799800000001</v>
      </c>
      <c r="D164">
        <v>27126.380859000001</v>
      </c>
      <c r="E164" s="42">
        <v>7.82</v>
      </c>
      <c r="F164" s="3">
        <f t="shared" si="6"/>
        <v>3468.8466571611252</v>
      </c>
      <c r="G164">
        <v>12435.589844</v>
      </c>
      <c r="H164">
        <v>1.1524000000000001</v>
      </c>
      <c r="I164" s="3">
        <f t="shared" si="7"/>
        <v>14330.773736225601</v>
      </c>
      <c r="J164">
        <v>23869.929688</v>
      </c>
      <c r="K164" s="7">
        <v>119.81</v>
      </c>
      <c r="L164">
        <f t="shared" si="8"/>
        <v>199.23153065687339</v>
      </c>
    </row>
    <row r="165" spans="1:12" x14ac:dyDescent="0.3">
      <c r="A165" s="40">
        <v>163</v>
      </c>
      <c r="B165" s="41">
        <v>43374</v>
      </c>
      <c r="C165">
        <v>2924.5900879999999</v>
      </c>
      <c r="D165">
        <v>27091.259765999999</v>
      </c>
      <c r="E165" s="42">
        <v>7.82</v>
      </c>
      <c r="F165" s="3">
        <f t="shared" si="6"/>
        <v>3464.3554687979536</v>
      </c>
      <c r="G165">
        <v>12246.730469</v>
      </c>
      <c r="H165">
        <v>1.1593</v>
      </c>
      <c r="I165" s="3">
        <f t="shared" si="7"/>
        <v>14197.634632711701</v>
      </c>
      <c r="J165">
        <v>23905.094727</v>
      </c>
      <c r="K165" s="7">
        <v>119.27</v>
      </c>
      <c r="L165">
        <f t="shared" si="8"/>
        <v>200.42839546407311</v>
      </c>
    </row>
    <row r="166" spans="1:12" x14ac:dyDescent="0.3">
      <c r="A166" s="40">
        <v>164</v>
      </c>
      <c r="B166" s="41">
        <v>43375</v>
      </c>
      <c r="C166">
        <v>2923.429932</v>
      </c>
      <c r="D166">
        <v>26623.869140999999</v>
      </c>
      <c r="E166" s="42">
        <v>7.82</v>
      </c>
      <c r="F166" s="3">
        <f t="shared" si="6"/>
        <v>3404.5868466751917</v>
      </c>
      <c r="G166">
        <v>12339.030273</v>
      </c>
      <c r="H166">
        <v>1.1558999999999999</v>
      </c>
      <c r="I166" s="3">
        <f t="shared" si="7"/>
        <v>14262.6850925607</v>
      </c>
      <c r="J166">
        <v>23940.259765999999</v>
      </c>
      <c r="K166" s="7">
        <v>118.25</v>
      </c>
      <c r="L166">
        <f t="shared" si="8"/>
        <v>202.4546280422833</v>
      </c>
    </row>
    <row r="167" spans="1:12" x14ac:dyDescent="0.3">
      <c r="A167" s="40">
        <v>165</v>
      </c>
      <c r="B167" s="41">
        <v>43376</v>
      </c>
      <c r="C167">
        <v>2925.51001</v>
      </c>
      <c r="D167">
        <v>26572.570313</v>
      </c>
      <c r="E167" s="42">
        <v>7.82</v>
      </c>
      <c r="F167" s="3">
        <f t="shared" si="6"/>
        <v>3398.0268942455241</v>
      </c>
      <c r="G167">
        <v>12287.580078000001</v>
      </c>
      <c r="H167">
        <v>1.1583000000000001</v>
      </c>
      <c r="I167" s="3">
        <f t="shared" si="7"/>
        <v>14232.704004347403</v>
      </c>
      <c r="J167">
        <v>24033.789063</v>
      </c>
      <c r="K167" s="7">
        <v>118.27</v>
      </c>
      <c r="L167">
        <f t="shared" si="8"/>
        <v>203.2112037118458</v>
      </c>
    </row>
    <row r="168" spans="1:12" x14ac:dyDescent="0.3">
      <c r="A168" s="40">
        <v>166</v>
      </c>
      <c r="B168" s="41">
        <v>43377</v>
      </c>
      <c r="C168">
        <v>2901.610107</v>
      </c>
      <c r="D168">
        <v>26202.570313</v>
      </c>
      <c r="E168" s="42">
        <v>7.82</v>
      </c>
      <c r="F168" s="3">
        <f t="shared" si="6"/>
        <v>3350.7123162404091</v>
      </c>
      <c r="G168">
        <v>12244.139648</v>
      </c>
      <c r="H168">
        <v>1.1577999999999999</v>
      </c>
      <c r="I168" s="3">
        <f t="shared" si="7"/>
        <v>14176.2648844544</v>
      </c>
      <c r="J168">
        <v>23796.740234000001</v>
      </c>
      <c r="K168" s="7">
        <v>118.89</v>
      </c>
      <c r="L168">
        <f t="shared" si="8"/>
        <v>200.15762666330221</v>
      </c>
    </row>
    <row r="169" spans="1:12" x14ac:dyDescent="0.3">
      <c r="A169" s="40">
        <v>167</v>
      </c>
      <c r="B169" s="41">
        <v>43378</v>
      </c>
      <c r="C169">
        <v>2885.570068</v>
      </c>
      <c r="D169">
        <v>26172.910156000002</v>
      </c>
      <c r="E169" s="42">
        <v>7.82</v>
      </c>
      <c r="F169" s="3">
        <f t="shared" si="6"/>
        <v>3346.9194572890028</v>
      </c>
      <c r="G169">
        <v>12111.900390999999</v>
      </c>
      <c r="H169">
        <v>1.1507000000000001</v>
      </c>
      <c r="I169" s="3">
        <f t="shared" si="7"/>
        <v>13937.1637799237</v>
      </c>
      <c r="J169">
        <v>24120.039063</v>
      </c>
      <c r="K169" s="7">
        <v>118.73</v>
      </c>
      <c r="L169">
        <f t="shared" si="8"/>
        <v>203.15033321822622</v>
      </c>
    </row>
    <row r="170" spans="1:12" x14ac:dyDescent="0.3">
      <c r="A170" s="40">
        <v>168</v>
      </c>
      <c r="B170" s="41">
        <v>43381</v>
      </c>
      <c r="C170">
        <v>2884.429932</v>
      </c>
      <c r="D170">
        <v>26193.070313</v>
      </c>
      <c r="E170" s="42">
        <v>7.82</v>
      </c>
      <c r="F170" s="3">
        <f t="shared" si="6"/>
        <v>3349.4974824808182</v>
      </c>
      <c r="G170">
        <v>11947.160156</v>
      </c>
      <c r="H170">
        <v>1.1464000000000001</v>
      </c>
      <c r="I170" s="3">
        <f t="shared" si="7"/>
        <v>13696.224402838401</v>
      </c>
      <c r="J170">
        <v>24245.759765999999</v>
      </c>
      <c r="K170" s="7">
        <v>118.41</v>
      </c>
      <c r="L170">
        <f t="shared" si="8"/>
        <v>204.76108239168988</v>
      </c>
    </row>
    <row r="171" spans="1:12" x14ac:dyDescent="0.3">
      <c r="A171" s="40">
        <v>169</v>
      </c>
      <c r="B171" s="41">
        <v>43382</v>
      </c>
      <c r="C171">
        <v>2880.3400879999999</v>
      </c>
      <c r="D171">
        <v>25266.369140999999</v>
      </c>
      <c r="E171" s="42">
        <v>7.82</v>
      </c>
      <c r="F171" s="3">
        <f t="shared" si="6"/>
        <v>3230.9934962915599</v>
      </c>
      <c r="G171">
        <v>11977.219727</v>
      </c>
      <c r="H171">
        <v>1.1511</v>
      </c>
      <c r="I171" s="3">
        <f t="shared" si="7"/>
        <v>13786.9776277497</v>
      </c>
      <c r="J171">
        <v>24270.619140999999</v>
      </c>
      <c r="K171" s="7">
        <v>118.48</v>
      </c>
      <c r="L171">
        <f t="shared" si="8"/>
        <v>204.84992522788656</v>
      </c>
    </row>
    <row r="172" spans="1:12" x14ac:dyDescent="0.3">
      <c r="A172" s="40">
        <v>170</v>
      </c>
      <c r="B172" s="41">
        <v>43383</v>
      </c>
      <c r="C172">
        <v>2785.679932</v>
      </c>
      <c r="D172">
        <v>25801.490234000001</v>
      </c>
      <c r="E172" s="42">
        <v>7.82</v>
      </c>
      <c r="F172" s="3">
        <f t="shared" si="6"/>
        <v>3299.4233035805628</v>
      </c>
      <c r="G172">
        <v>11712.5</v>
      </c>
      <c r="H172">
        <v>1.1468</v>
      </c>
      <c r="I172" s="3">
        <f t="shared" si="7"/>
        <v>13431.895</v>
      </c>
      <c r="J172">
        <v>24110.960938</v>
      </c>
      <c r="K172" s="7">
        <v>119.39</v>
      </c>
      <c r="L172">
        <f t="shared" si="8"/>
        <v>201.95126005528101</v>
      </c>
    </row>
    <row r="173" spans="1:12" x14ac:dyDescent="0.3">
      <c r="A173" s="40">
        <v>171</v>
      </c>
      <c r="B173" s="41">
        <v>43384</v>
      </c>
      <c r="C173">
        <v>2728.3701169999999</v>
      </c>
      <c r="D173">
        <v>25445.060547000001</v>
      </c>
      <c r="E173" s="42">
        <v>7.82</v>
      </c>
      <c r="F173" s="3">
        <f t="shared" si="6"/>
        <v>3253.84405971867</v>
      </c>
      <c r="G173">
        <v>11539.349609000001</v>
      </c>
      <c r="H173">
        <v>1.1469</v>
      </c>
      <c r="I173" s="3">
        <f t="shared" si="7"/>
        <v>13234.480066562101</v>
      </c>
      <c r="J173">
        <v>23975.619140999999</v>
      </c>
      <c r="K173" s="7">
        <v>119.46</v>
      </c>
      <c r="L173">
        <f t="shared" si="8"/>
        <v>200.69997606730286</v>
      </c>
    </row>
    <row r="174" spans="1:12" x14ac:dyDescent="0.3">
      <c r="A174" s="40">
        <v>172</v>
      </c>
      <c r="B174" s="41">
        <v>43385</v>
      </c>
      <c r="C174">
        <v>2767.1298830000001</v>
      </c>
      <c r="D174">
        <v>25462.259765999999</v>
      </c>
      <c r="E174" s="42">
        <v>7.82</v>
      </c>
      <c r="F174" s="3">
        <f t="shared" si="6"/>
        <v>3256.0434483375957</v>
      </c>
      <c r="G174">
        <v>11523.809569999999</v>
      </c>
      <c r="H174">
        <v>1.1387</v>
      </c>
      <c r="I174" s="3">
        <f t="shared" si="7"/>
        <v>13122.161957359</v>
      </c>
      <c r="J174">
        <v>23783.720702999999</v>
      </c>
      <c r="K174" s="7">
        <v>120.11</v>
      </c>
      <c r="L174">
        <f t="shared" si="8"/>
        <v>198.01615771376237</v>
      </c>
    </row>
    <row r="175" spans="1:12" x14ac:dyDescent="0.3">
      <c r="A175" s="40">
        <v>173</v>
      </c>
      <c r="B175" s="41">
        <v>43388</v>
      </c>
      <c r="C175">
        <v>2750.790039</v>
      </c>
      <c r="D175">
        <v>25454.550781000002</v>
      </c>
      <c r="E175" s="42">
        <v>7.82</v>
      </c>
      <c r="F175" s="3">
        <f t="shared" si="6"/>
        <v>3255.0576446291561</v>
      </c>
      <c r="G175">
        <v>11614.160156</v>
      </c>
      <c r="H175">
        <v>1.1362000000000001</v>
      </c>
      <c r="I175" s="3">
        <f t="shared" si="7"/>
        <v>13196.008769247201</v>
      </c>
      <c r="J175">
        <f>(J174+J176)/2</f>
        <v>23626.555664</v>
      </c>
      <c r="K175" s="7">
        <v>119.87</v>
      </c>
      <c r="L175">
        <f t="shared" si="8"/>
        <v>197.1014904813548</v>
      </c>
    </row>
    <row r="176" spans="1:12" x14ac:dyDescent="0.3">
      <c r="A176" s="40">
        <v>174</v>
      </c>
      <c r="B176" s="41">
        <v>43389</v>
      </c>
      <c r="C176">
        <v>2809.919922</v>
      </c>
      <c r="D176">
        <v>25561.400390999999</v>
      </c>
      <c r="E176" s="42">
        <v>7.82</v>
      </c>
      <c r="F176" s="3">
        <f t="shared" si="6"/>
        <v>3268.7212776214833</v>
      </c>
      <c r="G176">
        <v>11776.549805000001</v>
      </c>
      <c r="H176">
        <v>1.1405000000000001</v>
      </c>
      <c r="I176" s="3">
        <f t="shared" si="7"/>
        <v>13431.155052602502</v>
      </c>
      <c r="J176">
        <v>23469.390625</v>
      </c>
      <c r="K176" s="7">
        <v>119.71</v>
      </c>
      <c r="L176">
        <f t="shared" si="8"/>
        <v>196.05204765683737</v>
      </c>
    </row>
    <row r="177" spans="1:12" x14ac:dyDescent="0.3">
      <c r="A177" s="40">
        <v>175</v>
      </c>
      <c r="B177" s="41">
        <v>43390</v>
      </c>
      <c r="C177">
        <v>2809.209961</v>
      </c>
      <c r="D177">
        <v>26153.150390999999</v>
      </c>
      <c r="E177" s="42">
        <v>7.82</v>
      </c>
      <c r="F177" s="3">
        <f t="shared" si="6"/>
        <v>3344.3926331202042</v>
      </c>
      <c r="G177">
        <v>11715.030273</v>
      </c>
      <c r="H177">
        <v>1.1392</v>
      </c>
      <c r="I177" s="3">
        <f t="shared" si="7"/>
        <v>13345.762487001601</v>
      </c>
      <c r="J177">
        <v>23506.039063</v>
      </c>
      <c r="K177" s="7">
        <v>120.43</v>
      </c>
      <c r="L177">
        <f t="shared" si="8"/>
        <v>195.18424863406128</v>
      </c>
    </row>
    <row r="178" spans="1:12" x14ac:dyDescent="0.3">
      <c r="A178" s="40">
        <v>176</v>
      </c>
      <c r="B178" s="41">
        <v>43391</v>
      </c>
      <c r="C178">
        <v>2768.780029</v>
      </c>
      <c r="D178">
        <v>25346.550781000002</v>
      </c>
      <c r="E178" s="42">
        <v>7.82</v>
      </c>
      <c r="F178" s="3">
        <f t="shared" si="6"/>
        <v>3241.2469029411764</v>
      </c>
      <c r="G178">
        <v>11589.209961</v>
      </c>
      <c r="H178">
        <v>1.1343000000000001</v>
      </c>
      <c r="I178" s="3">
        <f t="shared" si="7"/>
        <v>13145.640858762301</v>
      </c>
      <c r="J178">
        <v>22590.859375</v>
      </c>
      <c r="K178" s="7">
        <v>120.1</v>
      </c>
      <c r="L178">
        <f t="shared" si="8"/>
        <v>188.1004111157369</v>
      </c>
    </row>
    <row r="179" spans="1:12" x14ac:dyDescent="0.3">
      <c r="A179" s="40">
        <v>177</v>
      </c>
      <c r="B179" s="41">
        <v>43392</v>
      </c>
      <c r="C179">
        <v>2767.780029</v>
      </c>
      <c r="D179">
        <v>25249.779297000001</v>
      </c>
      <c r="E179" s="42">
        <v>7.82</v>
      </c>
      <c r="F179" s="3">
        <f t="shared" si="6"/>
        <v>3228.8720328644499</v>
      </c>
      <c r="G179">
        <v>11553.830078000001</v>
      </c>
      <c r="H179">
        <v>1.1314</v>
      </c>
      <c r="I179" s="3">
        <f t="shared" si="7"/>
        <v>13072.003350249201</v>
      </c>
      <c r="J179">
        <v>22694.660156000002</v>
      </c>
      <c r="K179" s="7">
        <v>120.36</v>
      </c>
      <c r="L179">
        <f t="shared" si="8"/>
        <v>188.55649847125292</v>
      </c>
    </row>
    <row r="180" spans="1:12" x14ac:dyDescent="0.3">
      <c r="A180" s="40">
        <v>178</v>
      </c>
      <c r="B180" s="41">
        <v>43395</v>
      </c>
      <c r="C180">
        <v>2755.8798830000001</v>
      </c>
      <c r="D180">
        <v>24994.460938</v>
      </c>
      <c r="E180" s="42">
        <v>7.82</v>
      </c>
      <c r="F180" s="3">
        <f t="shared" si="6"/>
        <v>3196.222626342711</v>
      </c>
      <c r="G180">
        <v>11524.339844</v>
      </c>
      <c r="H180">
        <v>1.1407</v>
      </c>
      <c r="I180" s="3">
        <f t="shared" si="7"/>
        <v>13145.8144600508</v>
      </c>
      <c r="J180">
        <v>22271.300781000002</v>
      </c>
      <c r="K180" s="7">
        <v>120.27</v>
      </c>
      <c r="L180">
        <f t="shared" si="8"/>
        <v>185.17752374657024</v>
      </c>
    </row>
    <row r="181" spans="1:12" x14ac:dyDescent="0.3">
      <c r="A181" s="40">
        <v>179</v>
      </c>
      <c r="B181" s="41">
        <v>43396</v>
      </c>
      <c r="C181">
        <v>2740.6899410000001</v>
      </c>
      <c r="D181">
        <v>24717.630859000001</v>
      </c>
      <c r="E181" s="42">
        <v>7.82</v>
      </c>
      <c r="F181" s="3">
        <f t="shared" si="6"/>
        <v>3160.8223604859336</v>
      </c>
      <c r="G181">
        <v>11274.280273</v>
      </c>
      <c r="H181">
        <v>1.1379999999999999</v>
      </c>
      <c r="I181" s="3">
        <f t="shared" si="7"/>
        <v>12830.130950674</v>
      </c>
      <c r="J181">
        <v>22549.240234000001</v>
      </c>
      <c r="K181" s="7">
        <v>120.69</v>
      </c>
      <c r="L181">
        <f t="shared" si="8"/>
        <v>186.83602812163394</v>
      </c>
    </row>
    <row r="182" spans="1:12" x14ac:dyDescent="0.3">
      <c r="A182" s="40">
        <v>180</v>
      </c>
      <c r="B182" s="41">
        <v>43397</v>
      </c>
      <c r="C182">
        <v>2656.1000979999999</v>
      </c>
      <c r="D182">
        <v>24812.039063</v>
      </c>
      <c r="E182" s="42">
        <v>7.82</v>
      </c>
      <c r="F182" s="3">
        <f t="shared" si="6"/>
        <v>3172.8950208439896</v>
      </c>
      <c r="G182">
        <v>11191.629883</v>
      </c>
      <c r="H182">
        <v>1.141</v>
      </c>
      <c r="I182" s="3">
        <f t="shared" si="7"/>
        <v>12769.649696503</v>
      </c>
      <c r="J182">
        <v>22841.119140999999</v>
      </c>
      <c r="K182" s="7">
        <v>121.27</v>
      </c>
      <c r="L182">
        <f t="shared" si="8"/>
        <v>188.34929612435062</v>
      </c>
    </row>
    <row r="183" spans="1:12" x14ac:dyDescent="0.3">
      <c r="A183" s="40">
        <v>181</v>
      </c>
      <c r="B183" s="41">
        <v>43398</v>
      </c>
      <c r="C183">
        <v>2705.570068</v>
      </c>
      <c r="D183">
        <v>24585.529297000001</v>
      </c>
      <c r="E183" s="42">
        <v>7.82</v>
      </c>
      <c r="F183" s="3">
        <f t="shared" si="6"/>
        <v>3143.9295776214835</v>
      </c>
      <c r="G183">
        <v>11307.120117</v>
      </c>
      <c r="H183">
        <v>1.1412</v>
      </c>
      <c r="I183" s="3">
        <f t="shared" si="7"/>
        <v>12903.685477520401</v>
      </c>
      <c r="J183">
        <v>22658.160156000002</v>
      </c>
      <c r="K183" s="7">
        <v>121.21</v>
      </c>
      <c r="L183">
        <f t="shared" si="8"/>
        <v>186.9330926161208</v>
      </c>
    </row>
    <row r="184" spans="1:12" x14ac:dyDescent="0.3">
      <c r="A184" s="40">
        <v>182</v>
      </c>
      <c r="B184" s="41">
        <v>43399</v>
      </c>
      <c r="C184">
        <v>2658.6899410000001</v>
      </c>
      <c r="D184">
        <v>24979.689452999999</v>
      </c>
      <c r="E184" s="42">
        <v>7.82</v>
      </c>
      <c r="F184" s="3">
        <f t="shared" si="6"/>
        <v>3194.3336896419437</v>
      </c>
      <c r="G184">
        <v>11200.620117</v>
      </c>
      <c r="H184">
        <v>1.1456</v>
      </c>
      <c r="I184" s="3">
        <f t="shared" si="7"/>
        <v>12831.430406035201</v>
      </c>
      <c r="J184">
        <v>22532.080077999999</v>
      </c>
      <c r="K184" s="7">
        <v>121.6</v>
      </c>
      <c r="L184">
        <f t="shared" si="8"/>
        <v>185.29671116776316</v>
      </c>
    </row>
    <row r="185" spans="1:12" x14ac:dyDescent="0.3">
      <c r="A185" s="40">
        <v>183</v>
      </c>
      <c r="B185" s="41">
        <v>43402</v>
      </c>
      <c r="C185">
        <v>2641.25</v>
      </c>
      <c r="D185">
        <v>25416</v>
      </c>
      <c r="E185" s="42">
        <v>7.82</v>
      </c>
      <c r="F185" s="3">
        <f t="shared" si="6"/>
        <v>3250.1278772378514</v>
      </c>
      <c r="G185">
        <v>11335.480469</v>
      </c>
      <c r="H185">
        <v>1.1364000000000001</v>
      </c>
      <c r="I185" s="3">
        <f t="shared" si="7"/>
        <v>12881.640004971601</v>
      </c>
      <c r="J185">
        <v>22614.820313</v>
      </c>
      <c r="K185" s="7">
        <v>121.42</v>
      </c>
      <c r="L185">
        <f t="shared" si="8"/>
        <v>186.25284395486739</v>
      </c>
    </row>
    <row r="186" spans="1:12" x14ac:dyDescent="0.3">
      <c r="A186" s="40">
        <v>184</v>
      </c>
      <c r="B186" s="41">
        <v>43403</v>
      </c>
      <c r="C186">
        <v>2682.6298830000001</v>
      </c>
      <c r="D186">
        <v>26486.349609000001</v>
      </c>
      <c r="E186" s="42">
        <v>7.82</v>
      </c>
      <c r="F186" s="3">
        <f t="shared" si="6"/>
        <v>3387.0012287723785</v>
      </c>
      <c r="G186">
        <v>11287.389648</v>
      </c>
      <c r="H186">
        <v>1.133</v>
      </c>
      <c r="I186" s="3">
        <f t="shared" si="7"/>
        <v>12788.612471184</v>
      </c>
      <c r="J186">
        <v>22010.779297000001</v>
      </c>
      <c r="K186" s="7">
        <v>121.44</v>
      </c>
      <c r="L186">
        <f t="shared" si="8"/>
        <v>181.24818261693019</v>
      </c>
    </row>
    <row r="187" spans="1:12" x14ac:dyDescent="0.3">
      <c r="A187" s="40">
        <v>185</v>
      </c>
      <c r="B187" s="41">
        <v>43404</v>
      </c>
      <c r="C187">
        <v>2711.73999</v>
      </c>
      <c r="D187">
        <v>25934.390625</v>
      </c>
      <c r="E187" s="42">
        <v>7.82</v>
      </c>
      <c r="F187" s="3">
        <f t="shared" si="6"/>
        <v>3316.4182384910487</v>
      </c>
      <c r="G187">
        <v>11447.509765999999</v>
      </c>
      <c r="H187">
        <v>1.1241000000000001</v>
      </c>
      <c r="I187" s="3">
        <f t="shared" si="7"/>
        <v>12868.1457279606</v>
      </c>
      <c r="J187">
        <v>22091.179688</v>
      </c>
      <c r="K187" s="7">
        <v>121.43</v>
      </c>
      <c r="L187">
        <f t="shared" si="8"/>
        <v>181.92522183974305</v>
      </c>
    </row>
    <row r="188" spans="1:12" x14ac:dyDescent="0.3">
      <c r="A188" s="40">
        <v>186</v>
      </c>
      <c r="B188" s="41">
        <v>43405</v>
      </c>
      <c r="C188">
        <v>2740.3701169999999</v>
      </c>
      <c r="D188">
        <v>26120.960938</v>
      </c>
      <c r="E188" s="42">
        <v>7.82</v>
      </c>
      <c r="F188" s="3">
        <f t="shared" si="6"/>
        <v>3340.2763347826085</v>
      </c>
      <c r="G188">
        <v>11468.540039</v>
      </c>
      <c r="H188">
        <v>1.1273</v>
      </c>
      <c r="I188" s="3">
        <f t="shared" si="7"/>
        <v>12928.485185964699</v>
      </c>
      <c r="J188">
        <v>21268.730468999998</v>
      </c>
      <c r="K188" s="7">
        <v>121.64</v>
      </c>
      <c r="L188">
        <f t="shared" si="8"/>
        <v>174.84980655212101</v>
      </c>
    </row>
    <row r="189" spans="1:12" x14ac:dyDescent="0.3">
      <c r="A189" s="40">
        <v>187</v>
      </c>
      <c r="B189" s="41">
        <v>43406</v>
      </c>
      <c r="C189">
        <v>2723.0600589999999</v>
      </c>
      <c r="D189">
        <v>26147.689452999999</v>
      </c>
      <c r="E189" s="42">
        <v>7.82</v>
      </c>
      <c r="F189" s="3">
        <f t="shared" si="6"/>
        <v>3343.6943034526853</v>
      </c>
      <c r="G189">
        <v>11518.990234000001</v>
      </c>
      <c r="H189">
        <v>1.1335999999999999</v>
      </c>
      <c r="I189" s="3">
        <f t="shared" si="7"/>
        <v>13057.9273292624</v>
      </c>
      <c r="J189">
        <v>21184.599609000001</v>
      </c>
      <c r="K189" s="7">
        <v>121.74</v>
      </c>
      <c r="L189">
        <f t="shared" si="8"/>
        <v>174.0151109659931</v>
      </c>
    </row>
    <row r="190" spans="1:12" x14ac:dyDescent="0.3">
      <c r="A190" s="40">
        <v>188</v>
      </c>
      <c r="B190" s="41">
        <v>43409</v>
      </c>
      <c r="C190">
        <v>2738.3100589999999</v>
      </c>
      <c r="D190">
        <v>26227.720702999999</v>
      </c>
      <c r="E190" s="42">
        <v>7.82</v>
      </c>
      <c r="F190" s="3">
        <f t="shared" si="6"/>
        <v>3353.928478644501</v>
      </c>
      <c r="G190">
        <v>11494.959961</v>
      </c>
      <c r="H190">
        <v>1.1348</v>
      </c>
      <c r="I190" s="3">
        <f t="shared" si="7"/>
        <v>13044.480563742802</v>
      </c>
      <c r="J190">
        <v>21149.800781000002</v>
      </c>
      <c r="K190" s="7">
        <v>121.52</v>
      </c>
      <c r="L190">
        <f t="shared" si="8"/>
        <v>174.04378522876894</v>
      </c>
    </row>
    <row r="191" spans="1:12" x14ac:dyDescent="0.3">
      <c r="A191" s="40">
        <v>189</v>
      </c>
      <c r="B191" s="41">
        <v>43410</v>
      </c>
      <c r="C191">
        <v>2755.4499510000001</v>
      </c>
      <c r="D191">
        <v>25601.919922000001</v>
      </c>
      <c r="E191" s="42">
        <v>7.82</v>
      </c>
      <c r="F191" s="3">
        <f t="shared" si="6"/>
        <v>3273.9028033248082</v>
      </c>
      <c r="G191">
        <v>11484.339844</v>
      </c>
      <c r="H191">
        <v>1.1409</v>
      </c>
      <c r="I191" s="3">
        <f t="shared" si="7"/>
        <v>13102.4833280196</v>
      </c>
      <c r="J191">
        <v>21457.289063</v>
      </c>
      <c r="K191" s="7">
        <v>121.81</v>
      </c>
      <c r="L191">
        <f t="shared" si="8"/>
        <v>176.15375636647238</v>
      </c>
    </row>
    <row r="192" spans="1:12" x14ac:dyDescent="0.3">
      <c r="A192" s="40">
        <v>190</v>
      </c>
      <c r="B192" s="41">
        <v>43411</v>
      </c>
      <c r="C192">
        <v>2813.889893</v>
      </c>
      <c r="D192">
        <v>25633.179688</v>
      </c>
      <c r="E192" s="42">
        <v>7.82</v>
      </c>
      <c r="F192" s="3">
        <f t="shared" si="6"/>
        <v>3277.9002158567773</v>
      </c>
      <c r="G192">
        <v>11579.099609000001</v>
      </c>
      <c r="H192">
        <v>1.1454</v>
      </c>
      <c r="I192" s="3">
        <f t="shared" si="7"/>
        <v>13262.700692148601</v>
      </c>
      <c r="J192">
        <v>21920.460938</v>
      </c>
      <c r="K192" s="7">
        <v>122.03</v>
      </c>
      <c r="L192">
        <f t="shared" si="8"/>
        <v>179.63173758911742</v>
      </c>
    </row>
    <row r="193" spans="1:12" x14ac:dyDescent="0.3">
      <c r="A193" s="40">
        <v>191</v>
      </c>
      <c r="B193" s="41">
        <v>43412</v>
      </c>
      <c r="C193">
        <v>2806.830078</v>
      </c>
      <c r="D193">
        <v>25792.869140999999</v>
      </c>
      <c r="E193" s="42">
        <v>7.82</v>
      </c>
      <c r="F193" s="3">
        <f t="shared" si="6"/>
        <v>3298.32086202046</v>
      </c>
      <c r="G193">
        <v>11527.320313</v>
      </c>
      <c r="H193">
        <v>1.1364000000000001</v>
      </c>
      <c r="I193" s="3">
        <f t="shared" si="7"/>
        <v>13099.646803693202</v>
      </c>
      <c r="J193">
        <v>21687.650390999999</v>
      </c>
      <c r="K193" s="7">
        <v>121.75</v>
      </c>
      <c r="L193">
        <f t="shared" si="8"/>
        <v>178.13265208213551</v>
      </c>
    </row>
    <row r="194" spans="1:12" x14ac:dyDescent="0.3">
      <c r="A194" s="40">
        <v>192</v>
      </c>
      <c r="B194" s="41">
        <v>43413</v>
      </c>
      <c r="C194">
        <v>2781.01001</v>
      </c>
      <c r="D194">
        <v>25654.429688</v>
      </c>
      <c r="E194" s="42">
        <v>7.82</v>
      </c>
      <c r="F194" s="3">
        <f t="shared" si="6"/>
        <v>3280.6176071611253</v>
      </c>
      <c r="G194">
        <v>11529.160156</v>
      </c>
      <c r="H194">
        <v>1.1391</v>
      </c>
      <c r="I194" s="3">
        <f t="shared" si="7"/>
        <v>13132.8663336996</v>
      </c>
      <c r="J194">
        <v>22243.660156000002</v>
      </c>
      <c r="K194" s="7">
        <v>121.65</v>
      </c>
      <c r="L194">
        <f t="shared" si="8"/>
        <v>182.84965191944102</v>
      </c>
    </row>
    <row r="195" spans="1:12" x14ac:dyDescent="0.3">
      <c r="A195" s="40">
        <v>193</v>
      </c>
      <c r="B195" s="41">
        <v>43416</v>
      </c>
      <c r="C195">
        <v>2726.219971</v>
      </c>
      <c r="D195">
        <v>26103.339843999998</v>
      </c>
      <c r="E195" s="42">
        <v>7.82</v>
      </c>
      <c r="F195" s="3">
        <f t="shared" ref="F195:F258" si="9">D195/E195</f>
        <v>3338.022997953964</v>
      </c>
      <c r="G195">
        <v>11325.440430000001</v>
      </c>
      <c r="H195">
        <v>1.1406000000000001</v>
      </c>
      <c r="I195" s="3">
        <f t="shared" ref="I195:I258" si="10">G195*H195</f>
        <v>12917.797354458002</v>
      </c>
      <c r="J195">
        <v>21898.990234000001</v>
      </c>
      <c r="K195" s="7">
        <v>121.05</v>
      </c>
      <c r="L195">
        <f t="shared" ref="L195:L258" si="11">J195/K195</f>
        <v>180.90863472945065</v>
      </c>
    </row>
    <row r="196" spans="1:12" x14ac:dyDescent="0.3">
      <c r="A196" s="40">
        <v>194</v>
      </c>
      <c r="B196" s="41">
        <v>43417</v>
      </c>
      <c r="C196">
        <v>2722.179932</v>
      </c>
      <c r="D196">
        <v>26183.529297000001</v>
      </c>
      <c r="E196" s="42">
        <v>7.82</v>
      </c>
      <c r="F196" s="3">
        <f t="shared" si="9"/>
        <v>3348.27740370844</v>
      </c>
      <c r="G196">
        <v>11472.219727</v>
      </c>
      <c r="H196">
        <v>1.1332</v>
      </c>
      <c r="I196" s="3">
        <f t="shared" si="10"/>
        <v>13000.319394636399</v>
      </c>
      <c r="J196">
        <v>22147.75</v>
      </c>
      <c r="K196" s="7">
        <v>121.45</v>
      </c>
      <c r="L196">
        <f t="shared" si="11"/>
        <v>182.36105393165911</v>
      </c>
    </row>
    <row r="197" spans="1:12" x14ac:dyDescent="0.3">
      <c r="A197" s="40">
        <v>195</v>
      </c>
      <c r="B197" s="41">
        <v>43418</v>
      </c>
      <c r="C197">
        <v>2701.580078</v>
      </c>
      <c r="D197">
        <v>26372</v>
      </c>
      <c r="E197" s="42">
        <v>7.82</v>
      </c>
      <c r="F197" s="3">
        <f t="shared" si="9"/>
        <v>3372.3785166240409</v>
      </c>
      <c r="G197">
        <v>11412.530273</v>
      </c>
      <c r="H197">
        <v>1.1329</v>
      </c>
      <c r="I197" s="3">
        <f t="shared" si="10"/>
        <v>12929.2555462817</v>
      </c>
      <c r="J197">
        <v>22085.800781000002</v>
      </c>
      <c r="K197" s="7">
        <v>121.56</v>
      </c>
      <c r="L197">
        <f t="shared" si="11"/>
        <v>181.68641642810135</v>
      </c>
    </row>
    <row r="198" spans="1:12" x14ac:dyDescent="0.3">
      <c r="A198" s="40">
        <v>196</v>
      </c>
      <c r="B198" s="41">
        <v>43419</v>
      </c>
      <c r="C198">
        <v>2730.1999510000001</v>
      </c>
      <c r="D198">
        <v>25840.339843999998</v>
      </c>
      <c r="E198" s="42">
        <v>7.82</v>
      </c>
      <c r="F198" s="3">
        <f t="shared" si="9"/>
        <v>3304.3912843989765</v>
      </c>
      <c r="G198">
        <v>11353.669921999999</v>
      </c>
      <c r="H198">
        <v>1.1291</v>
      </c>
      <c r="I198" s="3">
        <f t="shared" si="10"/>
        <v>12819.4287089302</v>
      </c>
      <c r="J198">
        <v>22486.919922000001</v>
      </c>
      <c r="K198" s="7">
        <v>121.73</v>
      </c>
      <c r="L198">
        <f t="shared" si="11"/>
        <v>184.72783966154606</v>
      </c>
    </row>
    <row r="199" spans="1:12" x14ac:dyDescent="0.3">
      <c r="A199" s="40">
        <v>197</v>
      </c>
      <c r="B199" s="41">
        <v>43420</v>
      </c>
      <c r="C199">
        <v>2736.2700199999999</v>
      </c>
      <c r="D199">
        <v>25971.470702999999</v>
      </c>
      <c r="E199" s="42">
        <v>7.82</v>
      </c>
      <c r="F199" s="3">
        <f t="shared" si="9"/>
        <v>3321.1599364450126</v>
      </c>
      <c r="G199">
        <v>11341</v>
      </c>
      <c r="H199">
        <v>1.137</v>
      </c>
      <c r="I199" s="3">
        <f t="shared" si="10"/>
        <v>12894.717000000001</v>
      </c>
      <c r="J199">
        <v>22250.25</v>
      </c>
      <c r="K199" s="7">
        <v>121.76</v>
      </c>
      <c r="L199">
        <f t="shared" si="11"/>
        <v>182.73858409986858</v>
      </c>
    </row>
    <row r="200" spans="1:12" x14ac:dyDescent="0.3">
      <c r="A200" s="40">
        <v>198</v>
      </c>
      <c r="B200" s="41">
        <v>43423</v>
      </c>
      <c r="C200">
        <v>2690.7299800000001</v>
      </c>
      <c r="D200">
        <v>26019.410156000002</v>
      </c>
      <c r="E200" s="42">
        <v>7.82</v>
      </c>
      <c r="F200" s="3">
        <f t="shared" si="9"/>
        <v>3327.2903012787724</v>
      </c>
      <c r="G200">
        <v>11244.540039</v>
      </c>
      <c r="H200">
        <v>1.1383000000000001</v>
      </c>
      <c r="I200" s="3">
        <f t="shared" si="10"/>
        <v>12799.659926393701</v>
      </c>
      <c r="J200">
        <v>22269.880859000001</v>
      </c>
      <c r="K200" s="7">
        <v>122.33</v>
      </c>
      <c r="L200">
        <f t="shared" si="11"/>
        <v>182.04758325022482</v>
      </c>
    </row>
    <row r="201" spans="1:12" x14ac:dyDescent="0.3">
      <c r="A201" s="40">
        <v>199</v>
      </c>
      <c r="B201" s="41">
        <v>43424</v>
      </c>
      <c r="C201">
        <v>2641.889893</v>
      </c>
      <c r="D201">
        <v>25927.679688</v>
      </c>
      <c r="E201" s="42">
        <v>7.82</v>
      </c>
      <c r="F201" s="3">
        <f t="shared" si="9"/>
        <v>3315.5600624040922</v>
      </c>
      <c r="G201">
        <v>11066.410156</v>
      </c>
      <c r="H201">
        <v>1.1311</v>
      </c>
      <c r="I201" s="3">
        <f t="shared" si="10"/>
        <v>12517.216527451599</v>
      </c>
      <c r="J201">
        <v>21810.519531000002</v>
      </c>
      <c r="K201" s="7">
        <v>122.92</v>
      </c>
      <c r="L201">
        <f t="shared" si="11"/>
        <v>177.43670298568176</v>
      </c>
    </row>
    <row r="202" spans="1:12" x14ac:dyDescent="0.3">
      <c r="A202" s="40">
        <v>200</v>
      </c>
      <c r="B202" s="41">
        <v>43425</v>
      </c>
      <c r="C202">
        <v>2649.929932</v>
      </c>
      <c r="D202">
        <v>26376.179688</v>
      </c>
      <c r="E202" s="42">
        <v>7.82</v>
      </c>
      <c r="F202" s="3">
        <f t="shared" si="9"/>
        <v>3372.9130035805624</v>
      </c>
      <c r="G202">
        <v>11244.169921999999</v>
      </c>
      <c r="H202">
        <v>1.1339999999999999</v>
      </c>
      <c r="I202" s="3">
        <f t="shared" si="10"/>
        <v>12750.888691547998</v>
      </c>
      <c r="J202">
        <v>21846.480468999998</v>
      </c>
      <c r="K202" s="7">
        <v>123.52</v>
      </c>
      <c r="L202">
        <f t="shared" si="11"/>
        <v>176.865936439443</v>
      </c>
    </row>
    <row r="203" spans="1:12" x14ac:dyDescent="0.3">
      <c r="A203" s="40">
        <v>201</v>
      </c>
      <c r="B203" s="41">
        <v>43427</v>
      </c>
      <c r="C203">
        <v>2632.5600589999999</v>
      </c>
      <c r="D203">
        <v>26331.960938</v>
      </c>
      <c r="E203" s="42">
        <v>7.82</v>
      </c>
      <c r="F203" s="3">
        <f t="shared" si="9"/>
        <v>3367.2584319693092</v>
      </c>
      <c r="G203">
        <v>11138.490234000001</v>
      </c>
      <c r="H203">
        <v>1.1342000000000001</v>
      </c>
      <c r="I203" s="3">
        <f t="shared" si="10"/>
        <v>12633.275623402802</v>
      </c>
      <c r="J203">
        <v>21803.619140999999</v>
      </c>
      <c r="K203" s="7">
        <v>123.66</v>
      </c>
      <c r="L203">
        <f t="shared" si="11"/>
        <v>176.31909381368268</v>
      </c>
    </row>
    <row r="204" spans="1:12" x14ac:dyDescent="0.3">
      <c r="A204" s="40">
        <v>202</v>
      </c>
      <c r="B204" s="41">
        <v>43430</v>
      </c>
      <c r="C204">
        <v>2673.4499510000001</v>
      </c>
      <c r="D204">
        <v>26682.560547000001</v>
      </c>
      <c r="E204" s="42">
        <v>7.82</v>
      </c>
      <c r="F204" s="3">
        <f t="shared" si="9"/>
        <v>3412.0921415601024</v>
      </c>
      <c r="G204">
        <v>11192.690430000001</v>
      </c>
      <c r="H204">
        <v>1.1347</v>
      </c>
      <c r="I204" s="3">
        <f t="shared" si="10"/>
        <v>12700.345830921002</v>
      </c>
      <c r="J204">
        <v>21680.339843999998</v>
      </c>
      <c r="K204" s="7">
        <v>123.38</v>
      </c>
      <c r="L204">
        <f t="shared" si="11"/>
        <v>175.72005060787808</v>
      </c>
    </row>
    <row r="205" spans="1:12" x14ac:dyDescent="0.3">
      <c r="A205" s="40">
        <v>203</v>
      </c>
      <c r="B205" s="41">
        <v>43431</v>
      </c>
      <c r="C205">
        <v>2682.169922</v>
      </c>
      <c r="D205">
        <v>26451.029297000001</v>
      </c>
      <c r="E205" s="42">
        <v>7.82</v>
      </c>
      <c r="F205" s="3">
        <f t="shared" si="9"/>
        <v>3382.4845648337596</v>
      </c>
      <c r="G205">
        <v>11354.719727</v>
      </c>
      <c r="H205">
        <v>1.1379999999999999</v>
      </c>
      <c r="I205" s="3">
        <f t="shared" si="10"/>
        <v>12921.671049325998</v>
      </c>
      <c r="J205">
        <v>21821.160156000002</v>
      </c>
      <c r="K205" s="7">
        <v>123.65</v>
      </c>
      <c r="L205">
        <f t="shared" si="11"/>
        <v>176.47521355438738</v>
      </c>
    </row>
    <row r="206" spans="1:12" x14ac:dyDescent="0.3">
      <c r="A206" s="40">
        <v>204</v>
      </c>
      <c r="B206" s="41">
        <v>43432</v>
      </c>
      <c r="C206">
        <v>2743.790039</v>
      </c>
      <c r="D206">
        <v>26506.75</v>
      </c>
      <c r="E206" s="42">
        <v>7.82</v>
      </c>
      <c r="F206" s="3">
        <f t="shared" si="9"/>
        <v>3389.6099744245521</v>
      </c>
      <c r="G206">
        <v>11309.110352</v>
      </c>
      <c r="H206">
        <v>1.1412</v>
      </c>
      <c r="I206" s="3">
        <f t="shared" si="10"/>
        <v>12905.9567337024</v>
      </c>
      <c r="J206">
        <v>21583.119140999999</v>
      </c>
      <c r="K206" s="7">
        <v>123.66</v>
      </c>
      <c r="L206">
        <f t="shared" si="11"/>
        <v>174.53597882096071</v>
      </c>
    </row>
    <row r="207" spans="1:12" x14ac:dyDescent="0.3">
      <c r="A207" s="40">
        <v>205</v>
      </c>
      <c r="B207" s="41">
        <v>43433</v>
      </c>
      <c r="C207">
        <v>2737.8000489999999</v>
      </c>
      <c r="D207">
        <v>27182.039063</v>
      </c>
      <c r="E207" s="42">
        <v>7.82</v>
      </c>
      <c r="F207" s="3">
        <f t="shared" si="9"/>
        <v>3475.9640745524293</v>
      </c>
      <c r="G207">
        <v>11298.879883</v>
      </c>
      <c r="H207">
        <v>1.1352</v>
      </c>
      <c r="I207" s="3">
        <f t="shared" si="10"/>
        <v>12826.488443181599</v>
      </c>
      <c r="J207">
        <v>21507.539063</v>
      </c>
      <c r="K207" s="7">
        <v>124.09</v>
      </c>
      <c r="L207">
        <f t="shared" si="11"/>
        <v>173.32209737287451</v>
      </c>
    </row>
    <row r="208" spans="1:12" x14ac:dyDescent="0.3">
      <c r="A208" s="40">
        <v>206</v>
      </c>
      <c r="B208" s="41">
        <v>43434</v>
      </c>
      <c r="C208">
        <v>2760.169922</v>
      </c>
      <c r="D208">
        <v>27260.439452999999</v>
      </c>
      <c r="E208" s="42">
        <v>7.82</v>
      </c>
      <c r="F208" s="3">
        <f t="shared" si="9"/>
        <v>3485.9896998721224</v>
      </c>
      <c r="G208">
        <v>11298.230469</v>
      </c>
      <c r="H208">
        <v>1.1326000000000001</v>
      </c>
      <c r="I208" s="3">
        <f t="shared" si="10"/>
        <v>12796.375829189401</v>
      </c>
      <c r="J208">
        <v>21646.550781000002</v>
      </c>
      <c r="K208" s="7">
        <v>123.74</v>
      </c>
      <c r="L208">
        <f t="shared" si="11"/>
        <v>174.9357586956522</v>
      </c>
    </row>
    <row r="209" spans="1:12" x14ac:dyDescent="0.3">
      <c r="A209" s="40">
        <v>207</v>
      </c>
      <c r="B209" s="41">
        <v>43437</v>
      </c>
      <c r="C209">
        <v>2790.3701169999999</v>
      </c>
      <c r="D209">
        <v>26819.679688</v>
      </c>
      <c r="E209" s="42">
        <v>7.82</v>
      </c>
      <c r="F209" s="3">
        <f t="shared" si="9"/>
        <v>3429.6265585677747</v>
      </c>
      <c r="G209">
        <v>11257.240234000001</v>
      </c>
      <c r="H209">
        <v>1.1366000000000001</v>
      </c>
      <c r="I209" s="3">
        <f t="shared" si="10"/>
        <v>12794.979249964401</v>
      </c>
      <c r="J209">
        <v>21729.275390499999</v>
      </c>
      <c r="K209" s="7">
        <v>123.09</v>
      </c>
      <c r="L209">
        <f t="shared" si="11"/>
        <v>176.53160606466813</v>
      </c>
    </row>
    <row r="210" spans="1:12" x14ac:dyDescent="0.3">
      <c r="A210" s="40">
        <v>208</v>
      </c>
      <c r="B210" s="41">
        <v>43438</v>
      </c>
      <c r="C210">
        <v>2700.0600589999999</v>
      </c>
      <c r="D210">
        <v>26156.380859000001</v>
      </c>
      <c r="E210" s="42">
        <v>7.82</v>
      </c>
      <c r="F210" s="3">
        <f t="shared" si="9"/>
        <v>3344.8057364450128</v>
      </c>
      <c r="G210">
        <v>11465.459961</v>
      </c>
      <c r="H210">
        <v>1.1366000000000001</v>
      </c>
      <c r="I210" s="3">
        <f t="shared" si="10"/>
        <v>13031.6417916726</v>
      </c>
      <c r="J210">
        <v>21812</v>
      </c>
      <c r="K210" s="7">
        <v>122.48</v>
      </c>
      <c r="L210">
        <f t="shared" si="11"/>
        <v>178.08621815806663</v>
      </c>
    </row>
    <row r="211" spans="1:12" x14ac:dyDescent="0.3">
      <c r="A211" s="40">
        <v>209</v>
      </c>
      <c r="B211" s="41">
        <v>43440</v>
      </c>
      <c r="C211">
        <v>2695.9499510000001</v>
      </c>
      <c r="D211">
        <v>26063.759765999999</v>
      </c>
      <c r="E211" s="42">
        <v>7.82</v>
      </c>
      <c r="F211" s="3">
        <f t="shared" si="9"/>
        <v>3332.9616069053704</v>
      </c>
      <c r="G211">
        <v>11335.320313</v>
      </c>
      <c r="H211">
        <v>1.1306</v>
      </c>
      <c r="I211" s="3">
        <f t="shared" si="10"/>
        <v>12815.7131458778</v>
      </c>
      <c r="J211">
        <v>21952.400390999999</v>
      </c>
      <c r="K211" s="7">
        <v>122.97</v>
      </c>
      <c r="L211">
        <f t="shared" si="11"/>
        <v>178.51834098560624</v>
      </c>
    </row>
    <row r="212" spans="1:12" x14ac:dyDescent="0.3">
      <c r="A212" s="40">
        <v>210</v>
      </c>
      <c r="B212" s="41">
        <v>43441</v>
      </c>
      <c r="C212">
        <v>2633.080078</v>
      </c>
      <c r="D212">
        <v>25752.380859000001</v>
      </c>
      <c r="E212" s="42">
        <v>7.82</v>
      </c>
      <c r="F212" s="3">
        <f t="shared" si="9"/>
        <v>3293.1433323529413</v>
      </c>
      <c r="G212">
        <v>11200.240234000001</v>
      </c>
      <c r="H212">
        <v>1.1348</v>
      </c>
      <c r="I212" s="3">
        <f t="shared" si="10"/>
        <v>12710.032617543202</v>
      </c>
      <c r="J212">
        <v>22177.019531000002</v>
      </c>
      <c r="K212" s="7">
        <v>123.51</v>
      </c>
      <c r="L212">
        <f t="shared" si="11"/>
        <v>179.55646936280465</v>
      </c>
    </row>
    <row r="213" spans="1:12" x14ac:dyDescent="0.3">
      <c r="A213" s="40">
        <v>211</v>
      </c>
      <c r="B213" s="41">
        <v>43444</v>
      </c>
      <c r="C213">
        <v>2637.719971</v>
      </c>
      <c r="D213">
        <v>25771.669922000001</v>
      </c>
      <c r="E213" s="42">
        <v>7.82</v>
      </c>
      <c r="F213" s="3">
        <f t="shared" si="9"/>
        <v>3295.6099644501278</v>
      </c>
      <c r="G213">
        <v>10810.980469</v>
      </c>
      <c r="H213">
        <v>1.1353</v>
      </c>
      <c r="I213" s="3">
        <f t="shared" si="10"/>
        <v>12273.7061264557</v>
      </c>
      <c r="J213">
        <v>22262.599609000001</v>
      </c>
      <c r="K213" s="7">
        <v>122.31</v>
      </c>
      <c r="L213">
        <f t="shared" si="11"/>
        <v>182.01782036628239</v>
      </c>
    </row>
    <row r="214" spans="1:12" x14ac:dyDescent="0.3">
      <c r="A214" s="40">
        <v>212</v>
      </c>
      <c r="B214" s="41">
        <v>43445</v>
      </c>
      <c r="C214">
        <v>2636.780029</v>
      </c>
      <c r="D214">
        <v>26186.710938</v>
      </c>
      <c r="E214" s="42">
        <v>7.82</v>
      </c>
      <c r="F214" s="3">
        <f t="shared" si="9"/>
        <v>3348.6842631713553</v>
      </c>
      <c r="G214">
        <v>10788.089844</v>
      </c>
      <c r="H214">
        <v>1.1378999999999999</v>
      </c>
      <c r="I214" s="3">
        <f t="shared" si="10"/>
        <v>12275.767433487599</v>
      </c>
      <c r="J214">
        <v>22351.060547000001</v>
      </c>
      <c r="K214" s="7">
        <v>122.33</v>
      </c>
      <c r="L214">
        <f t="shared" si="11"/>
        <v>182.71119551213931</v>
      </c>
    </row>
    <row r="215" spans="1:12" x14ac:dyDescent="0.3">
      <c r="A215" s="40">
        <v>213</v>
      </c>
      <c r="B215" s="41">
        <v>43446</v>
      </c>
      <c r="C215">
        <v>2651.070068</v>
      </c>
      <c r="D215">
        <v>26524.349609000001</v>
      </c>
      <c r="E215" s="42">
        <v>7.82</v>
      </c>
      <c r="F215" s="3">
        <f t="shared" si="9"/>
        <v>3391.8605638107415</v>
      </c>
      <c r="G215">
        <v>10622.070313</v>
      </c>
      <c r="H215">
        <v>1.1469</v>
      </c>
      <c r="I215" s="3">
        <f t="shared" si="10"/>
        <v>12182.4524419797</v>
      </c>
      <c r="J215">
        <v>22574.759765999999</v>
      </c>
      <c r="K215" s="7">
        <v>122.82</v>
      </c>
      <c r="L215">
        <f t="shared" si="11"/>
        <v>183.80361314118221</v>
      </c>
    </row>
    <row r="216" spans="1:12" x14ac:dyDescent="0.3">
      <c r="A216" s="40">
        <v>214</v>
      </c>
      <c r="B216" s="41">
        <v>43447</v>
      </c>
      <c r="C216">
        <v>2650.540039</v>
      </c>
      <c r="D216">
        <v>26094.789063</v>
      </c>
      <c r="E216" s="42">
        <v>7.82</v>
      </c>
      <c r="F216" s="3">
        <f t="shared" si="9"/>
        <v>3336.9295476982097</v>
      </c>
      <c r="G216">
        <v>10780.509765999999</v>
      </c>
      <c r="H216">
        <v>1.1371</v>
      </c>
      <c r="I216" s="3">
        <f t="shared" si="10"/>
        <v>12258.5176549186</v>
      </c>
      <c r="J216">
        <v>22036.050781000002</v>
      </c>
      <c r="K216" s="7">
        <v>123.2</v>
      </c>
      <c r="L216">
        <f t="shared" si="11"/>
        <v>178.86404854707794</v>
      </c>
    </row>
    <row r="217" spans="1:12" x14ac:dyDescent="0.3">
      <c r="A217" s="40">
        <v>215</v>
      </c>
      <c r="B217" s="41">
        <v>43448</v>
      </c>
      <c r="C217">
        <v>2599.9499510000001</v>
      </c>
      <c r="D217">
        <v>26087.980468999998</v>
      </c>
      <c r="E217" s="42">
        <v>7.82</v>
      </c>
      <c r="F217" s="3">
        <f t="shared" si="9"/>
        <v>3336.0588835038361</v>
      </c>
      <c r="G217">
        <v>10929.429688</v>
      </c>
      <c r="H217">
        <v>1.1415</v>
      </c>
      <c r="I217" s="3">
        <f t="shared" si="10"/>
        <v>12475.943988851999</v>
      </c>
      <c r="J217">
        <v>21919.330077999999</v>
      </c>
      <c r="K217" s="7">
        <v>123.31</v>
      </c>
      <c r="L217">
        <f t="shared" si="11"/>
        <v>177.75792780796365</v>
      </c>
    </row>
    <row r="218" spans="1:12" x14ac:dyDescent="0.3">
      <c r="A218" s="40">
        <v>216</v>
      </c>
      <c r="B218" s="41">
        <v>43451</v>
      </c>
      <c r="C218">
        <v>2545.9399410000001</v>
      </c>
      <c r="D218">
        <v>25814.25</v>
      </c>
      <c r="E218" s="42">
        <v>7.82</v>
      </c>
      <c r="F218" s="3">
        <f t="shared" si="9"/>
        <v>3301.054987212276</v>
      </c>
      <c r="G218">
        <v>10924.700194999999</v>
      </c>
      <c r="H218">
        <v>1.1397999999999999</v>
      </c>
      <c r="I218" s="3">
        <f t="shared" si="10"/>
        <v>12451.973282260999</v>
      </c>
      <c r="J218">
        <v>21501.619140999999</v>
      </c>
      <c r="K218" s="7">
        <v>122.08</v>
      </c>
      <c r="L218">
        <f t="shared" si="11"/>
        <v>176.12728654161205</v>
      </c>
    </row>
    <row r="219" spans="1:12" x14ac:dyDescent="0.3">
      <c r="A219" s="40">
        <v>217</v>
      </c>
      <c r="B219" s="41">
        <v>43452</v>
      </c>
      <c r="C219">
        <v>2546.1599120000001</v>
      </c>
      <c r="D219">
        <v>25865.390625</v>
      </c>
      <c r="E219" s="42">
        <v>7.82</v>
      </c>
      <c r="F219" s="3">
        <f t="shared" si="9"/>
        <v>3307.5947090792838</v>
      </c>
      <c r="G219">
        <v>10865.769531</v>
      </c>
      <c r="H219">
        <v>1.1355</v>
      </c>
      <c r="I219" s="3">
        <f t="shared" si="10"/>
        <v>12338.081302450499</v>
      </c>
      <c r="J219">
        <v>21678.679688</v>
      </c>
      <c r="K219" s="7">
        <v>121.84</v>
      </c>
      <c r="L219">
        <f t="shared" si="11"/>
        <v>177.92744326986212</v>
      </c>
    </row>
    <row r="220" spans="1:12" x14ac:dyDescent="0.3">
      <c r="A220" s="40">
        <v>218</v>
      </c>
      <c r="B220" s="41">
        <v>43453</v>
      </c>
      <c r="C220">
        <v>2506.959961</v>
      </c>
      <c r="D220">
        <v>25623.529297000001</v>
      </c>
      <c r="E220" s="42">
        <v>7.82</v>
      </c>
      <c r="F220" s="3">
        <f t="shared" si="9"/>
        <v>3276.6661505115089</v>
      </c>
      <c r="G220">
        <v>10772.200194999999</v>
      </c>
      <c r="H220">
        <v>1.1445000000000001</v>
      </c>
      <c r="I220" s="3">
        <f t="shared" si="10"/>
        <v>12328.7831231775</v>
      </c>
      <c r="J220">
        <v>21219.5</v>
      </c>
      <c r="K220" s="7">
        <v>122.46</v>
      </c>
      <c r="L220">
        <f t="shared" si="11"/>
        <v>173.27698840437694</v>
      </c>
    </row>
    <row r="221" spans="1:12" x14ac:dyDescent="0.3">
      <c r="A221" s="40">
        <v>219</v>
      </c>
      <c r="B221" s="41">
        <v>43454</v>
      </c>
      <c r="C221">
        <v>2467.419922</v>
      </c>
      <c r="D221">
        <v>25753.419922000001</v>
      </c>
      <c r="E221" s="42">
        <v>7.82</v>
      </c>
      <c r="F221" s="3">
        <f t="shared" si="9"/>
        <v>3293.2762048593349</v>
      </c>
      <c r="G221">
        <v>10740.889648</v>
      </c>
      <c r="H221">
        <v>1.1440999999999999</v>
      </c>
      <c r="I221" s="3">
        <f t="shared" si="10"/>
        <v>12288.6518462768</v>
      </c>
      <c r="J221">
        <v>21148.019531000002</v>
      </c>
      <c r="K221" s="7">
        <v>122.24</v>
      </c>
      <c r="L221">
        <f t="shared" si="11"/>
        <v>173.00408647742148</v>
      </c>
    </row>
    <row r="222" spans="1:12" x14ac:dyDescent="0.3">
      <c r="A222" s="40">
        <v>220</v>
      </c>
      <c r="B222" s="41">
        <v>43455</v>
      </c>
      <c r="C222">
        <v>2416.6201169999999</v>
      </c>
      <c r="D222">
        <v>25651.380859000001</v>
      </c>
      <c r="E222" s="42">
        <v>7.82</v>
      </c>
      <c r="F222" s="3">
        <f t="shared" si="9"/>
        <v>3280.2277313299232</v>
      </c>
      <c r="G222">
        <v>10766.209961</v>
      </c>
      <c r="H222">
        <v>1.1445000000000001</v>
      </c>
      <c r="I222" s="3">
        <f t="shared" si="10"/>
        <v>12321.927300364501</v>
      </c>
      <c r="J222">
        <v>21602.75</v>
      </c>
      <c r="K222" s="7">
        <v>122.22</v>
      </c>
      <c r="L222">
        <f t="shared" si="11"/>
        <v>176.75298641793486</v>
      </c>
    </row>
    <row r="223" spans="1:12" x14ac:dyDescent="0.3">
      <c r="A223" s="40">
        <v>221</v>
      </c>
      <c r="B223" s="41">
        <v>43458</v>
      </c>
      <c r="C223">
        <v>2351.1000979999999</v>
      </c>
      <c r="D223">
        <v>25478.880859000001</v>
      </c>
      <c r="E223" s="42">
        <v>7.82</v>
      </c>
      <c r="F223" s="3">
        <f t="shared" si="9"/>
        <v>3258.1689078005115</v>
      </c>
      <c r="G223">
        <v>10611.099609000001</v>
      </c>
      <c r="H223">
        <v>1.1424000000000001</v>
      </c>
      <c r="I223" s="3">
        <f t="shared" si="10"/>
        <v>12122.120193321602</v>
      </c>
      <c r="J223">
        <v>21816.189452999999</v>
      </c>
      <c r="K223" s="7">
        <v>121.83</v>
      </c>
      <c r="L223">
        <f t="shared" si="11"/>
        <v>179.0707498399409</v>
      </c>
    </row>
    <row r="224" spans="1:12" x14ac:dyDescent="0.3">
      <c r="A224" s="40">
        <v>222</v>
      </c>
      <c r="B224" s="41">
        <v>43460</v>
      </c>
      <c r="C224">
        <v>2467.6999510000001</v>
      </c>
      <c r="D224">
        <v>25504.199218999998</v>
      </c>
      <c r="E224" s="42">
        <v>7.82</v>
      </c>
      <c r="F224" s="3">
        <f t="shared" si="9"/>
        <v>3261.4065497442452</v>
      </c>
      <c r="G224">
        <v>10633.820313</v>
      </c>
      <c r="H224">
        <v>1.1341000000000001</v>
      </c>
      <c r="I224" s="3">
        <f t="shared" si="10"/>
        <v>12059.815616973301</v>
      </c>
      <c r="J224">
        <v>21374.830077999999</v>
      </c>
      <c r="K224" s="7">
        <v>122.01</v>
      </c>
      <c r="L224">
        <f t="shared" si="11"/>
        <v>175.18916546184738</v>
      </c>
    </row>
    <row r="225" spans="1:12" x14ac:dyDescent="0.3">
      <c r="A225" s="40">
        <v>223</v>
      </c>
      <c r="B225" s="41">
        <v>43461</v>
      </c>
      <c r="C225">
        <v>2488.830078</v>
      </c>
      <c r="D225">
        <v>25845.699218999998</v>
      </c>
      <c r="E225" s="42">
        <v>7.82</v>
      </c>
      <c r="F225" s="3">
        <f t="shared" si="9"/>
        <v>3305.0766264705881</v>
      </c>
      <c r="G225">
        <v>10381.509765999999</v>
      </c>
      <c r="H225">
        <v>1.1395999999999999</v>
      </c>
      <c r="I225" s="3">
        <f t="shared" si="10"/>
        <v>11830.768529333598</v>
      </c>
      <c r="J225">
        <v>21506.880859000001</v>
      </c>
      <c r="K225" s="7">
        <v>121.2</v>
      </c>
      <c r="L225">
        <f t="shared" si="11"/>
        <v>177.44951203795381</v>
      </c>
    </row>
    <row r="226" spans="1:12" x14ac:dyDescent="0.3">
      <c r="A226" s="40">
        <v>224</v>
      </c>
      <c r="B226" s="41">
        <v>43462</v>
      </c>
      <c r="C226">
        <v>2485.73999</v>
      </c>
      <c r="D226">
        <v>25130.349609000001</v>
      </c>
      <c r="E226" s="42">
        <v>7.82</v>
      </c>
      <c r="F226" s="3">
        <f t="shared" si="9"/>
        <v>3213.5996942455245</v>
      </c>
      <c r="G226">
        <v>10558.959961</v>
      </c>
      <c r="H226">
        <v>1.1395999999999999</v>
      </c>
      <c r="I226" s="3">
        <f t="shared" si="10"/>
        <v>12032.9907715556</v>
      </c>
      <c r="J226">
        <v>21115.449218999998</v>
      </c>
      <c r="K226" s="7">
        <v>121.35</v>
      </c>
      <c r="L226">
        <f t="shared" si="11"/>
        <v>174.00452590852905</v>
      </c>
    </row>
    <row r="227" spans="1:12" x14ac:dyDescent="0.3">
      <c r="A227" s="40">
        <v>225</v>
      </c>
      <c r="B227" s="41">
        <v>43465</v>
      </c>
      <c r="C227">
        <v>2506.8500979999999</v>
      </c>
      <c r="D227">
        <v>25064.359375</v>
      </c>
      <c r="E227" s="42">
        <v>7.82</v>
      </c>
      <c r="F227" s="3">
        <f t="shared" si="9"/>
        <v>3205.1610453964195</v>
      </c>
      <c r="G227">
        <v>10580.190430000001</v>
      </c>
      <c r="H227">
        <v>1.1476</v>
      </c>
      <c r="I227" s="3">
        <f t="shared" si="10"/>
        <v>12141.826537468</v>
      </c>
      <c r="J227">
        <v>20987.919922000001</v>
      </c>
      <c r="K227" s="7">
        <v>120.66</v>
      </c>
      <c r="L227">
        <f t="shared" si="11"/>
        <v>173.94264811868061</v>
      </c>
    </row>
    <row r="228" spans="1:12" x14ac:dyDescent="0.3">
      <c r="A228" s="40">
        <v>226</v>
      </c>
      <c r="B228" s="41">
        <v>43467</v>
      </c>
      <c r="C228">
        <v>2510.030029</v>
      </c>
      <c r="D228">
        <v>25626.029297000001</v>
      </c>
      <c r="E228" s="42">
        <v>7.82</v>
      </c>
      <c r="F228" s="3">
        <f t="shared" si="9"/>
        <v>3276.9858436061381</v>
      </c>
      <c r="G228">
        <v>10416.660156</v>
      </c>
      <c r="H228">
        <v>1.1438999999999999</v>
      </c>
      <c r="I228" s="3">
        <f t="shared" si="10"/>
        <v>11915.617552448399</v>
      </c>
      <c r="J228">
        <v>20392.580077999999</v>
      </c>
      <c r="K228" s="7">
        <v>120.25</v>
      </c>
      <c r="L228">
        <f t="shared" si="11"/>
        <v>169.58486551351351</v>
      </c>
    </row>
    <row r="229" spans="1:12" x14ac:dyDescent="0.3">
      <c r="A229" s="40">
        <v>227</v>
      </c>
      <c r="B229" s="41">
        <v>43468</v>
      </c>
      <c r="C229">
        <v>2447.889893</v>
      </c>
      <c r="D229">
        <v>25835.699218999998</v>
      </c>
      <c r="E229" s="42">
        <v>7.82</v>
      </c>
      <c r="F229" s="3">
        <f t="shared" si="9"/>
        <v>3303.7978540920712</v>
      </c>
      <c r="G229">
        <v>10767.690430000001</v>
      </c>
      <c r="H229">
        <v>1.1539999999999999</v>
      </c>
      <c r="I229" s="3">
        <f t="shared" si="10"/>
        <v>12425.91475622</v>
      </c>
      <c r="J229">
        <v>20166.189452999999</v>
      </c>
      <c r="K229" s="7">
        <v>119.31</v>
      </c>
      <c r="L229">
        <f t="shared" si="11"/>
        <v>169.02346369122452</v>
      </c>
    </row>
    <row r="230" spans="1:12" x14ac:dyDescent="0.3">
      <c r="A230" s="40">
        <v>228</v>
      </c>
      <c r="B230" s="41">
        <v>43469</v>
      </c>
      <c r="C230">
        <v>2531.9399410000001</v>
      </c>
      <c r="D230">
        <v>25875.449218999998</v>
      </c>
      <c r="E230" s="42">
        <v>7.82</v>
      </c>
      <c r="F230" s="3">
        <f t="shared" si="9"/>
        <v>3308.880974296675</v>
      </c>
      <c r="G230">
        <v>10747.809569999999</v>
      </c>
      <c r="H230">
        <v>1.1496999999999999</v>
      </c>
      <c r="I230" s="3">
        <f t="shared" si="10"/>
        <v>12356.756662628999</v>
      </c>
      <c r="J230">
        <v>19660.964843499998</v>
      </c>
      <c r="K230" s="7">
        <v>118.8</v>
      </c>
      <c r="L230">
        <f t="shared" si="11"/>
        <v>165.49633706649831</v>
      </c>
    </row>
    <row r="231" spans="1:12" x14ac:dyDescent="0.3">
      <c r="A231" s="40">
        <v>229</v>
      </c>
      <c r="B231" s="41">
        <v>43472</v>
      </c>
      <c r="C231">
        <v>2549.6899410000001</v>
      </c>
      <c r="D231">
        <v>26462.320313</v>
      </c>
      <c r="E231" s="42">
        <v>7.82</v>
      </c>
      <c r="F231" s="3">
        <f t="shared" si="9"/>
        <v>3383.9284287723785</v>
      </c>
      <c r="G231">
        <v>10803.980469</v>
      </c>
      <c r="H231">
        <v>1.1462000000000001</v>
      </c>
      <c r="I231" s="3">
        <f t="shared" si="10"/>
        <v>12383.522413567802</v>
      </c>
      <c r="J231">
        <v>19155.740234000001</v>
      </c>
      <c r="K231" s="7">
        <v>118.46</v>
      </c>
      <c r="L231">
        <f t="shared" si="11"/>
        <v>161.70640075975015</v>
      </c>
    </row>
    <row r="232" spans="1:12" x14ac:dyDescent="0.3">
      <c r="A232" s="40">
        <v>230</v>
      </c>
      <c r="B232" s="41">
        <v>43473</v>
      </c>
      <c r="C232">
        <v>2574.4099120000001</v>
      </c>
      <c r="D232">
        <v>26521.429688</v>
      </c>
      <c r="E232" s="42">
        <v>7.82</v>
      </c>
      <c r="F232" s="3">
        <f t="shared" si="9"/>
        <v>3391.4871723785163</v>
      </c>
      <c r="G232">
        <v>10893.320313</v>
      </c>
      <c r="H232">
        <v>1.1464000000000001</v>
      </c>
      <c r="I232" s="3">
        <f t="shared" si="10"/>
        <v>12488.102406823202</v>
      </c>
      <c r="J232">
        <v>19327.060547000001</v>
      </c>
      <c r="K232" s="7">
        <v>119.07</v>
      </c>
      <c r="L232">
        <f t="shared" si="11"/>
        <v>162.31679303770892</v>
      </c>
    </row>
    <row r="233" spans="1:12" x14ac:dyDescent="0.3">
      <c r="A233" s="40">
        <v>231</v>
      </c>
      <c r="B233" s="41">
        <v>43474</v>
      </c>
      <c r="C233">
        <v>2584.959961</v>
      </c>
      <c r="D233">
        <v>26667.269531000002</v>
      </c>
      <c r="E233" s="42">
        <v>7.82</v>
      </c>
      <c r="F233" s="3">
        <f t="shared" si="9"/>
        <v>3410.1367686700769</v>
      </c>
      <c r="G233">
        <v>10921.589844</v>
      </c>
      <c r="H233">
        <v>1.1407</v>
      </c>
      <c r="I233" s="3">
        <f t="shared" si="10"/>
        <v>12458.257535050801</v>
      </c>
      <c r="J233">
        <v>20077.619140999999</v>
      </c>
      <c r="K233" s="7">
        <v>118.55</v>
      </c>
      <c r="L233">
        <f t="shared" si="11"/>
        <v>169.35992527203712</v>
      </c>
    </row>
    <row r="234" spans="1:12" x14ac:dyDescent="0.3">
      <c r="A234" s="40">
        <v>232</v>
      </c>
      <c r="B234" s="41">
        <v>43475</v>
      </c>
      <c r="C234">
        <v>2596.639893</v>
      </c>
      <c r="D234">
        <v>26298.330077999999</v>
      </c>
      <c r="E234" s="42">
        <v>7.82</v>
      </c>
      <c r="F234" s="3">
        <f t="shared" si="9"/>
        <v>3362.9578104859334</v>
      </c>
      <c r="G234">
        <v>10887.459961</v>
      </c>
      <c r="H234">
        <v>1.1398999999999999</v>
      </c>
      <c r="I234" s="3">
        <f t="shared" si="10"/>
        <v>12410.6156095439</v>
      </c>
      <c r="J234">
        <v>20014.769531000002</v>
      </c>
      <c r="K234" s="7">
        <v>118.99</v>
      </c>
      <c r="L234">
        <f t="shared" si="11"/>
        <v>168.20547551054713</v>
      </c>
    </row>
    <row r="235" spans="1:12" x14ac:dyDescent="0.3">
      <c r="A235" s="40">
        <v>233</v>
      </c>
      <c r="B235" s="41">
        <v>43476</v>
      </c>
      <c r="C235">
        <v>2596.26001</v>
      </c>
      <c r="D235">
        <v>26830.289063</v>
      </c>
      <c r="E235" s="42">
        <v>7.82</v>
      </c>
      <c r="F235" s="3">
        <f t="shared" si="9"/>
        <v>3430.9832561381072</v>
      </c>
      <c r="G235">
        <v>10855.910156</v>
      </c>
      <c r="H235">
        <v>1.139</v>
      </c>
      <c r="I235" s="3">
        <f t="shared" si="10"/>
        <v>12364.881667684</v>
      </c>
      <c r="J235">
        <v>19788.365234500001</v>
      </c>
      <c r="K235" s="7">
        <v>118.37</v>
      </c>
      <c r="L235">
        <f t="shared" si="11"/>
        <v>167.17382136098675</v>
      </c>
    </row>
    <row r="236" spans="1:12" x14ac:dyDescent="0.3">
      <c r="A236" s="40">
        <v>234</v>
      </c>
      <c r="B236" s="41">
        <v>43479</v>
      </c>
      <c r="C236">
        <v>2582.610107</v>
      </c>
      <c r="D236">
        <v>26902.099609000001</v>
      </c>
      <c r="E236" s="42">
        <v>7.82</v>
      </c>
      <c r="F236" s="3">
        <f t="shared" si="9"/>
        <v>3440.166190409207</v>
      </c>
      <c r="G236">
        <v>10891.790039</v>
      </c>
      <c r="H236">
        <v>1.1363000000000001</v>
      </c>
      <c r="I236" s="3">
        <f t="shared" si="10"/>
        <v>12376.3410213157</v>
      </c>
      <c r="J236">
        <v>19561.960938</v>
      </c>
      <c r="K236" s="7">
        <v>117.8</v>
      </c>
      <c r="L236">
        <f t="shared" si="11"/>
        <v>166.06078894736842</v>
      </c>
    </row>
    <row r="237" spans="1:12" x14ac:dyDescent="0.3">
      <c r="A237" s="40">
        <v>235</v>
      </c>
      <c r="B237" s="41">
        <v>43480</v>
      </c>
      <c r="C237">
        <v>2610.3000489999999</v>
      </c>
      <c r="D237">
        <v>26755.630859000001</v>
      </c>
      <c r="E237" s="42">
        <v>7.82</v>
      </c>
      <c r="F237" s="3">
        <f t="shared" si="9"/>
        <v>3421.4361712276213</v>
      </c>
      <c r="G237">
        <v>10931.240234000001</v>
      </c>
      <c r="H237">
        <v>1.1368</v>
      </c>
      <c r="I237" s="3">
        <f t="shared" si="10"/>
        <v>12426.633898011201</v>
      </c>
      <c r="J237">
        <v>20038.970702999999</v>
      </c>
      <c r="K237" s="7">
        <v>118.4</v>
      </c>
      <c r="L237">
        <f t="shared" si="11"/>
        <v>169.24806336993242</v>
      </c>
    </row>
    <row r="238" spans="1:12" x14ac:dyDescent="0.3">
      <c r="A238" s="40">
        <v>236</v>
      </c>
      <c r="B238" s="41">
        <v>43481</v>
      </c>
      <c r="C238">
        <v>2616.1000979999999</v>
      </c>
      <c r="D238">
        <v>27090.810547000001</v>
      </c>
      <c r="E238" s="42">
        <v>7.82</v>
      </c>
      <c r="F238" s="3">
        <f t="shared" si="9"/>
        <v>3464.2980239130434</v>
      </c>
      <c r="G238">
        <v>10918.620117</v>
      </c>
      <c r="H238">
        <v>1.1361000000000001</v>
      </c>
      <c r="I238" s="3">
        <f t="shared" si="10"/>
        <v>12404.644314923702</v>
      </c>
      <c r="J238">
        <v>20204.039063</v>
      </c>
      <c r="K238" s="7">
        <v>119.64</v>
      </c>
      <c r="L238">
        <f t="shared" si="11"/>
        <v>168.87361303075895</v>
      </c>
    </row>
    <row r="239" spans="1:12" x14ac:dyDescent="0.3">
      <c r="A239" s="40">
        <v>237</v>
      </c>
      <c r="B239" s="41">
        <v>43482</v>
      </c>
      <c r="C239">
        <v>2635.959961</v>
      </c>
      <c r="D239">
        <v>27196.539063</v>
      </c>
      <c r="E239" s="42">
        <v>7.82</v>
      </c>
      <c r="F239" s="3">
        <f t="shared" si="9"/>
        <v>3477.8182945012786</v>
      </c>
      <c r="G239">
        <v>11205.540039</v>
      </c>
      <c r="H239">
        <v>1.1380999999999999</v>
      </c>
      <c r="I239" s="3">
        <f t="shared" si="10"/>
        <v>12753.025118385898</v>
      </c>
      <c r="J239">
        <v>20427.060547000001</v>
      </c>
      <c r="K239" s="7">
        <v>118.66</v>
      </c>
      <c r="L239">
        <f t="shared" si="11"/>
        <v>172.14782190291589</v>
      </c>
    </row>
    <row r="240" spans="1:12" x14ac:dyDescent="0.3">
      <c r="A240" s="40">
        <v>238</v>
      </c>
      <c r="B240" s="41">
        <v>43483</v>
      </c>
      <c r="C240">
        <v>2670.709961</v>
      </c>
      <c r="D240">
        <v>27005.449218999998</v>
      </c>
      <c r="E240" s="42">
        <v>7.82</v>
      </c>
      <c r="F240" s="3">
        <f t="shared" si="9"/>
        <v>3453.3822530690531</v>
      </c>
      <c r="G240">
        <v>11136.200194999999</v>
      </c>
      <c r="H240">
        <v>1.1299999999999999</v>
      </c>
      <c r="I240" s="3">
        <f t="shared" si="10"/>
        <v>12583.906220349998</v>
      </c>
      <c r="J240">
        <v>20163.800781000002</v>
      </c>
      <c r="K240" s="7">
        <v>117.78</v>
      </c>
      <c r="L240">
        <f t="shared" si="11"/>
        <v>171.19885193581254</v>
      </c>
    </row>
    <row r="241" spans="1:12" x14ac:dyDescent="0.3">
      <c r="A241" s="40">
        <v>239</v>
      </c>
      <c r="B241" s="41">
        <v>43487</v>
      </c>
      <c r="C241">
        <v>2632.8999020000001</v>
      </c>
      <c r="D241">
        <v>27008.199218999998</v>
      </c>
      <c r="E241" s="42">
        <v>7.82</v>
      </c>
      <c r="F241" s="3">
        <f t="shared" si="9"/>
        <v>3453.7339154731453</v>
      </c>
      <c r="G241">
        <v>11090.110352</v>
      </c>
      <c r="H241">
        <v>1.1406000000000001</v>
      </c>
      <c r="I241" s="3">
        <f t="shared" si="10"/>
        <v>12649.3798674912</v>
      </c>
      <c r="J241">
        <v>20359.699218999998</v>
      </c>
      <c r="K241" s="7">
        <v>118.37</v>
      </c>
      <c r="L241">
        <f t="shared" si="11"/>
        <v>172.00050028723493</v>
      </c>
    </row>
    <row r="242" spans="1:12" x14ac:dyDescent="0.3">
      <c r="A242" s="40">
        <v>240</v>
      </c>
      <c r="B242" s="41">
        <v>43488</v>
      </c>
      <c r="C242">
        <v>2638.6999510000001</v>
      </c>
      <c r="D242">
        <v>27120.980468999998</v>
      </c>
      <c r="E242" s="42">
        <v>7.82</v>
      </c>
      <c r="F242" s="3">
        <f t="shared" si="9"/>
        <v>3468.1560702046031</v>
      </c>
      <c r="G242">
        <v>11071.540039</v>
      </c>
      <c r="H242">
        <v>1.1426000000000001</v>
      </c>
      <c r="I242" s="3">
        <f t="shared" si="10"/>
        <v>12650.3416485614</v>
      </c>
      <c r="J242">
        <v>20555.289063</v>
      </c>
      <c r="K242" s="7">
        <v>117.93</v>
      </c>
      <c r="L242">
        <f t="shared" si="11"/>
        <v>174.30076369880436</v>
      </c>
    </row>
    <row r="243" spans="1:12" x14ac:dyDescent="0.3">
      <c r="A243" s="40">
        <v>241</v>
      </c>
      <c r="B243" s="41">
        <v>43489</v>
      </c>
      <c r="C243">
        <v>2642.330078</v>
      </c>
      <c r="D243">
        <v>27345.084961</v>
      </c>
      <c r="E243" s="42">
        <v>7.82</v>
      </c>
      <c r="F243" s="3">
        <f t="shared" si="9"/>
        <v>3496.8139336317136</v>
      </c>
      <c r="G243">
        <v>11130.179688</v>
      </c>
      <c r="H243">
        <v>1.1433</v>
      </c>
      <c r="I243" s="3">
        <f t="shared" si="10"/>
        <v>12725.1344372904</v>
      </c>
      <c r="J243">
        <v>20442.75</v>
      </c>
      <c r="K243" s="7">
        <v>117.25</v>
      </c>
      <c r="L243">
        <f t="shared" si="11"/>
        <v>174.35181236673773</v>
      </c>
    </row>
    <row r="244" spans="1:12" x14ac:dyDescent="0.3">
      <c r="A244" s="40">
        <v>242</v>
      </c>
      <c r="B244" s="41">
        <v>43490</v>
      </c>
      <c r="C244">
        <v>2664.76001</v>
      </c>
      <c r="D244">
        <v>27569.189452999999</v>
      </c>
      <c r="E244" s="42">
        <v>7.82</v>
      </c>
      <c r="F244" s="3">
        <f t="shared" si="9"/>
        <v>3525.4717970588231</v>
      </c>
      <c r="G244">
        <v>11281.790039</v>
      </c>
      <c r="H244">
        <v>1.1479999999999999</v>
      </c>
      <c r="I244" s="3">
        <f t="shared" si="10"/>
        <v>12951.494964771999</v>
      </c>
      <c r="J244">
        <v>20402.269531000002</v>
      </c>
      <c r="K244" s="7">
        <v>114.23</v>
      </c>
      <c r="L244">
        <f t="shared" si="11"/>
        <v>178.60692927427121</v>
      </c>
    </row>
    <row r="245" spans="1:12" x14ac:dyDescent="0.3">
      <c r="A245" s="40">
        <v>243</v>
      </c>
      <c r="B245" s="41">
        <v>43493</v>
      </c>
      <c r="C245">
        <v>2643.8500979999999</v>
      </c>
      <c r="D245">
        <v>27576.960938</v>
      </c>
      <c r="E245" s="42">
        <v>7.82</v>
      </c>
      <c r="F245" s="3">
        <f t="shared" si="9"/>
        <v>3526.4655930946292</v>
      </c>
      <c r="G245">
        <v>11210.309569999999</v>
      </c>
      <c r="H245">
        <v>1.1443000000000001</v>
      </c>
      <c r="I245" s="3">
        <f t="shared" si="10"/>
        <v>12827.957240951</v>
      </c>
      <c r="J245">
        <v>20666.070313</v>
      </c>
      <c r="K245" s="7">
        <v>113.78</v>
      </c>
      <c r="L245">
        <f t="shared" si="11"/>
        <v>181.63183611355248</v>
      </c>
    </row>
    <row r="246" spans="1:12" x14ac:dyDescent="0.3">
      <c r="A246" s="40">
        <v>244</v>
      </c>
      <c r="B246" s="41">
        <v>43494</v>
      </c>
      <c r="C246">
        <v>2640</v>
      </c>
      <c r="D246">
        <v>27531.679688</v>
      </c>
      <c r="E246" s="42">
        <v>7.82</v>
      </c>
      <c r="F246" s="3">
        <f t="shared" si="9"/>
        <v>3520.6751519181585</v>
      </c>
      <c r="G246">
        <v>11218.830078000001</v>
      </c>
      <c r="H246">
        <v>1.1458999999999999</v>
      </c>
      <c r="I246" s="3">
        <f t="shared" si="10"/>
        <v>12855.6573863802</v>
      </c>
      <c r="J246">
        <v>20719.330077999999</v>
      </c>
      <c r="K246" s="7">
        <v>114.83</v>
      </c>
      <c r="L246">
        <f t="shared" si="11"/>
        <v>180.43481736480013</v>
      </c>
    </row>
    <row r="247" spans="1:12" x14ac:dyDescent="0.3">
      <c r="A247" s="40">
        <v>245</v>
      </c>
      <c r="B247" s="41">
        <v>43495</v>
      </c>
      <c r="C247">
        <v>2681.0500489999999</v>
      </c>
      <c r="D247">
        <v>27642.849609000001</v>
      </c>
      <c r="E247" s="42">
        <v>7.82</v>
      </c>
      <c r="F247" s="3">
        <f t="shared" si="9"/>
        <v>3534.8912543478259</v>
      </c>
      <c r="G247">
        <v>11181.660156</v>
      </c>
      <c r="H247">
        <v>1.1433</v>
      </c>
      <c r="I247" s="3">
        <f t="shared" si="10"/>
        <v>12783.9920563548</v>
      </c>
      <c r="J247">
        <v>20622.910156000002</v>
      </c>
      <c r="K247" s="7">
        <v>114.34</v>
      </c>
      <c r="L247">
        <f t="shared" si="11"/>
        <v>180.36479058947</v>
      </c>
    </row>
    <row r="248" spans="1:12" x14ac:dyDescent="0.3">
      <c r="A248" s="40">
        <v>246</v>
      </c>
      <c r="B248" s="41">
        <v>43496</v>
      </c>
      <c r="C248">
        <v>2704.1000979999999</v>
      </c>
      <c r="D248">
        <v>27942.470702999999</v>
      </c>
      <c r="E248" s="42">
        <v>7.82</v>
      </c>
      <c r="F248" s="3">
        <f t="shared" si="9"/>
        <v>3573.2059722506392</v>
      </c>
      <c r="G248">
        <v>11173.099609000001</v>
      </c>
      <c r="H248">
        <v>1.141</v>
      </c>
      <c r="I248" s="3">
        <f t="shared" si="10"/>
        <v>12748.506653869001</v>
      </c>
      <c r="J248">
        <v>20593.720702999999</v>
      </c>
      <c r="K248" s="7">
        <v>115.03</v>
      </c>
      <c r="L248">
        <f t="shared" si="11"/>
        <v>179.02912894896983</v>
      </c>
    </row>
    <row r="249" spans="1:12" x14ac:dyDescent="0.3">
      <c r="A249" s="40">
        <v>247</v>
      </c>
      <c r="B249" s="41">
        <v>43497</v>
      </c>
      <c r="C249">
        <v>2706.530029</v>
      </c>
      <c r="D249">
        <v>27930.740234000001</v>
      </c>
      <c r="E249" s="42">
        <v>7.82</v>
      </c>
      <c r="F249" s="3">
        <f t="shared" si="9"/>
        <v>3571.7059122762148</v>
      </c>
      <c r="G249">
        <v>11180.660156</v>
      </c>
      <c r="H249">
        <v>1.1363000000000001</v>
      </c>
      <c r="I249" s="3">
        <f t="shared" si="10"/>
        <v>12704.584135262801</v>
      </c>
      <c r="J249">
        <v>20574.630859000001</v>
      </c>
      <c r="K249" s="7">
        <v>116.25</v>
      </c>
      <c r="L249">
        <f t="shared" si="11"/>
        <v>176.98607190537635</v>
      </c>
    </row>
    <row r="250" spans="1:12" x14ac:dyDescent="0.3">
      <c r="A250" s="40">
        <v>248</v>
      </c>
      <c r="B250" s="41">
        <v>43500</v>
      </c>
      <c r="C250">
        <v>2724.8701169999999</v>
      </c>
      <c r="D250">
        <v>27990.210938</v>
      </c>
      <c r="E250" s="42">
        <v>7.82</v>
      </c>
      <c r="F250" s="3">
        <f t="shared" si="9"/>
        <v>3579.3108616368286</v>
      </c>
      <c r="G250">
        <v>11176.580078000001</v>
      </c>
      <c r="H250">
        <v>1.1351</v>
      </c>
      <c r="I250" s="3">
        <f t="shared" si="10"/>
        <v>12686.536046537802</v>
      </c>
      <c r="J250">
        <v>20773.560547000001</v>
      </c>
      <c r="K250" s="7">
        <v>115.91</v>
      </c>
      <c r="L250">
        <f t="shared" si="11"/>
        <v>179.22146964886551</v>
      </c>
    </row>
    <row r="251" spans="1:12" x14ac:dyDescent="0.3">
      <c r="A251" s="40">
        <v>249</v>
      </c>
      <c r="B251" s="41">
        <v>43501</v>
      </c>
      <c r="C251">
        <v>2737.6999510000001</v>
      </c>
      <c r="D251">
        <v>27970.105469000002</v>
      </c>
      <c r="E251" s="42">
        <v>7.82</v>
      </c>
      <c r="F251" s="3">
        <f t="shared" si="9"/>
        <v>3576.7398297953964</v>
      </c>
      <c r="G251">
        <v>11367.980469</v>
      </c>
      <c r="H251">
        <v>1.1324000000000001</v>
      </c>
      <c r="I251" s="3">
        <f t="shared" si="10"/>
        <v>12873.1010830956</v>
      </c>
      <c r="J251">
        <v>20649</v>
      </c>
      <c r="K251" s="7">
        <v>114.95</v>
      </c>
      <c r="L251">
        <f t="shared" si="11"/>
        <v>179.63462374945627</v>
      </c>
    </row>
    <row r="252" spans="1:12" x14ac:dyDescent="0.3">
      <c r="A252" s="40">
        <v>250</v>
      </c>
      <c r="B252" s="41">
        <v>43502</v>
      </c>
      <c r="C252">
        <v>2731.610107</v>
      </c>
      <c r="D252">
        <v>27950</v>
      </c>
      <c r="E252" s="42">
        <v>7.82</v>
      </c>
      <c r="F252" s="3">
        <f t="shared" si="9"/>
        <v>3574.1687979539643</v>
      </c>
      <c r="G252">
        <v>11324.719727</v>
      </c>
      <c r="H252">
        <v>1.1275999999999999</v>
      </c>
      <c r="I252" s="3">
        <f t="shared" si="10"/>
        <v>12769.753964165198</v>
      </c>
      <c r="J252">
        <v>20664.640625</v>
      </c>
      <c r="K252" s="7">
        <v>115.09</v>
      </c>
      <c r="L252">
        <f t="shared" si="11"/>
        <v>179.55200821096534</v>
      </c>
    </row>
    <row r="253" spans="1:12" x14ac:dyDescent="0.3">
      <c r="A253" s="40">
        <v>251</v>
      </c>
      <c r="B253" s="41">
        <v>43503</v>
      </c>
      <c r="C253">
        <v>2706.0500489999999</v>
      </c>
      <c r="D253">
        <v>27946.320313</v>
      </c>
      <c r="E253" s="42">
        <v>7.82</v>
      </c>
      <c r="F253" s="3">
        <f t="shared" si="9"/>
        <v>3573.6982497442455</v>
      </c>
      <c r="G253">
        <v>11022.019531</v>
      </c>
      <c r="H253">
        <v>1.1332</v>
      </c>
      <c r="I253" s="3">
        <f t="shared" si="10"/>
        <v>12490.1525325292</v>
      </c>
      <c r="J253">
        <v>20556.539063</v>
      </c>
      <c r="K253" s="7">
        <v>115.8</v>
      </c>
      <c r="L253">
        <f t="shared" si="11"/>
        <v>177.51760848877376</v>
      </c>
    </row>
    <row r="254" spans="1:12" x14ac:dyDescent="0.3">
      <c r="A254" s="40">
        <v>252</v>
      </c>
      <c r="B254" s="41">
        <v>43504</v>
      </c>
      <c r="C254">
        <v>2707.8798830000001</v>
      </c>
      <c r="D254">
        <v>28143.839843999998</v>
      </c>
      <c r="E254" s="42">
        <v>7.82</v>
      </c>
      <c r="F254" s="3">
        <f t="shared" si="9"/>
        <v>3598.956501790281</v>
      </c>
      <c r="G254">
        <v>10906.780273</v>
      </c>
      <c r="H254">
        <v>1.1266</v>
      </c>
      <c r="I254" s="3">
        <f t="shared" si="10"/>
        <v>12287.578655561801</v>
      </c>
      <c r="J254">
        <v>20773.490234000001</v>
      </c>
      <c r="K254" s="7">
        <v>115.92</v>
      </c>
      <c r="L254">
        <f t="shared" si="11"/>
        <v>179.205402294686</v>
      </c>
    </row>
    <row r="255" spans="1:12" x14ac:dyDescent="0.3">
      <c r="A255" s="40">
        <v>253</v>
      </c>
      <c r="B255" s="41">
        <v>43507</v>
      </c>
      <c r="C255">
        <v>2709.8000489999999</v>
      </c>
      <c r="D255">
        <v>28171.330077999999</v>
      </c>
      <c r="E255" s="42">
        <v>7.82</v>
      </c>
      <c r="F255" s="3">
        <f t="shared" si="9"/>
        <v>3602.471876982097</v>
      </c>
      <c r="G255">
        <v>11014.589844</v>
      </c>
      <c r="H255">
        <v>1.1298999999999999</v>
      </c>
      <c r="I255" s="3">
        <f t="shared" si="10"/>
        <v>12445.385064735599</v>
      </c>
      <c r="J255">
        <v>20788.390625</v>
      </c>
      <c r="K255" s="7">
        <v>116.2</v>
      </c>
      <c r="L255">
        <f t="shared" si="11"/>
        <v>178.90181260757313</v>
      </c>
    </row>
    <row r="256" spans="1:12" x14ac:dyDescent="0.3">
      <c r="A256" s="40">
        <v>254</v>
      </c>
      <c r="B256" s="41">
        <v>43508</v>
      </c>
      <c r="C256">
        <v>2744.7299800000001</v>
      </c>
      <c r="D256">
        <v>28497.589843999998</v>
      </c>
      <c r="E256" s="42">
        <v>7.82</v>
      </c>
      <c r="F256" s="3">
        <f t="shared" si="9"/>
        <v>3644.1930746803064</v>
      </c>
      <c r="G256">
        <v>11126.080078000001</v>
      </c>
      <c r="H256">
        <v>1.1297999999999999</v>
      </c>
      <c r="I256" s="3">
        <f t="shared" si="10"/>
        <v>12570.245272124401</v>
      </c>
      <c r="J256">
        <v>20883.769531000002</v>
      </c>
      <c r="K256" s="7">
        <v>115.35</v>
      </c>
      <c r="L256">
        <f t="shared" si="11"/>
        <v>181.04698336367579</v>
      </c>
    </row>
    <row r="257" spans="1:12" x14ac:dyDescent="0.3">
      <c r="A257" s="40">
        <v>255</v>
      </c>
      <c r="B257" s="41">
        <v>43509</v>
      </c>
      <c r="C257">
        <v>2753.030029</v>
      </c>
      <c r="D257">
        <v>28432.050781000002</v>
      </c>
      <c r="E257" s="42">
        <v>7.82</v>
      </c>
      <c r="F257" s="3">
        <f t="shared" si="9"/>
        <v>3635.8121203324808</v>
      </c>
      <c r="G257">
        <v>11167.219727</v>
      </c>
      <c r="H257">
        <v>1.1308</v>
      </c>
      <c r="I257" s="3">
        <f t="shared" si="10"/>
        <v>12627.892067291599</v>
      </c>
      <c r="J257">
        <v>20844.449218999998</v>
      </c>
      <c r="K257" s="7">
        <v>115.25</v>
      </c>
      <c r="L257">
        <f t="shared" si="11"/>
        <v>180.86289994793924</v>
      </c>
    </row>
    <row r="258" spans="1:12" x14ac:dyDescent="0.3">
      <c r="A258" s="40">
        <v>256</v>
      </c>
      <c r="B258" s="41">
        <v>43510</v>
      </c>
      <c r="C258">
        <v>2745.7299800000001</v>
      </c>
      <c r="D258">
        <v>27900.839843999998</v>
      </c>
      <c r="E258" s="42">
        <v>7.82</v>
      </c>
      <c r="F258" s="3">
        <f t="shared" si="9"/>
        <v>3567.8823329923271</v>
      </c>
      <c r="G258">
        <v>11089.790039</v>
      </c>
      <c r="H258">
        <v>1.1335</v>
      </c>
      <c r="I258" s="3">
        <f t="shared" si="10"/>
        <v>12570.277009206498</v>
      </c>
      <c r="J258">
        <v>20874.060547000001</v>
      </c>
      <c r="K258" s="7">
        <v>113.45</v>
      </c>
      <c r="L258">
        <f t="shared" si="11"/>
        <v>183.99348212428382</v>
      </c>
    </row>
    <row r="259" spans="1:12" x14ac:dyDescent="0.3">
      <c r="A259" s="40">
        <v>257</v>
      </c>
      <c r="B259" s="41">
        <v>43511</v>
      </c>
      <c r="C259">
        <v>2775.6000979999999</v>
      </c>
      <c r="D259">
        <v>28347.009765999999</v>
      </c>
      <c r="E259" s="42">
        <v>7.82</v>
      </c>
      <c r="F259" s="3">
        <f t="shared" ref="F259:F322" si="12">D259/E259</f>
        <v>3624.9373102301788</v>
      </c>
      <c r="G259">
        <v>11299.799805000001</v>
      </c>
      <c r="H259">
        <v>1.1347</v>
      </c>
      <c r="I259" s="3">
        <f t="shared" ref="I259:I322" si="13">G259*H259</f>
        <v>12821.882838733502</v>
      </c>
      <c r="J259">
        <v>20751.279297000001</v>
      </c>
      <c r="K259" s="7">
        <v>113.29</v>
      </c>
      <c r="L259">
        <f t="shared" ref="L259:L322" si="14">J259/K259</f>
        <v>183.16955862829906</v>
      </c>
    </row>
    <row r="260" spans="1:12" x14ac:dyDescent="0.3">
      <c r="A260" s="40">
        <v>258</v>
      </c>
      <c r="B260" s="41">
        <v>43515</v>
      </c>
      <c r="C260">
        <v>2779.76001</v>
      </c>
      <c r="D260">
        <v>28228.130859000001</v>
      </c>
      <c r="E260" s="42">
        <v>7.82</v>
      </c>
      <c r="F260" s="3">
        <f t="shared" si="12"/>
        <v>3609.7354039641941</v>
      </c>
      <c r="G260">
        <v>11299.200194999999</v>
      </c>
      <c r="H260">
        <v>1.1328</v>
      </c>
      <c r="I260" s="3">
        <f t="shared" si="13"/>
        <v>12799.733980896001</v>
      </c>
      <c r="J260">
        <v>20333.169922000001</v>
      </c>
      <c r="K260" s="7">
        <v>114.1</v>
      </c>
      <c r="L260">
        <f t="shared" si="14"/>
        <v>178.20481964943033</v>
      </c>
    </row>
    <row r="261" spans="1:12" x14ac:dyDescent="0.3">
      <c r="A261" s="40">
        <v>259</v>
      </c>
      <c r="B261" s="41">
        <v>43516</v>
      </c>
      <c r="C261">
        <v>2784.6999510000001</v>
      </c>
      <c r="D261">
        <v>28514.050781000002</v>
      </c>
      <c r="E261" s="42">
        <v>7.82</v>
      </c>
      <c r="F261" s="3">
        <f t="shared" si="12"/>
        <v>3646.2980538363172</v>
      </c>
      <c r="G261">
        <v>11309.209961</v>
      </c>
      <c r="H261">
        <v>1.1333</v>
      </c>
      <c r="I261" s="3">
        <f t="shared" si="13"/>
        <v>12816.727648801299</v>
      </c>
      <c r="J261">
        <v>20864.210938</v>
      </c>
      <c r="K261" s="7">
        <v>114.2</v>
      </c>
      <c r="L261">
        <f t="shared" si="14"/>
        <v>182.69886985989493</v>
      </c>
    </row>
    <row r="262" spans="1:12" x14ac:dyDescent="0.3">
      <c r="A262" s="40">
        <v>260</v>
      </c>
      <c r="B262" s="41">
        <v>43517</v>
      </c>
      <c r="C262">
        <v>2774.8798830000001</v>
      </c>
      <c r="D262">
        <v>28629.919922000001</v>
      </c>
      <c r="E262" s="42">
        <v>7.82</v>
      </c>
      <c r="F262" s="3">
        <f t="shared" si="12"/>
        <v>3661.115079539642</v>
      </c>
      <c r="G262">
        <v>11401.969727</v>
      </c>
      <c r="H262">
        <v>1.1362000000000001</v>
      </c>
      <c r="I262" s="3">
        <f t="shared" si="13"/>
        <v>12954.9180038174</v>
      </c>
      <c r="J262">
        <v>21144.480468999998</v>
      </c>
      <c r="K262" s="7">
        <v>115.41</v>
      </c>
      <c r="L262">
        <f t="shared" si="14"/>
        <v>183.21185745602634</v>
      </c>
    </row>
    <row r="263" spans="1:12" x14ac:dyDescent="0.3">
      <c r="A263" s="40">
        <v>261</v>
      </c>
      <c r="B263" s="41">
        <v>43518</v>
      </c>
      <c r="C263">
        <v>2792.669922</v>
      </c>
      <c r="D263">
        <v>28816.300781000002</v>
      </c>
      <c r="E263" s="42">
        <v>7.82</v>
      </c>
      <c r="F263" s="3">
        <f t="shared" si="12"/>
        <v>3684.9489489769821</v>
      </c>
      <c r="G263">
        <v>11423.280273</v>
      </c>
      <c r="H263">
        <v>1.1394</v>
      </c>
      <c r="I263" s="3">
        <f t="shared" si="13"/>
        <v>13015.685543056199</v>
      </c>
      <c r="J263">
        <v>21139.710938</v>
      </c>
      <c r="K263" s="7">
        <v>115.07</v>
      </c>
      <c r="L263">
        <f t="shared" si="14"/>
        <v>183.71174883114628</v>
      </c>
    </row>
    <row r="264" spans="1:12" x14ac:dyDescent="0.3">
      <c r="A264" s="40">
        <v>262</v>
      </c>
      <c r="B264" s="41">
        <v>43521</v>
      </c>
      <c r="C264">
        <v>2796.110107</v>
      </c>
      <c r="D264">
        <v>28959.300781000002</v>
      </c>
      <c r="E264" s="42">
        <v>7.82</v>
      </c>
      <c r="F264" s="3">
        <f t="shared" si="12"/>
        <v>3703.2353939897698</v>
      </c>
      <c r="G264">
        <v>11457.700194999999</v>
      </c>
      <c r="H264">
        <v>1.137</v>
      </c>
      <c r="I264" s="3">
        <f t="shared" si="13"/>
        <v>13027.405121714999</v>
      </c>
      <c r="J264">
        <v>20900.630859000001</v>
      </c>
      <c r="K264" s="7">
        <v>115.81</v>
      </c>
      <c r="L264">
        <f t="shared" si="14"/>
        <v>180.47345530610482</v>
      </c>
    </row>
    <row r="265" spans="1:12" x14ac:dyDescent="0.3">
      <c r="A265" s="40">
        <v>263</v>
      </c>
      <c r="B265" s="41">
        <v>43522</v>
      </c>
      <c r="C265">
        <v>2793.8999020000001</v>
      </c>
      <c r="D265">
        <v>28772.060547000001</v>
      </c>
      <c r="E265" s="42">
        <v>7.82</v>
      </c>
      <c r="F265" s="3">
        <f t="shared" si="12"/>
        <v>3679.2916300511511</v>
      </c>
      <c r="G265">
        <v>11505.389648</v>
      </c>
      <c r="H265">
        <v>1.1374</v>
      </c>
      <c r="I265" s="3">
        <f t="shared" si="13"/>
        <v>13086.230185635201</v>
      </c>
      <c r="J265">
        <v>21281.849609000001</v>
      </c>
      <c r="K265" s="7">
        <v>116.27</v>
      </c>
      <c r="L265">
        <f t="shared" si="14"/>
        <v>183.03818361572203</v>
      </c>
    </row>
    <row r="266" spans="1:12" x14ac:dyDescent="0.3">
      <c r="A266" s="40">
        <v>264</v>
      </c>
      <c r="B266" s="41">
        <v>43523</v>
      </c>
      <c r="C266">
        <v>2792.3798830000001</v>
      </c>
      <c r="D266">
        <v>28757.439452999999</v>
      </c>
      <c r="E266" s="42">
        <v>7.82</v>
      </c>
      <c r="F266" s="3">
        <f t="shared" si="12"/>
        <v>3677.4219249360613</v>
      </c>
      <c r="G266">
        <v>11540.790039</v>
      </c>
      <c r="H266">
        <v>1.1355999999999999</v>
      </c>
      <c r="I266" s="3">
        <f t="shared" si="13"/>
        <v>13105.721168288399</v>
      </c>
      <c r="J266">
        <v>21302.650390999999</v>
      </c>
      <c r="K266" s="7">
        <v>114.55</v>
      </c>
      <c r="L266">
        <f t="shared" si="14"/>
        <v>185.96813959842862</v>
      </c>
    </row>
    <row r="267" spans="1:12" x14ac:dyDescent="0.3">
      <c r="A267" s="40">
        <v>265</v>
      </c>
      <c r="B267" s="41">
        <v>43524</v>
      </c>
      <c r="C267">
        <v>2784.48999</v>
      </c>
      <c r="D267">
        <v>28633.179688</v>
      </c>
      <c r="E267" s="42">
        <v>7.82</v>
      </c>
      <c r="F267" s="3">
        <f t="shared" si="12"/>
        <v>3661.5319294117644</v>
      </c>
      <c r="G267">
        <v>11487.330078000001</v>
      </c>
      <c r="H267">
        <v>1.1328</v>
      </c>
      <c r="I267" s="3">
        <f t="shared" si="13"/>
        <v>13012.847512358401</v>
      </c>
      <c r="J267">
        <v>21431.490234000001</v>
      </c>
      <c r="K267" s="7">
        <v>115.41</v>
      </c>
      <c r="L267">
        <f t="shared" si="14"/>
        <v>185.69872830777231</v>
      </c>
    </row>
    <row r="268" spans="1:12" x14ac:dyDescent="0.3">
      <c r="A268" s="40">
        <v>266</v>
      </c>
      <c r="B268" s="41">
        <v>43525</v>
      </c>
      <c r="C268">
        <v>2803.6899410000001</v>
      </c>
      <c r="D268">
        <v>28812.169922000001</v>
      </c>
      <c r="E268" s="42">
        <v>7.82</v>
      </c>
      <c r="F268" s="3">
        <f t="shared" si="12"/>
        <v>3684.4207061381076</v>
      </c>
      <c r="G268">
        <v>11515.639648</v>
      </c>
      <c r="H268">
        <v>1.1303000000000001</v>
      </c>
      <c r="I268" s="3">
        <f t="shared" si="13"/>
        <v>13016.127494134402</v>
      </c>
      <c r="J268">
        <v>21464.230468999998</v>
      </c>
      <c r="K268" s="7">
        <v>114.36</v>
      </c>
      <c r="L268">
        <f t="shared" si="14"/>
        <v>187.6900180919902</v>
      </c>
    </row>
    <row r="269" spans="1:12" x14ac:dyDescent="0.3">
      <c r="A269" s="40">
        <v>267</v>
      </c>
      <c r="B269" s="41">
        <v>43528</v>
      </c>
      <c r="C269">
        <v>2792.8100589999999</v>
      </c>
      <c r="D269">
        <v>28959.589843999998</v>
      </c>
      <c r="E269" s="42">
        <v>7.82</v>
      </c>
      <c r="F269" s="3">
        <f t="shared" si="12"/>
        <v>3703.2723585677745</v>
      </c>
      <c r="G269">
        <v>11601.679688</v>
      </c>
      <c r="H269">
        <v>1.131</v>
      </c>
      <c r="I269" s="3">
        <f t="shared" si="13"/>
        <v>13121.499727128001</v>
      </c>
      <c r="J269">
        <v>21425.509765999999</v>
      </c>
      <c r="K269" s="7">
        <v>115.7</v>
      </c>
      <c r="L269">
        <f t="shared" si="14"/>
        <v>185.18158829732064</v>
      </c>
    </row>
    <row r="270" spans="1:12" x14ac:dyDescent="0.3">
      <c r="A270" s="40">
        <v>268</v>
      </c>
      <c r="B270" s="41">
        <v>43529</v>
      </c>
      <c r="C270">
        <v>2789.6499020000001</v>
      </c>
      <c r="D270">
        <v>28961.599609000001</v>
      </c>
      <c r="E270" s="42">
        <v>7.82</v>
      </c>
      <c r="F270" s="3">
        <f t="shared" si="12"/>
        <v>3703.5293617647058</v>
      </c>
      <c r="G270">
        <v>11592.660156</v>
      </c>
      <c r="H270">
        <v>1.1186</v>
      </c>
      <c r="I270" s="3">
        <f t="shared" si="13"/>
        <v>12967.5496505016</v>
      </c>
      <c r="J270">
        <v>21528.230468999998</v>
      </c>
      <c r="K270" s="7">
        <v>115.67</v>
      </c>
      <c r="L270">
        <f t="shared" si="14"/>
        <v>186.11766636984524</v>
      </c>
    </row>
    <row r="271" spans="1:12" x14ac:dyDescent="0.3">
      <c r="A271" s="40">
        <v>269</v>
      </c>
      <c r="B271" s="41">
        <v>43530</v>
      </c>
      <c r="C271">
        <v>2771.4499510000001</v>
      </c>
      <c r="D271">
        <v>29037.599609000001</v>
      </c>
      <c r="E271" s="42">
        <v>7.82</v>
      </c>
      <c r="F271" s="3">
        <f t="shared" si="12"/>
        <v>3713.2480318414323</v>
      </c>
      <c r="G271">
        <v>11620.740234000001</v>
      </c>
      <c r="H271">
        <v>1.1237999999999999</v>
      </c>
      <c r="I271" s="3">
        <f t="shared" si="13"/>
        <v>13059.387874969199</v>
      </c>
      <c r="J271">
        <v>21449.390625</v>
      </c>
      <c r="K271" s="7">
        <v>115.02</v>
      </c>
      <c r="L271">
        <f t="shared" si="14"/>
        <v>186.48400821596246</v>
      </c>
    </row>
    <row r="272" spans="1:12" x14ac:dyDescent="0.3">
      <c r="A272" s="40">
        <v>270</v>
      </c>
      <c r="B272" s="41">
        <v>43531</v>
      </c>
      <c r="C272">
        <v>2748.929932</v>
      </c>
      <c r="D272">
        <v>28779.449218999998</v>
      </c>
      <c r="E272" s="42">
        <v>7.82</v>
      </c>
      <c r="F272" s="3">
        <f t="shared" si="12"/>
        <v>3680.2364730179024</v>
      </c>
      <c r="G272">
        <v>11587.629883</v>
      </c>
      <c r="H272">
        <v>1.1238999999999999</v>
      </c>
      <c r="I272" s="3">
        <f t="shared" si="13"/>
        <v>13023.337225503697</v>
      </c>
      <c r="J272">
        <v>21556.509765999999</v>
      </c>
      <c r="K272" s="7">
        <v>115.66</v>
      </c>
      <c r="L272">
        <f t="shared" si="14"/>
        <v>186.37826185370915</v>
      </c>
    </row>
    <row r="273" spans="1:12" x14ac:dyDescent="0.3">
      <c r="A273" s="40">
        <v>271</v>
      </c>
      <c r="B273" s="41">
        <v>43532</v>
      </c>
      <c r="C273">
        <v>2743.070068</v>
      </c>
      <c r="D273">
        <v>28228.419922000001</v>
      </c>
      <c r="E273" s="42">
        <v>7.82</v>
      </c>
      <c r="F273" s="3">
        <f t="shared" si="12"/>
        <v>3609.7723685421993</v>
      </c>
      <c r="G273">
        <v>11517.799805000001</v>
      </c>
      <c r="H273">
        <v>1.1304000000000001</v>
      </c>
      <c r="I273" s="3">
        <f t="shared" si="13"/>
        <v>13019.720899572001</v>
      </c>
      <c r="J273">
        <v>21385.160156000002</v>
      </c>
      <c r="K273" s="7">
        <v>115.9</v>
      </c>
      <c r="L273">
        <f t="shared" si="14"/>
        <v>184.51389263157895</v>
      </c>
    </row>
    <row r="274" spans="1:12" x14ac:dyDescent="0.3">
      <c r="A274" s="40">
        <v>272</v>
      </c>
      <c r="B274" s="41">
        <v>43535</v>
      </c>
      <c r="C274">
        <v>2783.3000489999999</v>
      </c>
      <c r="D274">
        <v>28503.300781000002</v>
      </c>
      <c r="E274" s="42">
        <v>7.82</v>
      </c>
      <c r="F274" s="3">
        <f t="shared" si="12"/>
        <v>3644.9233735294119</v>
      </c>
      <c r="G274">
        <v>11457.839844</v>
      </c>
      <c r="H274">
        <v>1.1332</v>
      </c>
      <c r="I274" s="3">
        <f t="shared" si="13"/>
        <v>12984.0241112208</v>
      </c>
      <c r="J274">
        <v>21602.689452999999</v>
      </c>
      <c r="K274" s="7">
        <v>116.75</v>
      </c>
      <c r="L274">
        <f t="shared" si="14"/>
        <v>185.03374263811563</v>
      </c>
    </row>
    <row r="275" spans="1:12" x14ac:dyDescent="0.3">
      <c r="A275" s="40">
        <v>273</v>
      </c>
      <c r="B275" s="41">
        <v>43536</v>
      </c>
      <c r="C275">
        <v>2791.5200199999999</v>
      </c>
      <c r="D275">
        <v>28920.869140999999</v>
      </c>
      <c r="E275" s="42">
        <v>7.82</v>
      </c>
      <c r="F275" s="3">
        <f t="shared" si="12"/>
        <v>3698.32086202046</v>
      </c>
      <c r="G275">
        <v>11543.480469</v>
      </c>
      <c r="H275">
        <v>1.1298999999999999</v>
      </c>
      <c r="I275" s="3">
        <f t="shared" si="13"/>
        <v>13042.978581923098</v>
      </c>
      <c r="J275">
        <v>21822.039063</v>
      </c>
      <c r="K275" s="7">
        <v>116.46</v>
      </c>
      <c r="L275">
        <f t="shared" si="14"/>
        <v>187.37797581143741</v>
      </c>
    </row>
    <row r="276" spans="1:12" x14ac:dyDescent="0.3">
      <c r="A276" s="40">
        <v>274</v>
      </c>
      <c r="B276" s="41">
        <v>43537</v>
      </c>
      <c r="C276">
        <v>2810.919922</v>
      </c>
      <c r="D276">
        <v>28807.449218999998</v>
      </c>
      <c r="E276" s="42">
        <v>7.82</v>
      </c>
      <c r="F276" s="3">
        <f t="shared" si="12"/>
        <v>3683.8170356777491</v>
      </c>
      <c r="G276">
        <v>11524.169921999999</v>
      </c>
      <c r="H276">
        <v>1.1321000000000001</v>
      </c>
      <c r="I276" s="3">
        <f t="shared" si="13"/>
        <v>13046.512768696201</v>
      </c>
      <c r="J276">
        <v>21726.279297000001</v>
      </c>
      <c r="K276" s="7">
        <v>116.7</v>
      </c>
      <c r="L276">
        <f t="shared" si="14"/>
        <v>186.17205910025709</v>
      </c>
    </row>
    <row r="277" spans="1:12" x14ac:dyDescent="0.3">
      <c r="A277" s="40">
        <v>275</v>
      </c>
      <c r="B277" s="41">
        <v>43538</v>
      </c>
      <c r="C277">
        <v>2808.4799800000001</v>
      </c>
      <c r="D277">
        <v>28851.390625</v>
      </c>
      <c r="E277" s="42">
        <v>7.82</v>
      </c>
      <c r="F277" s="3">
        <f t="shared" si="12"/>
        <v>3689.4361413043475</v>
      </c>
      <c r="G277">
        <v>11572.410156</v>
      </c>
      <c r="H277">
        <v>1.1335</v>
      </c>
      <c r="I277" s="3">
        <f t="shared" si="13"/>
        <v>13117.326911826</v>
      </c>
      <c r="J277">
        <v>21596.810547000001</v>
      </c>
      <c r="K277" s="7">
        <v>116.99</v>
      </c>
      <c r="L277">
        <f t="shared" si="14"/>
        <v>184.60390244465341</v>
      </c>
    </row>
    <row r="278" spans="1:12" x14ac:dyDescent="0.3">
      <c r="A278" s="40">
        <v>276</v>
      </c>
      <c r="B278" s="41">
        <v>43539</v>
      </c>
      <c r="C278">
        <v>2822.4799800000001</v>
      </c>
      <c r="D278">
        <v>29012.259765999999</v>
      </c>
      <c r="E278" s="42">
        <v>7.82</v>
      </c>
      <c r="F278" s="3">
        <f t="shared" si="12"/>
        <v>3710.0076427109971</v>
      </c>
      <c r="G278">
        <v>11587.469727</v>
      </c>
      <c r="H278">
        <v>1.1352</v>
      </c>
      <c r="I278" s="3">
        <f t="shared" si="13"/>
        <v>13154.095634090399</v>
      </c>
      <c r="J278">
        <v>21456.009765999999</v>
      </c>
      <c r="K278" s="7">
        <v>117.08</v>
      </c>
      <c r="L278">
        <f t="shared" si="14"/>
        <v>183.2593932866416</v>
      </c>
    </row>
    <row r="279" spans="1:12" x14ac:dyDescent="0.3">
      <c r="A279" s="40">
        <v>277</v>
      </c>
      <c r="B279" s="41">
        <v>43542</v>
      </c>
      <c r="C279">
        <v>2832.9399410000001</v>
      </c>
      <c r="D279">
        <v>29409.009765999999</v>
      </c>
      <c r="E279" s="42">
        <v>7.82</v>
      </c>
      <c r="F279" s="3">
        <f t="shared" si="12"/>
        <v>3760.7429368286444</v>
      </c>
      <c r="G279">
        <v>11685.690430000001</v>
      </c>
      <c r="H279">
        <v>1.1423000000000001</v>
      </c>
      <c r="I279" s="3">
        <f t="shared" si="13"/>
        <v>13348.564178189003</v>
      </c>
      <c r="J279">
        <v>21025.560547000001</v>
      </c>
      <c r="K279" s="7">
        <v>117.58</v>
      </c>
      <c r="L279">
        <f t="shared" si="14"/>
        <v>178.81919158870556</v>
      </c>
    </row>
    <row r="280" spans="1:12" x14ac:dyDescent="0.3">
      <c r="A280" s="40">
        <v>278</v>
      </c>
      <c r="B280" s="41">
        <v>43543</v>
      </c>
      <c r="C280">
        <v>2832.570068</v>
      </c>
      <c r="D280">
        <v>29466.279297000001</v>
      </c>
      <c r="E280" s="42">
        <v>7.82</v>
      </c>
      <c r="F280" s="3">
        <f t="shared" si="12"/>
        <v>3768.0664062659848</v>
      </c>
      <c r="G280">
        <v>11657.059569999999</v>
      </c>
      <c r="H280">
        <v>1.1356999999999999</v>
      </c>
      <c r="I280" s="3">
        <f t="shared" si="13"/>
        <v>13238.922553648999</v>
      </c>
      <c r="J280">
        <v>21125.089843999998</v>
      </c>
      <c r="K280" s="7">
        <v>117.43</v>
      </c>
      <c r="L280">
        <f t="shared" si="14"/>
        <v>179.89517026313547</v>
      </c>
    </row>
    <row r="281" spans="1:12" x14ac:dyDescent="0.3">
      <c r="A281" s="40">
        <v>279</v>
      </c>
      <c r="B281" s="41">
        <v>43544</v>
      </c>
      <c r="C281">
        <v>2824.2299800000001</v>
      </c>
      <c r="D281">
        <v>29320.970702999999</v>
      </c>
      <c r="E281" s="42">
        <v>7.82</v>
      </c>
      <c r="F281" s="3">
        <f t="shared" si="12"/>
        <v>3749.4847446291556</v>
      </c>
      <c r="G281">
        <v>11788.410156</v>
      </c>
      <c r="H281">
        <v>1.1294</v>
      </c>
      <c r="I281" s="3">
        <f t="shared" si="13"/>
        <v>13313.830430186399</v>
      </c>
      <c r="J281">
        <v>21503.689452999999</v>
      </c>
      <c r="K281" s="7">
        <v>117.46</v>
      </c>
      <c r="L281">
        <f t="shared" si="14"/>
        <v>183.07244553890686</v>
      </c>
    </row>
    <row r="282" spans="1:12" x14ac:dyDescent="0.3">
      <c r="A282" s="40">
        <v>280</v>
      </c>
      <c r="B282" s="41">
        <v>43545</v>
      </c>
      <c r="C282">
        <v>2854.8798830000001</v>
      </c>
      <c r="D282">
        <v>29071.560547000001</v>
      </c>
      <c r="E282" s="42">
        <v>7.82</v>
      </c>
      <c r="F282" s="3">
        <f t="shared" si="12"/>
        <v>3717.5908627877238</v>
      </c>
      <c r="G282">
        <v>11603.889648</v>
      </c>
      <c r="H282">
        <v>1.1317999999999999</v>
      </c>
      <c r="I282" s="3">
        <f t="shared" si="13"/>
        <v>13133.2823036064</v>
      </c>
      <c r="J282">
        <v>21290.240234000001</v>
      </c>
      <c r="K282" s="7">
        <v>116.57</v>
      </c>
      <c r="L282">
        <f t="shared" si="14"/>
        <v>182.63910297675218</v>
      </c>
    </row>
    <row r="283" spans="1:12" x14ac:dyDescent="0.3">
      <c r="A283" s="40">
        <v>281</v>
      </c>
      <c r="B283" s="41">
        <v>43546</v>
      </c>
      <c r="C283">
        <v>2800.709961</v>
      </c>
      <c r="D283">
        <v>29113.359375</v>
      </c>
      <c r="E283" s="42">
        <v>7.82</v>
      </c>
      <c r="F283" s="3">
        <f t="shared" si="12"/>
        <v>3722.9359814578002</v>
      </c>
      <c r="G283">
        <v>11549.959961</v>
      </c>
      <c r="H283">
        <v>1.1274999999999999</v>
      </c>
      <c r="I283" s="3">
        <f t="shared" si="13"/>
        <v>13022.5798560275</v>
      </c>
      <c r="J283">
        <v>21287.019531000002</v>
      </c>
      <c r="K283" s="7">
        <v>116.68</v>
      </c>
      <c r="L283">
        <f t="shared" si="14"/>
        <v>182.43931720089134</v>
      </c>
    </row>
    <row r="284" spans="1:12" x14ac:dyDescent="0.3">
      <c r="A284" s="40">
        <v>282</v>
      </c>
      <c r="B284" s="41">
        <v>43549</v>
      </c>
      <c r="C284">
        <v>2798.360107</v>
      </c>
      <c r="D284">
        <v>28523.349609000001</v>
      </c>
      <c r="E284" s="42">
        <v>7.82</v>
      </c>
      <c r="F284" s="3">
        <f t="shared" si="12"/>
        <v>3647.4871622762148</v>
      </c>
      <c r="G284">
        <v>11364.169921999999</v>
      </c>
      <c r="H284">
        <v>1.1258999999999999</v>
      </c>
      <c r="I284" s="3">
        <f t="shared" si="13"/>
        <v>12794.918915179798</v>
      </c>
      <c r="J284">
        <v>21450.849609000001</v>
      </c>
      <c r="K284" s="7">
        <v>115.67</v>
      </c>
      <c r="L284">
        <f t="shared" si="14"/>
        <v>185.44868685916833</v>
      </c>
    </row>
    <row r="285" spans="1:12" x14ac:dyDescent="0.3">
      <c r="A285" s="40">
        <v>283</v>
      </c>
      <c r="B285" s="41">
        <v>43550</v>
      </c>
      <c r="C285">
        <v>2818.459961</v>
      </c>
      <c r="D285">
        <v>28566.910156000002</v>
      </c>
      <c r="E285" s="42">
        <v>7.82</v>
      </c>
      <c r="F285" s="3">
        <f t="shared" si="12"/>
        <v>3653.0575647058827</v>
      </c>
      <c r="G285">
        <v>11346.650390999999</v>
      </c>
      <c r="H285">
        <v>1.1224000000000001</v>
      </c>
      <c r="I285" s="3">
        <f t="shared" si="13"/>
        <v>12735.480398858399</v>
      </c>
      <c r="J285">
        <v>21584.5</v>
      </c>
      <c r="K285" s="7">
        <v>114.94</v>
      </c>
      <c r="L285">
        <f t="shared" si="14"/>
        <v>187.78928136419</v>
      </c>
    </row>
    <row r="286" spans="1:12" x14ac:dyDescent="0.3">
      <c r="A286" s="40">
        <v>284</v>
      </c>
      <c r="B286" s="41">
        <v>43551</v>
      </c>
      <c r="C286">
        <v>2805.3701169999999</v>
      </c>
      <c r="D286">
        <v>28728.25</v>
      </c>
      <c r="E286" s="42">
        <v>7.82</v>
      </c>
      <c r="F286" s="3">
        <f t="shared" si="12"/>
        <v>3673.6892583120202</v>
      </c>
      <c r="G286">
        <v>11419.480469</v>
      </c>
      <c r="H286">
        <v>1.1222000000000001</v>
      </c>
      <c r="I286" s="3">
        <f t="shared" si="13"/>
        <v>12814.9409823118</v>
      </c>
      <c r="J286">
        <v>21566.849609000001</v>
      </c>
      <c r="K286" s="7">
        <v>114.06</v>
      </c>
      <c r="L286">
        <f t="shared" si="14"/>
        <v>189.08337374189023</v>
      </c>
    </row>
    <row r="287" spans="1:12" x14ac:dyDescent="0.3">
      <c r="A287" s="40">
        <v>285</v>
      </c>
      <c r="B287" s="41">
        <v>43552</v>
      </c>
      <c r="C287">
        <v>2815.4399410000001</v>
      </c>
      <c r="D287">
        <v>28775.210938</v>
      </c>
      <c r="E287" s="42">
        <v>7.82</v>
      </c>
      <c r="F287" s="3">
        <f t="shared" si="12"/>
        <v>3679.6944933503837</v>
      </c>
      <c r="G287">
        <v>11419.040039</v>
      </c>
      <c r="H287">
        <v>1.1211</v>
      </c>
      <c r="I287" s="3">
        <f t="shared" si="13"/>
        <v>12801.8857877229</v>
      </c>
      <c r="J287">
        <v>21608.919922000001</v>
      </c>
      <c r="K287" s="7">
        <v>114.67</v>
      </c>
      <c r="L287">
        <f t="shared" si="14"/>
        <v>188.44440500566844</v>
      </c>
    </row>
    <row r="288" spans="1:12" x14ac:dyDescent="0.3">
      <c r="A288" s="40">
        <v>286</v>
      </c>
      <c r="B288" s="41">
        <v>43553</v>
      </c>
      <c r="C288">
        <v>2834.3999020000001</v>
      </c>
      <c r="D288">
        <v>29051.359375</v>
      </c>
      <c r="E288" s="42">
        <v>7.82</v>
      </c>
      <c r="F288" s="3">
        <f t="shared" si="12"/>
        <v>3715.0075927109974</v>
      </c>
      <c r="G288">
        <v>11428.160156</v>
      </c>
      <c r="H288">
        <v>1.1194</v>
      </c>
      <c r="I288" s="3">
        <f t="shared" si="13"/>
        <v>12792.682478626399</v>
      </c>
      <c r="J288">
        <v>21627.339843999998</v>
      </c>
      <c r="K288" s="7">
        <v>114.08</v>
      </c>
      <c r="L288">
        <f t="shared" si="14"/>
        <v>189.58046847826085</v>
      </c>
    </row>
    <row r="289" spans="1:12" x14ac:dyDescent="0.3">
      <c r="A289" s="40">
        <v>287</v>
      </c>
      <c r="B289" s="41">
        <v>43556</v>
      </c>
      <c r="C289">
        <v>2867.1899410000001</v>
      </c>
      <c r="D289">
        <v>29562.019531000002</v>
      </c>
      <c r="E289" s="42">
        <v>7.82</v>
      </c>
      <c r="F289" s="3">
        <f t="shared" si="12"/>
        <v>3780.3094029411764</v>
      </c>
      <c r="G289">
        <v>11526.040039</v>
      </c>
      <c r="H289">
        <v>1.1238999999999999</v>
      </c>
      <c r="I289" s="3">
        <f t="shared" si="13"/>
        <v>12954.116399832099</v>
      </c>
      <c r="J289">
        <v>20977.109375</v>
      </c>
      <c r="K289" s="7">
        <v>114.25</v>
      </c>
      <c r="L289">
        <f t="shared" si="14"/>
        <v>183.60708424507658</v>
      </c>
    </row>
    <row r="290" spans="1:12" x14ac:dyDescent="0.3">
      <c r="A290" s="40">
        <v>288</v>
      </c>
      <c r="B290" s="41">
        <v>43557</v>
      </c>
      <c r="C290">
        <v>2867.23999</v>
      </c>
      <c r="D290">
        <v>29624.669922000001</v>
      </c>
      <c r="E290" s="42">
        <v>7.82</v>
      </c>
      <c r="F290" s="3">
        <f t="shared" si="12"/>
        <v>3788.320961892583</v>
      </c>
      <c r="G290">
        <v>11681.990234000001</v>
      </c>
      <c r="H290">
        <v>1.1221000000000001</v>
      </c>
      <c r="I290" s="3">
        <f t="shared" si="13"/>
        <v>13108.361241571401</v>
      </c>
      <c r="J290">
        <v>21428.390625</v>
      </c>
      <c r="K290" s="7">
        <v>114.15</v>
      </c>
      <c r="L290">
        <f t="shared" si="14"/>
        <v>187.72133705650458</v>
      </c>
    </row>
    <row r="291" spans="1:12" x14ac:dyDescent="0.3">
      <c r="A291" s="40">
        <v>289</v>
      </c>
      <c r="B291" s="41">
        <v>43558</v>
      </c>
      <c r="C291">
        <v>2873.3999020000001</v>
      </c>
      <c r="D291">
        <v>29986.390625</v>
      </c>
      <c r="E291" s="42">
        <v>7.82</v>
      </c>
      <c r="F291" s="3">
        <f t="shared" si="12"/>
        <v>3834.5768062659845</v>
      </c>
      <c r="G291">
        <v>11754.790039</v>
      </c>
      <c r="H291">
        <v>1.1215999999999999</v>
      </c>
      <c r="I291" s="3">
        <f t="shared" si="13"/>
        <v>13184.172507742398</v>
      </c>
      <c r="J291">
        <v>21378.730468999998</v>
      </c>
      <c r="K291" s="7">
        <v>114.7</v>
      </c>
      <c r="L291">
        <f t="shared" si="14"/>
        <v>186.38823425457713</v>
      </c>
    </row>
    <row r="292" spans="1:12" x14ac:dyDescent="0.3">
      <c r="A292" s="40">
        <v>290</v>
      </c>
      <c r="B292" s="41">
        <v>43559</v>
      </c>
      <c r="C292">
        <v>2879.389893</v>
      </c>
      <c r="D292">
        <v>29936.320313</v>
      </c>
      <c r="E292" s="42">
        <v>7.82</v>
      </c>
      <c r="F292" s="3">
        <f t="shared" si="12"/>
        <v>3828.1739530690534</v>
      </c>
      <c r="G292">
        <v>11954.400390999999</v>
      </c>
      <c r="H292">
        <v>1.1259999999999999</v>
      </c>
      <c r="I292" s="3">
        <f t="shared" si="13"/>
        <v>13460.654840265997</v>
      </c>
      <c r="J292">
        <v>21033.759765999999</v>
      </c>
      <c r="K292" s="7">
        <v>114.72</v>
      </c>
      <c r="L292">
        <f t="shared" si="14"/>
        <v>183.34867299511853</v>
      </c>
    </row>
    <row r="293" spans="1:12" x14ac:dyDescent="0.3">
      <c r="A293" s="40">
        <v>291</v>
      </c>
      <c r="B293" s="41">
        <v>43560</v>
      </c>
      <c r="C293">
        <v>2892.73999</v>
      </c>
      <c r="D293">
        <v>30006.735352</v>
      </c>
      <c r="E293" s="42">
        <v>7.82</v>
      </c>
      <c r="F293" s="3">
        <f t="shared" si="12"/>
        <v>3837.1784337595905</v>
      </c>
      <c r="G293">
        <v>11988.009765999999</v>
      </c>
      <c r="H293">
        <v>1.1262000000000001</v>
      </c>
      <c r="I293" s="3">
        <f t="shared" si="13"/>
        <v>13500.8965984692</v>
      </c>
      <c r="J293">
        <v>21205.810547000001</v>
      </c>
      <c r="K293" s="7">
        <v>115.29</v>
      </c>
      <c r="L293">
        <f t="shared" si="14"/>
        <v>183.93451771185704</v>
      </c>
    </row>
    <row r="294" spans="1:12" x14ac:dyDescent="0.3">
      <c r="A294" s="40">
        <v>292</v>
      </c>
      <c r="B294" s="41">
        <v>43563</v>
      </c>
      <c r="C294">
        <v>2895.7700199999999</v>
      </c>
      <c r="D294">
        <v>30077.150390999999</v>
      </c>
      <c r="E294" s="42">
        <v>7.82</v>
      </c>
      <c r="F294" s="3">
        <f t="shared" si="12"/>
        <v>3846.1829144501276</v>
      </c>
      <c r="G294">
        <v>12009.75</v>
      </c>
      <c r="H294">
        <v>1.1264000000000001</v>
      </c>
      <c r="I294" s="3">
        <f t="shared" si="13"/>
        <v>13527.7824</v>
      </c>
      <c r="J294">
        <v>21509.029297000001</v>
      </c>
      <c r="K294" s="7">
        <v>114.88</v>
      </c>
      <c r="L294">
        <f t="shared" si="14"/>
        <v>187.23040822597494</v>
      </c>
    </row>
    <row r="295" spans="1:12" x14ac:dyDescent="0.3">
      <c r="A295" s="40">
        <v>293</v>
      </c>
      <c r="B295" s="41">
        <v>43564</v>
      </c>
      <c r="C295">
        <v>2878.1999510000001</v>
      </c>
      <c r="D295">
        <v>30157.490234000001</v>
      </c>
      <c r="E295" s="42">
        <v>7.82</v>
      </c>
      <c r="F295" s="3">
        <f t="shared" si="12"/>
        <v>3856.4565516624039</v>
      </c>
      <c r="G295">
        <v>11963.400390999999</v>
      </c>
      <c r="H295">
        <v>1.1274999999999999</v>
      </c>
      <c r="I295" s="3">
        <f t="shared" si="13"/>
        <v>13488.733940852499</v>
      </c>
      <c r="J295">
        <v>21505.310547000001</v>
      </c>
      <c r="K295" s="7">
        <v>114.76</v>
      </c>
      <c r="L295">
        <f t="shared" si="14"/>
        <v>187.39378308644126</v>
      </c>
    </row>
    <row r="296" spans="1:12" x14ac:dyDescent="0.3">
      <c r="A296" s="40">
        <v>294</v>
      </c>
      <c r="B296" s="41">
        <v>43565</v>
      </c>
      <c r="C296">
        <v>2888.209961</v>
      </c>
      <c r="D296">
        <v>30119.560547000001</v>
      </c>
      <c r="E296" s="42">
        <v>7.82</v>
      </c>
      <c r="F296" s="3">
        <f t="shared" si="12"/>
        <v>3851.606208056266</v>
      </c>
      <c r="G296">
        <v>11850.570313</v>
      </c>
      <c r="H296">
        <v>1.1296999999999999</v>
      </c>
      <c r="I296" s="3">
        <f t="shared" si="13"/>
        <v>13387.5892825961</v>
      </c>
      <c r="J296">
        <v>21713.210938</v>
      </c>
      <c r="K296" s="7">
        <v>114.5</v>
      </c>
      <c r="L296">
        <f t="shared" si="14"/>
        <v>189.63503002620087</v>
      </c>
    </row>
    <row r="297" spans="1:12" x14ac:dyDescent="0.3">
      <c r="A297" s="40">
        <v>295</v>
      </c>
      <c r="B297" s="41">
        <v>43566</v>
      </c>
      <c r="C297">
        <v>2888.320068</v>
      </c>
      <c r="D297">
        <v>29839.449218999998</v>
      </c>
      <c r="E297" s="42">
        <v>7.82</v>
      </c>
      <c r="F297" s="3">
        <f t="shared" si="12"/>
        <v>3815.7863451406647</v>
      </c>
      <c r="G297">
        <v>11905.910156</v>
      </c>
      <c r="H297">
        <v>1.1299999999999999</v>
      </c>
      <c r="I297" s="3">
        <f t="shared" si="13"/>
        <v>13453.678476279998</v>
      </c>
      <c r="J297">
        <v>21724.949218999998</v>
      </c>
      <c r="K297" s="7">
        <v>114.31</v>
      </c>
      <c r="L297">
        <f t="shared" si="14"/>
        <v>190.05291942087305</v>
      </c>
    </row>
    <row r="298" spans="1:12" x14ac:dyDescent="0.3">
      <c r="A298" s="40">
        <v>296</v>
      </c>
      <c r="B298" s="41">
        <v>43567</v>
      </c>
      <c r="C298">
        <v>2907.4099120000001</v>
      </c>
      <c r="D298">
        <v>29909.759765999999</v>
      </c>
      <c r="E298" s="42">
        <v>7.82</v>
      </c>
      <c r="F298" s="3">
        <f t="shared" si="12"/>
        <v>3824.7774636828644</v>
      </c>
      <c r="G298">
        <v>11935.200194999999</v>
      </c>
      <c r="H298">
        <v>1.1285000000000001</v>
      </c>
      <c r="I298" s="3">
        <f t="shared" si="13"/>
        <v>13468.8734200575</v>
      </c>
      <c r="J298">
        <v>21807.5</v>
      </c>
      <c r="K298" s="7">
        <v>113.25</v>
      </c>
      <c r="L298">
        <f t="shared" si="14"/>
        <v>192.560706401766</v>
      </c>
    </row>
    <row r="299" spans="1:12" x14ac:dyDescent="0.3">
      <c r="A299" s="40">
        <v>297</v>
      </c>
      <c r="B299" s="41">
        <v>43570</v>
      </c>
      <c r="C299">
        <v>2905.580078</v>
      </c>
      <c r="D299">
        <v>29810.720702999999</v>
      </c>
      <c r="E299" s="42">
        <v>7.82</v>
      </c>
      <c r="F299" s="3">
        <f t="shared" si="12"/>
        <v>3812.1126218670074</v>
      </c>
      <c r="G299">
        <v>11999.929688</v>
      </c>
      <c r="H299">
        <v>1.1298999999999999</v>
      </c>
      <c r="I299" s="3">
        <f t="shared" si="13"/>
        <v>13558.7205544712</v>
      </c>
      <c r="J299">
        <v>21761.650390999999</v>
      </c>
      <c r="K299" s="7">
        <v>112.76</v>
      </c>
      <c r="L299">
        <f t="shared" si="14"/>
        <v>192.99086902270307</v>
      </c>
    </row>
    <row r="300" spans="1:12" x14ac:dyDescent="0.3">
      <c r="A300" s="40">
        <v>298</v>
      </c>
      <c r="B300" s="41">
        <v>43571</v>
      </c>
      <c r="C300">
        <v>2907.0600589999999</v>
      </c>
      <c r="D300">
        <v>30129.869140999999</v>
      </c>
      <c r="E300" s="42">
        <v>7.82</v>
      </c>
      <c r="F300" s="3">
        <f t="shared" si="12"/>
        <v>3852.9244425831198</v>
      </c>
      <c r="G300">
        <v>12020.280273</v>
      </c>
      <c r="H300">
        <v>1.1228</v>
      </c>
      <c r="I300" s="3">
        <f t="shared" si="13"/>
        <v>13496.3706905244</v>
      </c>
      <c r="J300">
        <v>21802.589843999998</v>
      </c>
      <c r="K300" s="7">
        <v>110.65</v>
      </c>
      <c r="L300">
        <f t="shared" si="14"/>
        <v>197.04102886579301</v>
      </c>
    </row>
    <row r="301" spans="1:12" x14ac:dyDescent="0.3">
      <c r="A301" s="40">
        <v>299</v>
      </c>
      <c r="B301" s="41">
        <v>43572</v>
      </c>
      <c r="C301">
        <v>2900.4499510000001</v>
      </c>
      <c r="D301">
        <v>30124.679688</v>
      </c>
      <c r="E301" s="42">
        <v>7.82</v>
      </c>
      <c r="F301" s="3">
        <f t="shared" si="12"/>
        <v>3852.2608296675189</v>
      </c>
      <c r="G301">
        <v>12101.320313</v>
      </c>
      <c r="H301">
        <v>1.1244000000000001</v>
      </c>
      <c r="I301" s="3">
        <f t="shared" si="13"/>
        <v>13606.724559937202</v>
      </c>
      <c r="J301">
        <v>21687.570313</v>
      </c>
      <c r="K301" s="7">
        <v>109.38</v>
      </c>
      <c r="L301">
        <f t="shared" si="14"/>
        <v>198.27729304260379</v>
      </c>
    </row>
    <row r="302" spans="1:12" x14ac:dyDescent="0.3">
      <c r="A302" s="40">
        <v>300</v>
      </c>
      <c r="B302" s="41">
        <v>43573</v>
      </c>
      <c r="C302">
        <v>2905.030029</v>
      </c>
      <c r="D302">
        <v>29963.259765999999</v>
      </c>
      <c r="E302" s="42">
        <v>7.82</v>
      </c>
      <c r="F302" s="3">
        <f t="shared" si="12"/>
        <v>3831.6188959079282</v>
      </c>
      <c r="G302">
        <v>12153.070313</v>
      </c>
      <c r="H302">
        <v>1.1258999999999999</v>
      </c>
      <c r="I302" s="3">
        <f t="shared" si="13"/>
        <v>13683.141865406698</v>
      </c>
      <c r="J302">
        <v>21711.380859000001</v>
      </c>
      <c r="K302" s="7">
        <v>110.23</v>
      </c>
      <c r="L302">
        <f t="shared" si="14"/>
        <v>196.96435506667876</v>
      </c>
    </row>
    <row r="303" spans="1:12" x14ac:dyDescent="0.3">
      <c r="A303" s="40">
        <v>301</v>
      </c>
      <c r="B303" s="41">
        <v>43577</v>
      </c>
      <c r="C303">
        <v>2907.969971</v>
      </c>
      <c r="D303">
        <v>29963.240234000001</v>
      </c>
      <c r="E303" s="42">
        <v>7.82</v>
      </c>
      <c r="F303" s="3">
        <f t="shared" si="12"/>
        <v>3831.6163982097187</v>
      </c>
      <c r="G303">
        <v>12222.389648</v>
      </c>
      <c r="H303">
        <v>1.1214999999999999</v>
      </c>
      <c r="I303" s="3">
        <f t="shared" si="13"/>
        <v>13707.409990231999</v>
      </c>
      <c r="J303">
        <v>21870.560547000001</v>
      </c>
      <c r="K303" s="7">
        <v>111.4</v>
      </c>
      <c r="L303">
        <f t="shared" si="14"/>
        <v>196.32460096050269</v>
      </c>
    </row>
    <row r="304" spans="1:12" x14ac:dyDescent="0.3">
      <c r="A304" s="40">
        <v>302</v>
      </c>
      <c r="B304" s="41">
        <v>43578</v>
      </c>
      <c r="C304">
        <v>2933.679932</v>
      </c>
      <c r="D304">
        <v>29805.830077999999</v>
      </c>
      <c r="E304" s="42">
        <v>7.82</v>
      </c>
      <c r="F304" s="3">
        <f t="shared" si="12"/>
        <v>3811.4872222506392</v>
      </c>
      <c r="G304">
        <v>12235.509765999999</v>
      </c>
      <c r="H304">
        <v>1.1146</v>
      </c>
      <c r="I304" s="3">
        <f t="shared" si="13"/>
        <v>13637.699185183599</v>
      </c>
      <c r="J304">
        <v>22169.109375</v>
      </c>
      <c r="K304" s="7">
        <v>110.93</v>
      </c>
      <c r="L304">
        <f t="shared" si="14"/>
        <v>199.8477361849815</v>
      </c>
    </row>
    <row r="305" spans="1:12" x14ac:dyDescent="0.3">
      <c r="A305" s="40">
        <v>303</v>
      </c>
      <c r="B305" s="41">
        <v>43579</v>
      </c>
      <c r="C305">
        <v>2927.25</v>
      </c>
      <c r="D305">
        <v>29549.800781000002</v>
      </c>
      <c r="E305" s="42">
        <v>7.82</v>
      </c>
      <c r="F305" s="3">
        <f t="shared" si="12"/>
        <v>3778.7469029411764</v>
      </c>
      <c r="G305">
        <v>12313.160156</v>
      </c>
      <c r="H305">
        <v>1.113</v>
      </c>
      <c r="I305" s="3">
        <f t="shared" si="13"/>
        <v>13704.547253627999</v>
      </c>
      <c r="J305">
        <v>22221.660156000002</v>
      </c>
      <c r="K305" s="7">
        <v>110.61</v>
      </c>
      <c r="L305">
        <f t="shared" si="14"/>
        <v>200.90100493626255</v>
      </c>
    </row>
    <row r="306" spans="1:12" x14ac:dyDescent="0.3">
      <c r="A306" s="40">
        <v>304</v>
      </c>
      <c r="B306" s="41">
        <v>43580</v>
      </c>
      <c r="C306">
        <v>2926.169922</v>
      </c>
      <c r="D306">
        <v>29577.4052735</v>
      </c>
      <c r="E306" s="42">
        <v>7.82</v>
      </c>
      <c r="F306" s="3">
        <f t="shared" si="12"/>
        <v>3782.2768891943733</v>
      </c>
      <c r="G306">
        <v>12282.599609000001</v>
      </c>
      <c r="H306">
        <v>1.1152</v>
      </c>
      <c r="I306" s="3">
        <f t="shared" si="13"/>
        <v>13697.5550839568</v>
      </c>
      <c r="J306">
        <v>22277.970702999999</v>
      </c>
      <c r="K306" s="7">
        <v>110.18</v>
      </c>
      <c r="L306">
        <f t="shared" si="14"/>
        <v>202.19613998003265</v>
      </c>
    </row>
    <row r="307" spans="1:12" x14ac:dyDescent="0.3">
      <c r="A307" s="40">
        <v>305</v>
      </c>
      <c r="B307" s="41">
        <v>43581</v>
      </c>
      <c r="C307">
        <v>2939.8798830000001</v>
      </c>
      <c r="D307">
        <v>29605.009765999999</v>
      </c>
      <c r="E307" s="42">
        <v>7.82</v>
      </c>
      <c r="F307" s="3">
        <f t="shared" si="12"/>
        <v>3785.8068754475703</v>
      </c>
      <c r="G307">
        <v>12315.179688</v>
      </c>
      <c r="H307">
        <v>1.1182000000000001</v>
      </c>
      <c r="I307" s="3">
        <f t="shared" si="13"/>
        <v>13770.833927121601</v>
      </c>
      <c r="J307">
        <v>22090.119140999999</v>
      </c>
      <c r="K307" s="7">
        <v>110.16</v>
      </c>
      <c r="L307">
        <f t="shared" si="14"/>
        <v>200.52758842592593</v>
      </c>
    </row>
    <row r="308" spans="1:12" x14ac:dyDescent="0.3">
      <c r="A308" s="40">
        <v>306</v>
      </c>
      <c r="B308" s="41">
        <v>43584</v>
      </c>
      <c r="C308">
        <v>2943.030029</v>
      </c>
      <c r="D308">
        <v>29892.810547000001</v>
      </c>
      <c r="E308" s="42">
        <v>7.82</v>
      </c>
      <c r="F308" s="3">
        <f t="shared" si="12"/>
        <v>3822.6100443734017</v>
      </c>
      <c r="G308">
        <v>12328.019531</v>
      </c>
      <c r="H308">
        <v>1.1205000000000001</v>
      </c>
      <c r="I308" s="3">
        <f t="shared" si="13"/>
        <v>13813.5458844855</v>
      </c>
      <c r="J308">
        <v>22200.560547000001</v>
      </c>
      <c r="K308" s="7">
        <v>108.42</v>
      </c>
      <c r="L308">
        <f t="shared" si="14"/>
        <v>204.76443965135584</v>
      </c>
    </row>
    <row r="309" spans="1:12" x14ac:dyDescent="0.3">
      <c r="A309" s="40">
        <v>307</v>
      </c>
      <c r="B309" s="41">
        <v>43585</v>
      </c>
      <c r="C309">
        <v>2945.830078</v>
      </c>
      <c r="D309">
        <v>29699.109375</v>
      </c>
      <c r="E309" s="42">
        <v>7.82</v>
      </c>
      <c r="F309" s="3">
        <f t="shared" si="12"/>
        <v>3797.8400735294117</v>
      </c>
      <c r="G309">
        <v>12344.080078000001</v>
      </c>
      <c r="H309">
        <v>1.1195999999999999</v>
      </c>
      <c r="I309" s="3">
        <f t="shared" si="13"/>
        <v>13820.4320553288</v>
      </c>
      <c r="J309">
        <v>22217.900390999999</v>
      </c>
      <c r="K309" s="7">
        <v>108.26</v>
      </c>
      <c r="L309">
        <f t="shared" si="14"/>
        <v>205.22723435248474</v>
      </c>
    </row>
    <row r="310" spans="1:12" x14ac:dyDescent="0.3">
      <c r="A310" s="40">
        <v>308</v>
      </c>
      <c r="B310" s="41">
        <v>43586</v>
      </c>
      <c r="C310">
        <v>2923.7299800000001</v>
      </c>
      <c r="D310">
        <v>29821.644531500002</v>
      </c>
      <c r="E310" s="42">
        <v>7.82</v>
      </c>
      <c r="F310" s="3">
        <f t="shared" si="12"/>
        <v>3813.5095308823529</v>
      </c>
      <c r="G310">
        <v>12345.419921999999</v>
      </c>
      <c r="H310">
        <v>1.1173</v>
      </c>
      <c r="I310" s="3">
        <f t="shared" si="13"/>
        <v>13793.537678850598</v>
      </c>
      <c r="J310">
        <v>22259.740234000001</v>
      </c>
      <c r="K310" s="7">
        <v>108.57</v>
      </c>
      <c r="L310">
        <f t="shared" si="14"/>
        <v>205.02662092659116</v>
      </c>
    </row>
    <row r="311" spans="1:12" x14ac:dyDescent="0.3">
      <c r="A311" s="40">
        <v>309</v>
      </c>
      <c r="B311" s="41">
        <v>43587</v>
      </c>
      <c r="C311">
        <v>2917.5200199999999</v>
      </c>
      <c r="D311">
        <v>29944.179688</v>
      </c>
      <c r="E311" s="42">
        <v>7.82</v>
      </c>
      <c r="F311" s="3">
        <f t="shared" si="12"/>
        <v>3829.1789882352941</v>
      </c>
      <c r="G311">
        <v>12412.75</v>
      </c>
      <c r="H311">
        <v>1.1195999999999999</v>
      </c>
      <c r="I311" s="3">
        <f t="shared" si="13"/>
        <v>13897.314899999999</v>
      </c>
      <c r="J311">
        <v>22200</v>
      </c>
      <c r="K311" s="7">
        <v>109.96</v>
      </c>
      <c r="L311">
        <f t="shared" si="14"/>
        <v>201.89159694434341</v>
      </c>
    </row>
    <row r="312" spans="1:12" x14ac:dyDescent="0.3">
      <c r="A312" s="40">
        <v>310</v>
      </c>
      <c r="B312" s="41">
        <v>43588</v>
      </c>
      <c r="C312">
        <v>2945.639893</v>
      </c>
      <c r="D312">
        <v>30081.550781000002</v>
      </c>
      <c r="E312" s="42">
        <v>7.82</v>
      </c>
      <c r="F312" s="3">
        <f t="shared" si="12"/>
        <v>3846.7456241687983</v>
      </c>
      <c r="G312">
        <v>12286.879883</v>
      </c>
      <c r="H312">
        <v>1.1203000000000001</v>
      </c>
      <c r="I312" s="3">
        <f t="shared" si="13"/>
        <v>13764.9915329249</v>
      </c>
      <c r="J312">
        <v>22307.580077999999</v>
      </c>
      <c r="K312" s="7">
        <v>109.67</v>
      </c>
      <c r="L312">
        <f t="shared" si="14"/>
        <v>203.40640173247013</v>
      </c>
    </row>
    <row r="313" spans="1:12" x14ac:dyDescent="0.3">
      <c r="A313" s="40">
        <v>311</v>
      </c>
      <c r="B313" s="41">
        <v>43591</v>
      </c>
      <c r="C313">
        <v>2932.469971</v>
      </c>
      <c r="D313">
        <v>29209.820313</v>
      </c>
      <c r="E313" s="42">
        <v>7.82</v>
      </c>
      <c r="F313" s="3">
        <f t="shared" si="12"/>
        <v>3735.2711397698208</v>
      </c>
      <c r="G313">
        <v>12092.740234000001</v>
      </c>
      <c r="H313">
        <v>1.1185</v>
      </c>
      <c r="I313" s="3">
        <f t="shared" si="13"/>
        <v>13525.729951729001</v>
      </c>
      <c r="J313">
        <v>22258.730468999998</v>
      </c>
      <c r="K313" s="7">
        <v>110.88</v>
      </c>
      <c r="L313">
        <f t="shared" si="14"/>
        <v>200.74612616341992</v>
      </c>
    </row>
    <row r="314" spans="1:12" x14ac:dyDescent="0.3">
      <c r="A314" s="40">
        <v>312</v>
      </c>
      <c r="B314" s="41">
        <v>43592</v>
      </c>
      <c r="C314">
        <v>2884.0500489999999</v>
      </c>
      <c r="D314">
        <v>29363.019531000002</v>
      </c>
      <c r="E314" s="42">
        <v>7.82</v>
      </c>
      <c r="F314" s="3">
        <f t="shared" si="12"/>
        <v>3754.8618326086957</v>
      </c>
      <c r="G314">
        <v>12179.929688</v>
      </c>
      <c r="H314">
        <v>1.119</v>
      </c>
      <c r="I314" s="3">
        <f t="shared" si="13"/>
        <v>13629.341320871999</v>
      </c>
      <c r="J314">
        <v>21923.720702999999</v>
      </c>
      <c r="K314" s="7">
        <v>110.47</v>
      </c>
      <c r="L314">
        <f t="shared" si="14"/>
        <v>198.45859240517788</v>
      </c>
    </row>
    <row r="315" spans="1:12" x14ac:dyDescent="0.3">
      <c r="A315" s="40">
        <v>313</v>
      </c>
      <c r="B315" s="41">
        <v>43593</v>
      </c>
      <c r="C315">
        <v>2879.419922</v>
      </c>
      <c r="D315">
        <v>29003.199218999998</v>
      </c>
      <c r="E315" s="42">
        <v>7.82</v>
      </c>
      <c r="F315" s="3">
        <f t="shared" si="12"/>
        <v>3708.8490049872121</v>
      </c>
      <c r="G315">
        <v>11973.919921999999</v>
      </c>
      <c r="H315">
        <v>1.1223000000000001</v>
      </c>
      <c r="I315" s="3">
        <f t="shared" si="13"/>
        <v>13438.330328460599</v>
      </c>
      <c r="J315">
        <v>21602.589843999998</v>
      </c>
      <c r="K315" s="7">
        <v>109.62</v>
      </c>
      <c r="L315">
        <f t="shared" si="14"/>
        <v>197.06796062762268</v>
      </c>
    </row>
    <row r="316" spans="1:12" x14ac:dyDescent="0.3">
      <c r="A316" s="40">
        <v>314</v>
      </c>
      <c r="B316" s="41">
        <v>43594</v>
      </c>
      <c r="C316">
        <v>2870.719971</v>
      </c>
      <c r="D316">
        <v>28311.070313</v>
      </c>
      <c r="E316" s="42">
        <v>7.82</v>
      </c>
      <c r="F316" s="3">
        <f t="shared" si="12"/>
        <v>3620.3414722506391</v>
      </c>
      <c r="G316">
        <v>12059.830078000001</v>
      </c>
      <c r="H316">
        <v>1.1228</v>
      </c>
      <c r="I316" s="3">
        <f t="shared" si="13"/>
        <v>13540.777211578401</v>
      </c>
      <c r="J316">
        <v>21402.130859000001</v>
      </c>
      <c r="K316" s="7">
        <v>110.93</v>
      </c>
      <c r="L316">
        <f t="shared" si="14"/>
        <v>192.93365959614169</v>
      </c>
    </row>
    <row r="317" spans="1:12" x14ac:dyDescent="0.3">
      <c r="A317" s="40">
        <v>315</v>
      </c>
      <c r="B317" s="41">
        <v>43595</v>
      </c>
      <c r="C317">
        <v>2881.3999020000001</v>
      </c>
      <c r="D317">
        <v>28550.240234000001</v>
      </c>
      <c r="E317" s="42">
        <v>7.82</v>
      </c>
      <c r="F317" s="3">
        <f t="shared" si="12"/>
        <v>3650.9258611253194</v>
      </c>
      <c r="G317">
        <v>11876.650390999999</v>
      </c>
      <c r="H317">
        <v>1.1227</v>
      </c>
      <c r="I317" s="3">
        <f t="shared" si="13"/>
        <v>13333.9153939757</v>
      </c>
      <c r="J317">
        <v>21344.919922000001</v>
      </c>
      <c r="K317" s="7">
        <v>111.36</v>
      </c>
      <c r="L317">
        <f t="shared" si="14"/>
        <v>191.6749274604885</v>
      </c>
    </row>
    <row r="318" spans="1:12" x14ac:dyDescent="0.3">
      <c r="A318" s="40">
        <v>316</v>
      </c>
      <c r="B318" s="41">
        <v>43598</v>
      </c>
      <c r="C318">
        <v>2811.8701169999999</v>
      </c>
      <c r="D318">
        <v>28336.129882500001</v>
      </c>
      <c r="E318" s="42">
        <v>7.82</v>
      </c>
      <c r="F318" s="3">
        <f t="shared" si="12"/>
        <v>3623.5460207800511</v>
      </c>
      <c r="G318">
        <v>11991.620117</v>
      </c>
      <c r="H318">
        <v>1.1205000000000001</v>
      </c>
      <c r="I318" s="3">
        <f t="shared" si="13"/>
        <v>13436.610341098502</v>
      </c>
      <c r="J318">
        <v>21191.279297000001</v>
      </c>
      <c r="K318" s="7">
        <v>111.67</v>
      </c>
      <c r="L318">
        <f t="shared" si="14"/>
        <v>189.7669857347542</v>
      </c>
    </row>
    <row r="319" spans="1:12" x14ac:dyDescent="0.3">
      <c r="A319" s="40">
        <v>317</v>
      </c>
      <c r="B319" s="41">
        <v>43599</v>
      </c>
      <c r="C319">
        <v>2834.4099120000001</v>
      </c>
      <c r="D319">
        <v>28122.019531000002</v>
      </c>
      <c r="E319" s="42">
        <v>7.82</v>
      </c>
      <c r="F319" s="3">
        <f t="shared" si="12"/>
        <v>3596.1661804347827</v>
      </c>
      <c r="G319">
        <v>12099.570313</v>
      </c>
      <c r="H319">
        <v>1.1200000000000001</v>
      </c>
      <c r="I319" s="3">
        <f t="shared" si="13"/>
        <v>13551.518750560001</v>
      </c>
      <c r="J319">
        <v>21067.230468999998</v>
      </c>
      <c r="K319" s="7">
        <v>111.71</v>
      </c>
      <c r="L319">
        <f t="shared" si="14"/>
        <v>188.58858176528511</v>
      </c>
    </row>
    <row r="320" spans="1:12" x14ac:dyDescent="0.3">
      <c r="A320" s="40">
        <v>318</v>
      </c>
      <c r="B320" s="41">
        <v>43600</v>
      </c>
      <c r="C320">
        <v>2850.959961</v>
      </c>
      <c r="D320">
        <v>28268.710938</v>
      </c>
      <c r="E320" s="42">
        <v>7.82</v>
      </c>
      <c r="F320" s="3">
        <f t="shared" si="12"/>
        <v>3614.9246723785163</v>
      </c>
      <c r="G320">
        <v>12310.370117</v>
      </c>
      <c r="H320">
        <v>1.1168</v>
      </c>
      <c r="I320" s="3">
        <f t="shared" si="13"/>
        <v>13748.221346665601</v>
      </c>
      <c r="J320">
        <v>21188.560547000001</v>
      </c>
      <c r="K320" s="7">
        <v>111.61</v>
      </c>
      <c r="L320">
        <f t="shared" si="14"/>
        <v>189.84464247827256</v>
      </c>
    </row>
    <row r="321" spans="1:12" x14ac:dyDescent="0.3">
      <c r="A321" s="40">
        <v>319</v>
      </c>
      <c r="B321" s="41">
        <v>43601</v>
      </c>
      <c r="C321">
        <v>2876.320068</v>
      </c>
      <c r="D321">
        <v>28275.070313</v>
      </c>
      <c r="E321" s="42">
        <v>7.82</v>
      </c>
      <c r="F321" s="3">
        <f t="shared" si="12"/>
        <v>3615.7378916879793</v>
      </c>
      <c r="G321">
        <v>12238.940430000001</v>
      </c>
      <c r="H321">
        <v>1.1160000000000001</v>
      </c>
      <c r="I321" s="3">
        <f t="shared" si="13"/>
        <v>13658.657519880002</v>
      </c>
      <c r="J321">
        <v>21062.980468999998</v>
      </c>
      <c r="K321" s="7">
        <v>112.24</v>
      </c>
      <c r="L321">
        <f t="shared" si="14"/>
        <v>187.6601966233072</v>
      </c>
    </row>
    <row r="322" spans="1:12" x14ac:dyDescent="0.3">
      <c r="A322" s="40">
        <v>320</v>
      </c>
      <c r="B322" s="41">
        <v>43602</v>
      </c>
      <c r="C322">
        <v>2859.530029</v>
      </c>
      <c r="D322">
        <v>27946.460938</v>
      </c>
      <c r="E322" s="42">
        <v>7.82</v>
      </c>
      <c r="F322" s="3">
        <f t="shared" si="12"/>
        <v>3573.7162324808182</v>
      </c>
      <c r="G322">
        <v>12041.290039</v>
      </c>
      <c r="H322">
        <v>1.1168</v>
      </c>
      <c r="I322" s="3">
        <f t="shared" si="13"/>
        <v>13447.712715555199</v>
      </c>
      <c r="J322">
        <v>21250.089843999998</v>
      </c>
      <c r="K322" s="7">
        <v>112.14</v>
      </c>
      <c r="L322">
        <f t="shared" si="14"/>
        <v>189.49607494203673</v>
      </c>
    </row>
    <row r="323" spans="1:12" x14ac:dyDescent="0.3">
      <c r="A323" s="40">
        <v>321</v>
      </c>
      <c r="B323" s="41">
        <v>43605</v>
      </c>
      <c r="C323">
        <v>2840.2299800000001</v>
      </c>
      <c r="D323">
        <v>27787.609375</v>
      </c>
      <c r="E323" s="42">
        <v>7.82</v>
      </c>
      <c r="F323" s="3">
        <f t="shared" ref="F323:F386" si="15">D323/E323</f>
        <v>3553.4027333759591</v>
      </c>
      <c r="G323">
        <v>12143.469727</v>
      </c>
      <c r="H323">
        <v>1.1156999999999999</v>
      </c>
      <c r="I323" s="3">
        <f t="shared" ref="I323:I386" si="16">G323*H323</f>
        <v>13548.469174413898</v>
      </c>
      <c r="J323">
        <v>21301.730468999998</v>
      </c>
      <c r="K323" s="7">
        <v>113.36</v>
      </c>
      <c r="L323">
        <f t="shared" ref="L323:L386" si="17">J323/K323</f>
        <v>187.91223067219477</v>
      </c>
    </row>
    <row r="324" spans="1:12" x14ac:dyDescent="0.3">
      <c r="A324" s="40">
        <v>322</v>
      </c>
      <c r="B324" s="41">
        <v>43606</v>
      </c>
      <c r="C324">
        <v>2864.360107</v>
      </c>
      <c r="D324">
        <v>27657.240234000001</v>
      </c>
      <c r="E324" s="42">
        <v>7.82</v>
      </c>
      <c r="F324" s="3">
        <f t="shared" si="15"/>
        <v>3536.731487723785</v>
      </c>
      <c r="G324">
        <v>12168.740234000001</v>
      </c>
      <c r="H324">
        <v>1.1154999999999999</v>
      </c>
      <c r="I324" s="3">
        <f t="shared" si="16"/>
        <v>13574.229731027001</v>
      </c>
      <c r="J324">
        <v>21272.449218999998</v>
      </c>
      <c r="K324" s="7">
        <v>113.24</v>
      </c>
      <c r="L324">
        <f t="shared" si="17"/>
        <v>187.85278363652418</v>
      </c>
    </row>
    <row r="325" spans="1:12" x14ac:dyDescent="0.3">
      <c r="A325" s="40">
        <v>323</v>
      </c>
      <c r="B325" s="41">
        <v>43607</v>
      </c>
      <c r="C325">
        <v>2856.2700199999999</v>
      </c>
      <c r="D325">
        <v>27705.939452999999</v>
      </c>
      <c r="E325" s="42">
        <v>7.82</v>
      </c>
      <c r="F325" s="3">
        <f t="shared" si="15"/>
        <v>3542.959009335038</v>
      </c>
      <c r="G325">
        <v>11952.410156</v>
      </c>
      <c r="H325">
        <v>1.1180000000000001</v>
      </c>
      <c r="I325" s="3">
        <f t="shared" si="16"/>
        <v>13362.794554408001</v>
      </c>
      <c r="J325">
        <v>21283.369140999999</v>
      </c>
      <c r="K325" s="7">
        <v>113.21</v>
      </c>
      <c r="L325">
        <f t="shared" si="17"/>
        <v>187.99902076671671</v>
      </c>
    </row>
    <row r="326" spans="1:12" x14ac:dyDescent="0.3">
      <c r="A326" s="40">
        <v>324</v>
      </c>
      <c r="B326" s="41">
        <v>43608</v>
      </c>
      <c r="C326">
        <v>2822.23999</v>
      </c>
      <c r="D326">
        <v>27267.130859000001</v>
      </c>
      <c r="E326" s="42">
        <v>7.82</v>
      </c>
      <c r="F326" s="3">
        <f t="shared" si="15"/>
        <v>3486.8453783887467</v>
      </c>
      <c r="G326">
        <v>12011.040039</v>
      </c>
      <c r="H326">
        <v>1.1205000000000001</v>
      </c>
      <c r="I326" s="3">
        <f t="shared" si="16"/>
        <v>13458.3703636995</v>
      </c>
      <c r="J326">
        <v>21151.140625</v>
      </c>
      <c r="K326" s="7">
        <v>113.37</v>
      </c>
      <c r="L326">
        <f t="shared" si="17"/>
        <v>186.56735137161505</v>
      </c>
    </row>
    <row r="327" spans="1:12" x14ac:dyDescent="0.3">
      <c r="A327" s="40">
        <v>325</v>
      </c>
      <c r="B327" s="41">
        <v>43609</v>
      </c>
      <c r="C327">
        <v>2826.0600589999999</v>
      </c>
      <c r="D327">
        <v>27353.929688</v>
      </c>
      <c r="E327" s="42">
        <v>7.82</v>
      </c>
      <c r="F327" s="3">
        <f t="shared" si="15"/>
        <v>3497.9449728900254</v>
      </c>
      <c r="G327">
        <v>12071.179688</v>
      </c>
      <c r="H327">
        <v>1.1195999999999999</v>
      </c>
      <c r="I327" s="3">
        <f t="shared" si="16"/>
        <v>13514.8927786848</v>
      </c>
      <c r="J327">
        <v>21117.220702999999</v>
      </c>
      <c r="K327" s="7">
        <v>112.91</v>
      </c>
      <c r="L327">
        <f t="shared" si="17"/>
        <v>187.02701889115224</v>
      </c>
    </row>
    <row r="328" spans="1:12" x14ac:dyDescent="0.3">
      <c r="A328" s="40">
        <v>326</v>
      </c>
      <c r="B328" s="41">
        <v>43613</v>
      </c>
      <c r="C328">
        <v>2802.389893</v>
      </c>
      <c r="D328">
        <v>27288.089843999998</v>
      </c>
      <c r="E328" s="42">
        <v>7.82</v>
      </c>
      <c r="F328" s="3">
        <f t="shared" si="15"/>
        <v>3489.5255554987207</v>
      </c>
      <c r="G328">
        <v>12027.049805000001</v>
      </c>
      <c r="H328">
        <v>1.1163000000000001</v>
      </c>
      <c r="I328" s="3">
        <f t="shared" si="16"/>
        <v>13425.795697321502</v>
      </c>
      <c r="J328">
        <v>21182.580077999999</v>
      </c>
      <c r="K328" s="7">
        <v>113.92</v>
      </c>
      <c r="L328">
        <f t="shared" si="17"/>
        <v>185.94259197682584</v>
      </c>
    </row>
    <row r="329" spans="1:12" x14ac:dyDescent="0.3">
      <c r="A329" s="40">
        <v>327</v>
      </c>
      <c r="B329" s="41">
        <v>43614</v>
      </c>
      <c r="C329">
        <v>2783.0200199999999</v>
      </c>
      <c r="D329">
        <v>27390.810547000001</v>
      </c>
      <c r="E329" s="42">
        <v>7.82</v>
      </c>
      <c r="F329" s="3">
        <f t="shared" si="15"/>
        <v>3502.6611952685421</v>
      </c>
      <c r="G329">
        <v>11837.809569999999</v>
      </c>
      <c r="H329">
        <v>1.1133999999999999</v>
      </c>
      <c r="I329" s="3">
        <f t="shared" si="16"/>
        <v>13180.217175237998</v>
      </c>
      <c r="J329">
        <v>21260.140625</v>
      </c>
      <c r="K329" s="7">
        <v>114.16</v>
      </c>
      <c r="L329">
        <f t="shared" si="17"/>
        <v>186.23108466187807</v>
      </c>
    </row>
    <row r="330" spans="1:12" x14ac:dyDescent="0.3">
      <c r="A330" s="40">
        <v>328</v>
      </c>
      <c r="B330" s="41">
        <v>43615</v>
      </c>
      <c r="C330">
        <v>2788.860107</v>
      </c>
      <c r="D330">
        <v>27235.710938</v>
      </c>
      <c r="E330" s="42">
        <v>7.82</v>
      </c>
      <c r="F330" s="3">
        <f t="shared" si="15"/>
        <v>3482.8274856777493</v>
      </c>
      <c r="G330">
        <v>11902.080078000001</v>
      </c>
      <c r="H330">
        <v>1.1134999999999999</v>
      </c>
      <c r="I330" s="3">
        <f t="shared" si="16"/>
        <v>13252.966166853001</v>
      </c>
      <c r="J330">
        <v>21003.369140999999</v>
      </c>
      <c r="K330" s="7">
        <v>113.13</v>
      </c>
      <c r="L330">
        <f t="shared" si="17"/>
        <v>185.65693574648634</v>
      </c>
    </row>
    <row r="331" spans="1:12" x14ac:dyDescent="0.3">
      <c r="A331" s="40">
        <v>329</v>
      </c>
      <c r="B331" s="41">
        <v>43616</v>
      </c>
      <c r="C331">
        <v>2752.0600589999999</v>
      </c>
      <c r="D331">
        <v>27114.880859000001</v>
      </c>
      <c r="E331" s="42">
        <v>7.82</v>
      </c>
      <c r="F331" s="3">
        <f t="shared" si="15"/>
        <v>3467.3760689258311</v>
      </c>
      <c r="G331">
        <v>11726.839844</v>
      </c>
      <c r="H331">
        <v>1.1172</v>
      </c>
      <c r="I331" s="3">
        <f t="shared" si="16"/>
        <v>13101.2254737168</v>
      </c>
      <c r="J331">
        <v>20942.529297000001</v>
      </c>
      <c r="K331" s="7">
        <v>108.23</v>
      </c>
      <c r="L331">
        <f t="shared" si="17"/>
        <v>193.50022449413288</v>
      </c>
    </row>
    <row r="332" spans="1:12" x14ac:dyDescent="0.3">
      <c r="A332" s="40">
        <v>330</v>
      </c>
      <c r="B332" s="41">
        <v>43619</v>
      </c>
      <c r="C332">
        <v>2744.4499510000001</v>
      </c>
      <c r="D332">
        <v>26901.089843999998</v>
      </c>
      <c r="E332" s="42">
        <v>7.82</v>
      </c>
      <c r="F332" s="3">
        <f t="shared" si="15"/>
        <v>3440.0370644501277</v>
      </c>
      <c r="G332">
        <v>11792.809569999999</v>
      </c>
      <c r="H332">
        <v>1.1254999999999999</v>
      </c>
      <c r="I332" s="3">
        <f t="shared" si="16"/>
        <v>13272.807171035</v>
      </c>
      <c r="J332">
        <v>20601.189452999999</v>
      </c>
      <c r="K332" s="7">
        <v>108.69</v>
      </c>
      <c r="L332">
        <f t="shared" si="17"/>
        <v>189.54079908915264</v>
      </c>
    </row>
    <row r="333" spans="1:12" x14ac:dyDescent="0.3">
      <c r="A333" s="40">
        <v>331</v>
      </c>
      <c r="B333" s="41">
        <v>43620</v>
      </c>
      <c r="C333">
        <v>2803.2700199999999</v>
      </c>
      <c r="D333">
        <v>26893.859375</v>
      </c>
      <c r="E333" s="42">
        <v>7.82</v>
      </c>
      <c r="F333" s="3">
        <f t="shared" si="15"/>
        <v>3439.1124520460357</v>
      </c>
      <c r="G333">
        <v>11971.169921999999</v>
      </c>
      <c r="H333">
        <v>1.1255999999999999</v>
      </c>
      <c r="I333" s="3">
        <f t="shared" si="16"/>
        <v>13474.748864203199</v>
      </c>
      <c r="J333">
        <v>20410.880859000001</v>
      </c>
      <c r="K333" s="7">
        <v>109.71</v>
      </c>
      <c r="L333">
        <f t="shared" si="17"/>
        <v>186.04394183757179</v>
      </c>
    </row>
    <row r="334" spans="1:12" x14ac:dyDescent="0.3">
      <c r="A334" s="40">
        <v>332</v>
      </c>
      <c r="B334" s="41">
        <v>43621</v>
      </c>
      <c r="C334">
        <v>2826.1499020000001</v>
      </c>
      <c r="D334">
        <v>26761.519531000002</v>
      </c>
      <c r="E334" s="42">
        <v>7.82</v>
      </c>
      <c r="F334" s="3">
        <f t="shared" si="15"/>
        <v>3422.1891983375958</v>
      </c>
      <c r="G334">
        <v>11980.809569999999</v>
      </c>
      <c r="H334">
        <v>1.1224000000000001</v>
      </c>
      <c r="I334" s="3">
        <f t="shared" si="16"/>
        <v>13447.260661368</v>
      </c>
      <c r="J334">
        <v>20408.539063</v>
      </c>
      <c r="K334" s="7">
        <v>109.54</v>
      </c>
      <c r="L334">
        <f t="shared" si="17"/>
        <v>186.31129325360598</v>
      </c>
    </row>
    <row r="335" spans="1:12" x14ac:dyDescent="0.3">
      <c r="A335" s="40">
        <v>333</v>
      </c>
      <c r="B335" s="41">
        <v>43622</v>
      </c>
      <c r="C335">
        <v>2843.48999</v>
      </c>
      <c r="D335">
        <v>26895.439452999999</v>
      </c>
      <c r="E335" s="42">
        <v>7.82</v>
      </c>
      <c r="F335" s="3">
        <f t="shared" si="15"/>
        <v>3439.3145080562658</v>
      </c>
      <c r="G335">
        <v>11953.139648</v>
      </c>
      <c r="H335">
        <v>1.1271</v>
      </c>
      <c r="I335" s="3">
        <f t="shared" si="16"/>
        <v>13472.383697260801</v>
      </c>
      <c r="J335">
        <v>20776.099609000001</v>
      </c>
      <c r="K335" s="7">
        <v>109.48</v>
      </c>
      <c r="L335">
        <f t="shared" si="17"/>
        <v>189.77073080928022</v>
      </c>
    </row>
    <row r="336" spans="1:12" x14ac:dyDescent="0.3">
      <c r="A336" s="40">
        <v>334</v>
      </c>
      <c r="B336" s="41">
        <v>43623</v>
      </c>
      <c r="C336">
        <v>2873.3400879999999</v>
      </c>
      <c r="D336">
        <v>26965.279297000001</v>
      </c>
      <c r="E336" s="42">
        <v>7.82</v>
      </c>
      <c r="F336" s="3">
        <f t="shared" si="15"/>
        <v>3448.2454343989771</v>
      </c>
      <c r="G336">
        <v>12045.379883</v>
      </c>
      <c r="H336">
        <v>1.1334</v>
      </c>
      <c r="I336" s="3">
        <f t="shared" si="16"/>
        <v>13652.2335593922</v>
      </c>
      <c r="J336">
        <v>20774.039063</v>
      </c>
      <c r="K336" s="7">
        <v>109.02</v>
      </c>
      <c r="L336">
        <f t="shared" si="17"/>
        <v>190.552550568703</v>
      </c>
    </row>
    <row r="337" spans="1:12" x14ac:dyDescent="0.3">
      <c r="A337" s="40">
        <v>335</v>
      </c>
      <c r="B337" s="41">
        <v>43626</v>
      </c>
      <c r="C337">
        <v>2886.7299800000001</v>
      </c>
      <c r="D337">
        <v>27578.640625</v>
      </c>
      <c r="E337" s="42">
        <v>7.82</v>
      </c>
      <c r="F337" s="3">
        <f t="shared" si="15"/>
        <v>3526.6803868286443</v>
      </c>
      <c r="G337">
        <v>12155.809569999999</v>
      </c>
      <c r="H337">
        <v>1.1312</v>
      </c>
      <c r="I337" s="3">
        <f t="shared" si="16"/>
        <v>13750.651785583999</v>
      </c>
      <c r="J337">
        <v>20884.710938</v>
      </c>
      <c r="K337" s="7">
        <v>106.82</v>
      </c>
      <c r="L337">
        <f t="shared" si="17"/>
        <v>195.51311494102228</v>
      </c>
    </row>
    <row r="338" spans="1:12" x14ac:dyDescent="0.3">
      <c r="A338" s="40">
        <v>336</v>
      </c>
      <c r="B338" s="41">
        <v>43627</v>
      </c>
      <c r="C338">
        <v>2885.719971</v>
      </c>
      <c r="D338">
        <v>27789.339843999998</v>
      </c>
      <c r="E338" s="42">
        <v>7.82</v>
      </c>
      <c r="F338" s="3">
        <f t="shared" si="15"/>
        <v>3553.6240209718667</v>
      </c>
      <c r="G338">
        <v>12115.679688</v>
      </c>
      <c r="H338">
        <v>1.1326000000000001</v>
      </c>
      <c r="I338" s="3">
        <f t="shared" si="16"/>
        <v>13722.218814628801</v>
      </c>
      <c r="J338">
        <v>21134.419922000001</v>
      </c>
      <c r="K338" s="7">
        <v>106.84</v>
      </c>
      <c r="L338">
        <f t="shared" si="17"/>
        <v>197.8137394421565</v>
      </c>
    </row>
    <row r="339" spans="1:12" x14ac:dyDescent="0.3">
      <c r="A339" s="40">
        <v>337</v>
      </c>
      <c r="B339" s="41">
        <v>43628</v>
      </c>
      <c r="C339">
        <v>2879.8400879999999</v>
      </c>
      <c r="D339">
        <v>27308.460938</v>
      </c>
      <c r="E339" s="42">
        <v>7.82</v>
      </c>
      <c r="F339" s="3">
        <f t="shared" si="15"/>
        <v>3492.1305547314578</v>
      </c>
      <c r="G339">
        <v>12169.049805000001</v>
      </c>
      <c r="H339">
        <v>1.1287</v>
      </c>
      <c r="I339" s="3">
        <f t="shared" si="16"/>
        <v>13735.206514903501</v>
      </c>
      <c r="J339">
        <v>21204.279297000001</v>
      </c>
      <c r="K339" s="7">
        <v>107.13</v>
      </c>
      <c r="L339">
        <f t="shared" si="17"/>
        <v>197.93035841500981</v>
      </c>
    </row>
    <row r="340" spans="1:12" x14ac:dyDescent="0.3">
      <c r="A340" s="40">
        <v>338</v>
      </c>
      <c r="B340" s="41">
        <v>43629</v>
      </c>
      <c r="C340">
        <v>2891.639893</v>
      </c>
      <c r="D340">
        <v>27294.710938</v>
      </c>
      <c r="E340" s="42">
        <v>7.82</v>
      </c>
      <c r="F340" s="3">
        <f t="shared" si="15"/>
        <v>3490.3722427109974</v>
      </c>
      <c r="G340">
        <v>12096.400390999999</v>
      </c>
      <c r="H340">
        <v>1.1277999999999999</v>
      </c>
      <c r="I340" s="3">
        <f t="shared" si="16"/>
        <v>13642.320360969798</v>
      </c>
      <c r="J340">
        <v>21129.720702999999</v>
      </c>
      <c r="K340" s="7">
        <v>107.07</v>
      </c>
      <c r="L340">
        <f t="shared" si="17"/>
        <v>197.34492110768656</v>
      </c>
    </row>
    <row r="341" spans="1:12" x14ac:dyDescent="0.3">
      <c r="A341" s="40">
        <v>339</v>
      </c>
      <c r="B341" s="41">
        <v>43630</v>
      </c>
      <c r="C341">
        <v>2886.9799800000001</v>
      </c>
      <c r="D341">
        <v>27118.349609000001</v>
      </c>
      <c r="E341" s="42">
        <v>7.82</v>
      </c>
      <c r="F341" s="3">
        <f t="shared" si="15"/>
        <v>3467.8196430946291</v>
      </c>
      <c r="G341">
        <v>12085.820313</v>
      </c>
      <c r="H341">
        <v>1.1208</v>
      </c>
      <c r="I341" s="3">
        <f t="shared" si="16"/>
        <v>13545.787406810401</v>
      </c>
      <c r="J341">
        <v>21032</v>
      </c>
      <c r="K341" s="7">
        <v>106.82</v>
      </c>
      <c r="L341">
        <f t="shared" si="17"/>
        <v>196.89196779629285</v>
      </c>
    </row>
    <row r="342" spans="1:12" x14ac:dyDescent="0.3">
      <c r="A342" s="40">
        <v>340</v>
      </c>
      <c r="B342" s="41">
        <v>43633</v>
      </c>
      <c r="C342">
        <v>2889.669922</v>
      </c>
      <c r="D342">
        <v>27227.160156000002</v>
      </c>
      <c r="E342" s="42">
        <v>7.82</v>
      </c>
      <c r="F342" s="3">
        <f t="shared" si="15"/>
        <v>3481.7340352941178</v>
      </c>
      <c r="G342">
        <v>12331.75</v>
      </c>
      <c r="H342">
        <v>1.1216999999999999</v>
      </c>
      <c r="I342" s="3">
        <f t="shared" si="16"/>
        <v>13832.523974999998</v>
      </c>
      <c r="J342">
        <v>21116.890625</v>
      </c>
      <c r="K342" s="7">
        <v>105.73</v>
      </c>
      <c r="L342">
        <f t="shared" si="17"/>
        <v>199.72468197294995</v>
      </c>
    </row>
    <row r="343" spans="1:12" x14ac:dyDescent="0.3">
      <c r="A343" s="40">
        <v>341</v>
      </c>
      <c r="B343" s="41">
        <v>43634</v>
      </c>
      <c r="C343">
        <v>2917.75</v>
      </c>
      <c r="D343">
        <v>27498.769531000002</v>
      </c>
      <c r="E343" s="42">
        <v>7.82</v>
      </c>
      <c r="F343" s="3">
        <f t="shared" si="15"/>
        <v>3516.4666919437341</v>
      </c>
      <c r="G343">
        <v>12308.530273</v>
      </c>
      <c r="H343">
        <v>1.1193</v>
      </c>
      <c r="I343" s="3">
        <f t="shared" si="16"/>
        <v>13776.937934568899</v>
      </c>
      <c r="J343">
        <v>21124</v>
      </c>
      <c r="K343" s="7">
        <v>106.67</v>
      </c>
      <c r="L343">
        <f t="shared" si="17"/>
        <v>198.03131152151494</v>
      </c>
    </row>
    <row r="344" spans="1:12" x14ac:dyDescent="0.3">
      <c r="A344" s="40">
        <v>342</v>
      </c>
      <c r="B344" s="41">
        <v>43635</v>
      </c>
      <c r="C344">
        <v>2926.459961</v>
      </c>
      <c r="D344">
        <v>28202.140625</v>
      </c>
      <c r="E344" s="42">
        <v>7.82</v>
      </c>
      <c r="F344" s="3">
        <f t="shared" si="15"/>
        <v>3606.4118446291559</v>
      </c>
      <c r="G344">
        <v>12355.389648</v>
      </c>
      <c r="H344">
        <v>1.1231</v>
      </c>
      <c r="I344" s="3">
        <f t="shared" si="16"/>
        <v>13876.3381136688</v>
      </c>
      <c r="J344">
        <v>20972.710938</v>
      </c>
      <c r="K344" s="7">
        <v>107.3</v>
      </c>
      <c r="L344">
        <f t="shared" si="17"/>
        <v>195.45862943150047</v>
      </c>
    </row>
    <row r="345" spans="1:12" x14ac:dyDescent="0.3">
      <c r="A345" s="40">
        <v>343</v>
      </c>
      <c r="B345" s="41">
        <v>43636</v>
      </c>
      <c r="C345">
        <v>2954.179932</v>
      </c>
      <c r="D345">
        <v>28550.429688</v>
      </c>
      <c r="E345" s="42">
        <v>7.82</v>
      </c>
      <c r="F345" s="3">
        <f t="shared" si="15"/>
        <v>3650.9500879795396</v>
      </c>
      <c r="G345">
        <v>12339.919921999999</v>
      </c>
      <c r="H345">
        <v>1.1294</v>
      </c>
      <c r="I345" s="3">
        <f t="shared" si="16"/>
        <v>13936.705559906799</v>
      </c>
      <c r="J345">
        <v>21333.869140999999</v>
      </c>
      <c r="K345" s="7">
        <v>106.79</v>
      </c>
      <c r="L345">
        <f t="shared" si="17"/>
        <v>199.77403446951959</v>
      </c>
    </row>
    <row r="346" spans="1:12" x14ac:dyDescent="0.3">
      <c r="A346" s="40">
        <v>344</v>
      </c>
      <c r="B346" s="41">
        <v>43637</v>
      </c>
      <c r="C346">
        <v>2950.459961</v>
      </c>
      <c r="D346">
        <v>28473.710938</v>
      </c>
      <c r="E346" s="42">
        <v>7.82</v>
      </c>
      <c r="F346" s="3">
        <f t="shared" si="15"/>
        <v>3641.1395061381072</v>
      </c>
      <c r="G346">
        <v>12274.570313</v>
      </c>
      <c r="H346">
        <v>1.1367</v>
      </c>
      <c r="I346" s="3">
        <f t="shared" si="16"/>
        <v>13952.504074787101</v>
      </c>
      <c r="J346">
        <v>21462.859375</v>
      </c>
      <c r="K346" s="7">
        <v>106.92</v>
      </c>
      <c r="L346">
        <f t="shared" si="17"/>
        <v>200.73755494762437</v>
      </c>
    </row>
    <row r="347" spans="1:12" x14ac:dyDescent="0.3">
      <c r="A347" s="40">
        <v>345</v>
      </c>
      <c r="B347" s="41">
        <v>43640</v>
      </c>
      <c r="C347">
        <v>2945.3500979999999</v>
      </c>
      <c r="D347">
        <v>28513</v>
      </c>
      <c r="E347" s="42">
        <v>7.82</v>
      </c>
      <c r="F347" s="3">
        <f t="shared" si="15"/>
        <v>3646.16368286445</v>
      </c>
      <c r="G347">
        <v>12228.440430000001</v>
      </c>
      <c r="H347">
        <v>1.1395999999999999</v>
      </c>
      <c r="I347" s="3">
        <f t="shared" si="16"/>
        <v>13935.530714028</v>
      </c>
      <c r="J347">
        <v>21258.640625</v>
      </c>
      <c r="K347" s="7">
        <v>107.35</v>
      </c>
      <c r="L347">
        <f t="shared" si="17"/>
        <v>198.03111900326039</v>
      </c>
    </row>
    <row r="348" spans="1:12" x14ac:dyDescent="0.3">
      <c r="A348" s="40">
        <v>346</v>
      </c>
      <c r="B348" s="41">
        <v>43641</v>
      </c>
      <c r="C348">
        <v>2917.3798830000001</v>
      </c>
      <c r="D348">
        <v>28185.980468999998</v>
      </c>
      <c r="E348" s="42">
        <v>7.82</v>
      </c>
      <c r="F348" s="3">
        <f t="shared" si="15"/>
        <v>3604.3453285166238</v>
      </c>
      <c r="G348">
        <v>12245.320313</v>
      </c>
      <c r="H348">
        <v>1.1372</v>
      </c>
      <c r="I348" s="3">
        <f t="shared" si="16"/>
        <v>13925.3782599436</v>
      </c>
      <c r="J348">
        <v>21285.990234000001</v>
      </c>
      <c r="K348" s="7">
        <v>106.32</v>
      </c>
      <c r="L348">
        <f t="shared" si="17"/>
        <v>200.20683064334088</v>
      </c>
    </row>
    <row r="349" spans="1:12" x14ac:dyDescent="0.3">
      <c r="A349" s="40">
        <v>347</v>
      </c>
      <c r="B349" s="41">
        <v>43642</v>
      </c>
      <c r="C349">
        <v>2913.780029</v>
      </c>
      <c r="D349">
        <v>28221.980468999998</v>
      </c>
      <c r="E349" s="42">
        <v>7.82</v>
      </c>
      <c r="F349" s="3">
        <f t="shared" si="15"/>
        <v>3608.9489090792836</v>
      </c>
      <c r="G349">
        <v>12271.030273</v>
      </c>
      <c r="H349">
        <v>1.1367</v>
      </c>
      <c r="I349" s="3">
        <f t="shared" si="16"/>
        <v>13948.480111319101</v>
      </c>
      <c r="J349">
        <v>21193.810547000001</v>
      </c>
      <c r="K349" s="7">
        <v>106.25</v>
      </c>
      <c r="L349">
        <f t="shared" si="17"/>
        <v>199.47115808941177</v>
      </c>
    </row>
    <row r="350" spans="1:12" x14ac:dyDescent="0.3">
      <c r="A350" s="40">
        <v>348</v>
      </c>
      <c r="B350" s="41">
        <v>43643</v>
      </c>
      <c r="C350">
        <v>2924.919922</v>
      </c>
      <c r="D350">
        <v>28621.419922000001</v>
      </c>
      <c r="E350" s="42">
        <v>7.82</v>
      </c>
      <c r="F350" s="3">
        <f t="shared" si="15"/>
        <v>3660.028123017903</v>
      </c>
      <c r="G350">
        <v>12398.799805000001</v>
      </c>
      <c r="H350">
        <v>1.1365000000000001</v>
      </c>
      <c r="I350" s="3">
        <f t="shared" si="16"/>
        <v>14091.235978382501</v>
      </c>
      <c r="J350">
        <v>21086.589843999998</v>
      </c>
      <c r="K350" s="7">
        <v>106.78</v>
      </c>
      <c r="L350">
        <f t="shared" si="17"/>
        <v>197.47696051695073</v>
      </c>
    </row>
    <row r="351" spans="1:12" x14ac:dyDescent="0.3">
      <c r="A351" s="40">
        <v>349</v>
      </c>
      <c r="B351" s="41">
        <v>43644</v>
      </c>
      <c r="C351">
        <v>2941.76001</v>
      </c>
      <c r="D351">
        <v>28542.619140999999</v>
      </c>
      <c r="E351" s="42">
        <v>7.82</v>
      </c>
      <c r="F351" s="3">
        <f t="shared" si="15"/>
        <v>3649.951296803069</v>
      </c>
      <c r="G351">
        <v>12521.379883</v>
      </c>
      <c r="H351">
        <v>1.1372</v>
      </c>
      <c r="I351" s="3">
        <f t="shared" si="16"/>
        <v>14239.3132029476</v>
      </c>
      <c r="J351">
        <v>21338.169922000001</v>
      </c>
      <c r="K351" s="7">
        <v>106.92</v>
      </c>
      <c r="L351">
        <f t="shared" si="17"/>
        <v>199.57136103628881</v>
      </c>
    </row>
    <row r="352" spans="1:12" x14ac:dyDescent="0.3">
      <c r="A352" s="40">
        <v>350</v>
      </c>
      <c r="B352" s="41">
        <v>43647</v>
      </c>
      <c r="C352">
        <v>2964.330078</v>
      </c>
      <c r="D352">
        <v>28875.560547000001</v>
      </c>
      <c r="E352" s="42">
        <v>7.82</v>
      </c>
      <c r="F352" s="3">
        <f t="shared" si="15"/>
        <v>3692.5269241687979</v>
      </c>
      <c r="G352">
        <v>12526.719727</v>
      </c>
      <c r="H352">
        <v>1.1286</v>
      </c>
      <c r="I352" s="3">
        <f t="shared" si="16"/>
        <v>14137.655883892201</v>
      </c>
      <c r="J352">
        <v>21275.919922000001</v>
      </c>
      <c r="K352" s="7">
        <v>106.74</v>
      </c>
      <c r="L352">
        <f t="shared" si="17"/>
        <v>199.32471352819937</v>
      </c>
    </row>
    <row r="353" spans="1:12" x14ac:dyDescent="0.3">
      <c r="A353" s="40">
        <v>351</v>
      </c>
      <c r="B353" s="41">
        <v>43648</v>
      </c>
      <c r="C353">
        <v>2973.01001</v>
      </c>
      <c r="D353">
        <v>28855.140625</v>
      </c>
      <c r="E353" s="42">
        <v>7.82</v>
      </c>
      <c r="F353" s="3">
        <f t="shared" si="15"/>
        <v>3689.9156809462916</v>
      </c>
      <c r="G353">
        <v>12616.240234000001</v>
      </c>
      <c r="H353">
        <v>1.1289</v>
      </c>
      <c r="I353" s="3">
        <f t="shared" si="16"/>
        <v>14242.473600162601</v>
      </c>
      <c r="J353">
        <v>21729.970702999999</v>
      </c>
      <c r="K353" s="7">
        <v>106.62</v>
      </c>
      <c r="L353">
        <f t="shared" si="17"/>
        <v>203.80764118364283</v>
      </c>
    </row>
    <row r="354" spans="1:12" x14ac:dyDescent="0.3">
      <c r="A354" s="40">
        <v>352</v>
      </c>
      <c r="B354" s="41">
        <v>43649</v>
      </c>
      <c r="C354">
        <v>2995.820068</v>
      </c>
      <c r="D354">
        <v>28795.769531000002</v>
      </c>
      <c r="E354" s="42">
        <v>7.82</v>
      </c>
      <c r="F354" s="3">
        <f t="shared" si="15"/>
        <v>3682.3234694373405</v>
      </c>
      <c r="G354">
        <v>12629.900390999999</v>
      </c>
      <c r="H354">
        <v>1.1282000000000001</v>
      </c>
      <c r="I354" s="3">
        <f t="shared" si="16"/>
        <v>14249.053621126201</v>
      </c>
      <c r="J354">
        <v>21754.269531000002</v>
      </c>
      <c r="K354" s="7">
        <v>107.45</v>
      </c>
      <c r="L354">
        <f t="shared" si="17"/>
        <v>202.45946515588648</v>
      </c>
    </row>
    <row r="355" spans="1:12" x14ac:dyDescent="0.3">
      <c r="A355" s="40">
        <v>353</v>
      </c>
      <c r="B355" s="41">
        <v>43651</v>
      </c>
      <c r="C355">
        <v>2990.4099120000001</v>
      </c>
      <c r="D355">
        <v>28774.830077999999</v>
      </c>
      <c r="E355" s="42">
        <v>7.82</v>
      </c>
      <c r="F355" s="3">
        <f t="shared" si="15"/>
        <v>3679.645790025575</v>
      </c>
      <c r="G355">
        <v>12568.530273</v>
      </c>
      <c r="H355">
        <v>1.1283000000000001</v>
      </c>
      <c r="I355" s="3">
        <f t="shared" si="16"/>
        <v>14181.072707025902</v>
      </c>
      <c r="J355">
        <v>21638.160156000002</v>
      </c>
      <c r="K355" s="7">
        <v>107.43</v>
      </c>
      <c r="L355">
        <f t="shared" si="17"/>
        <v>201.41636559620218</v>
      </c>
    </row>
    <row r="356" spans="1:12" x14ac:dyDescent="0.3">
      <c r="A356" s="40">
        <v>354</v>
      </c>
      <c r="B356" s="41">
        <v>43654</v>
      </c>
      <c r="C356">
        <v>2975.9499510000001</v>
      </c>
      <c r="D356">
        <v>28331.689452999999</v>
      </c>
      <c r="E356" s="42">
        <v>7.82</v>
      </c>
      <c r="F356" s="3">
        <f t="shared" si="15"/>
        <v>3622.9781909207159</v>
      </c>
      <c r="G356">
        <v>12543.509765999999</v>
      </c>
      <c r="H356">
        <v>1.1217999999999999</v>
      </c>
      <c r="I356" s="3">
        <f t="shared" si="16"/>
        <v>14071.309255498798</v>
      </c>
      <c r="J356">
        <v>21702.449218999998</v>
      </c>
      <c r="K356" s="7">
        <v>108.24</v>
      </c>
      <c r="L356">
        <f t="shared" si="17"/>
        <v>200.50304156504063</v>
      </c>
    </row>
    <row r="357" spans="1:12" x14ac:dyDescent="0.3">
      <c r="A357" s="40">
        <v>355</v>
      </c>
      <c r="B357" s="41">
        <v>43655</v>
      </c>
      <c r="C357">
        <v>2979.6298830000001</v>
      </c>
      <c r="D357">
        <v>28116.279297000001</v>
      </c>
      <c r="E357" s="42">
        <v>7.82</v>
      </c>
      <c r="F357" s="3">
        <f t="shared" si="15"/>
        <v>3595.4321351662402</v>
      </c>
      <c r="G357">
        <v>12436.549805000001</v>
      </c>
      <c r="H357">
        <v>1.1213</v>
      </c>
      <c r="I357" s="3">
        <f t="shared" si="16"/>
        <v>13945.1032963465</v>
      </c>
      <c r="J357">
        <v>21746.380859000001</v>
      </c>
      <c r="K357" s="7">
        <v>108.17</v>
      </c>
      <c r="L357">
        <f t="shared" si="17"/>
        <v>201.03892815937877</v>
      </c>
    </row>
    <row r="358" spans="1:12" x14ac:dyDescent="0.3">
      <c r="A358" s="40">
        <v>356</v>
      </c>
      <c r="B358" s="41">
        <v>43656</v>
      </c>
      <c r="C358">
        <v>2993.070068</v>
      </c>
      <c r="D358">
        <v>28204.689452999999</v>
      </c>
      <c r="E358" s="42">
        <v>7.82</v>
      </c>
      <c r="F358" s="3">
        <f t="shared" si="15"/>
        <v>3606.7377817135548</v>
      </c>
      <c r="G358">
        <v>12373.410156</v>
      </c>
      <c r="H358">
        <v>1.1209</v>
      </c>
      <c r="I358" s="3">
        <f t="shared" si="16"/>
        <v>13869.355443860401</v>
      </c>
      <c r="J358">
        <v>21534.349609000001</v>
      </c>
      <c r="K358" s="7">
        <v>107.62</v>
      </c>
      <c r="L358">
        <f t="shared" si="17"/>
        <v>200.09616808214088</v>
      </c>
    </row>
    <row r="359" spans="1:12" x14ac:dyDescent="0.3">
      <c r="A359" s="40">
        <v>357</v>
      </c>
      <c r="B359" s="41">
        <v>43657</v>
      </c>
      <c r="C359">
        <v>2999.9099120000001</v>
      </c>
      <c r="D359">
        <v>28431.800781000002</v>
      </c>
      <c r="E359" s="42">
        <v>7.82</v>
      </c>
      <c r="F359" s="3">
        <f t="shared" si="15"/>
        <v>3635.7801510230179</v>
      </c>
      <c r="G359">
        <v>12332.120117</v>
      </c>
      <c r="H359">
        <v>1.1252</v>
      </c>
      <c r="I359" s="3">
        <f t="shared" si="16"/>
        <v>13876.1015556484</v>
      </c>
      <c r="J359">
        <v>21565.150390999999</v>
      </c>
      <c r="K359" s="7">
        <v>107.54</v>
      </c>
      <c r="L359">
        <f t="shared" si="17"/>
        <v>200.53143380137621</v>
      </c>
    </row>
    <row r="360" spans="1:12" x14ac:dyDescent="0.3">
      <c r="A360" s="40">
        <v>358</v>
      </c>
      <c r="B360" s="41">
        <v>43658</v>
      </c>
      <c r="C360">
        <v>3013.7700199999999</v>
      </c>
      <c r="D360">
        <v>28471.619140999999</v>
      </c>
      <c r="E360" s="42">
        <v>7.82</v>
      </c>
      <c r="F360" s="3">
        <f t="shared" si="15"/>
        <v>3640.8720129156009</v>
      </c>
      <c r="G360">
        <v>12323.320313</v>
      </c>
      <c r="H360">
        <v>1.1254999999999999</v>
      </c>
      <c r="I360" s="3">
        <f t="shared" si="16"/>
        <v>13869.897012281499</v>
      </c>
      <c r="J360">
        <v>21533.480468999998</v>
      </c>
      <c r="K360" s="7">
        <v>108.03</v>
      </c>
      <c r="L360">
        <f t="shared" si="17"/>
        <v>199.32870933074145</v>
      </c>
    </row>
    <row r="361" spans="1:12" x14ac:dyDescent="0.3">
      <c r="A361" s="40">
        <v>359</v>
      </c>
      <c r="B361" s="41">
        <v>43661</v>
      </c>
      <c r="C361">
        <v>3014.3000489999999</v>
      </c>
      <c r="D361">
        <v>28554.880859000001</v>
      </c>
      <c r="E361" s="42">
        <v>7.82</v>
      </c>
      <c r="F361" s="3">
        <f t="shared" si="15"/>
        <v>3651.5192914322251</v>
      </c>
      <c r="G361">
        <v>12387.339844</v>
      </c>
      <c r="H361">
        <v>1.1271</v>
      </c>
      <c r="I361" s="3">
        <f t="shared" si="16"/>
        <v>13961.770738172399</v>
      </c>
      <c r="J361">
        <v>21643.529297000001</v>
      </c>
      <c r="K361" s="7">
        <v>107.51</v>
      </c>
      <c r="L361">
        <f t="shared" si="17"/>
        <v>201.3164291414752</v>
      </c>
    </row>
    <row r="362" spans="1:12" x14ac:dyDescent="0.3">
      <c r="A362" s="40">
        <v>360</v>
      </c>
      <c r="B362" s="41">
        <v>43662</v>
      </c>
      <c r="C362">
        <v>3004.040039</v>
      </c>
      <c r="D362">
        <v>28619.619140999999</v>
      </c>
      <c r="E362" s="42">
        <v>7.82</v>
      </c>
      <c r="F362" s="3">
        <f t="shared" si="15"/>
        <v>3659.7978441176469</v>
      </c>
      <c r="G362">
        <v>12430.969727</v>
      </c>
      <c r="H362">
        <v>1.1257999999999999</v>
      </c>
      <c r="I362" s="3">
        <f t="shared" si="16"/>
        <v>13994.785718656598</v>
      </c>
      <c r="J362">
        <v>21685.900390999999</v>
      </c>
      <c r="K362" s="7">
        <v>106.96</v>
      </c>
      <c r="L362">
        <f t="shared" si="17"/>
        <v>202.74775982610322</v>
      </c>
    </row>
    <row r="363" spans="1:12" x14ac:dyDescent="0.3">
      <c r="A363" s="40">
        <v>361</v>
      </c>
      <c r="B363" s="41">
        <v>43663</v>
      </c>
      <c r="C363">
        <v>2984.419922</v>
      </c>
      <c r="D363">
        <v>28593.169922000001</v>
      </c>
      <c r="E363" s="42">
        <v>7.82</v>
      </c>
      <c r="F363" s="3">
        <f t="shared" si="15"/>
        <v>3656.4155910485933</v>
      </c>
      <c r="G363">
        <v>12341.030273</v>
      </c>
      <c r="H363">
        <v>1.1203000000000001</v>
      </c>
      <c r="I363" s="3">
        <f t="shared" si="16"/>
        <v>13825.656214841902</v>
      </c>
      <c r="J363">
        <v>21535.25</v>
      </c>
      <c r="K363" s="7">
        <v>108.09</v>
      </c>
      <c r="L363">
        <f t="shared" si="17"/>
        <v>199.23443426773983</v>
      </c>
    </row>
    <row r="364" spans="1:12" x14ac:dyDescent="0.3">
      <c r="A364" s="40">
        <v>362</v>
      </c>
      <c r="B364" s="41">
        <v>43664</v>
      </c>
      <c r="C364">
        <v>2995.110107</v>
      </c>
      <c r="D364">
        <v>28461.660156000002</v>
      </c>
      <c r="E364" s="42">
        <v>7.82</v>
      </c>
      <c r="F364" s="3">
        <f t="shared" si="15"/>
        <v>3639.5984854219951</v>
      </c>
      <c r="G364">
        <v>12227.849609000001</v>
      </c>
      <c r="H364">
        <v>1.1220000000000001</v>
      </c>
      <c r="I364" s="3">
        <f t="shared" si="16"/>
        <v>13719.647261298001</v>
      </c>
      <c r="J364">
        <v>21469.179688</v>
      </c>
      <c r="K364" s="7">
        <v>107.65</v>
      </c>
      <c r="L364">
        <f t="shared" si="17"/>
        <v>199.43501800278679</v>
      </c>
    </row>
    <row r="365" spans="1:12" x14ac:dyDescent="0.3">
      <c r="A365" s="40">
        <v>363</v>
      </c>
      <c r="B365" s="41">
        <v>43665</v>
      </c>
      <c r="C365">
        <v>2976.610107</v>
      </c>
      <c r="D365">
        <v>28765.400390999999</v>
      </c>
      <c r="E365" s="42">
        <v>7.82</v>
      </c>
      <c r="F365" s="3">
        <f t="shared" si="15"/>
        <v>3678.4399476982094</v>
      </c>
      <c r="G365">
        <v>12260.070313</v>
      </c>
      <c r="H365">
        <v>1.1273</v>
      </c>
      <c r="I365" s="3">
        <f t="shared" si="16"/>
        <v>13820.777263844901</v>
      </c>
      <c r="J365">
        <v>21046.240234000001</v>
      </c>
      <c r="K365" s="7">
        <v>106.52</v>
      </c>
      <c r="L365">
        <f t="shared" si="17"/>
        <v>197.58017493428466</v>
      </c>
    </row>
    <row r="366" spans="1:12" x14ac:dyDescent="0.3">
      <c r="A366" s="40">
        <v>364</v>
      </c>
      <c r="B366" s="41">
        <v>43668</v>
      </c>
      <c r="C366">
        <v>2985.030029</v>
      </c>
      <c r="D366">
        <v>28371.259765999999</v>
      </c>
      <c r="E366" s="42">
        <v>7.82</v>
      </c>
      <c r="F366" s="3">
        <f t="shared" si="15"/>
        <v>3628.0383332480815</v>
      </c>
      <c r="G366">
        <v>12289.400390999999</v>
      </c>
      <c r="H366">
        <v>1.1215999999999999</v>
      </c>
      <c r="I366" s="3">
        <f t="shared" si="16"/>
        <v>13783.791478545598</v>
      </c>
      <c r="J366">
        <v>21466.990234000001</v>
      </c>
      <c r="K366" s="7">
        <v>105.77</v>
      </c>
      <c r="L366">
        <f t="shared" si="17"/>
        <v>202.95915887302638</v>
      </c>
    </row>
    <row r="367" spans="1:12" x14ac:dyDescent="0.3">
      <c r="A367" s="40">
        <v>365</v>
      </c>
      <c r="B367" s="41">
        <v>43669</v>
      </c>
      <c r="C367">
        <v>3005.469971</v>
      </c>
      <c r="D367">
        <v>28466.480468999998</v>
      </c>
      <c r="E367" s="42">
        <v>7.82</v>
      </c>
      <c r="F367" s="3">
        <f t="shared" si="15"/>
        <v>3640.2148937340148</v>
      </c>
      <c r="G367">
        <v>12490.740234000001</v>
      </c>
      <c r="H367">
        <v>1.1211</v>
      </c>
      <c r="I367" s="3">
        <f t="shared" si="16"/>
        <v>14003.368876337401</v>
      </c>
      <c r="J367">
        <v>21416.789063</v>
      </c>
      <c r="K367" s="7">
        <v>104.1</v>
      </c>
      <c r="L367">
        <f t="shared" si="17"/>
        <v>205.732844024976</v>
      </c>
    </row>
    <row r="368" spans="1:12" x14ac:dyDescent="0.3">
      <c r="A368" s="40">
        <v>366</v>
      </c>
      <c r="B368" s="41">
        <v>43670</v>
      </c>
      <c r="C368">
        <v>3019.5600589999999</v>
      </c>
      <c r="D368">
        <v>28524.039063</v>
      </c>
      <c r="E368" s="42">
        <v>7.82</v>
      </c>
      <c r="F368" s="3">
        <f t="shared" si="15"/>
        <v>3647.5753277493604</v>
      </c>
      <c r="G368">
        <v>12522.889648</v>
      </c>
      <c r="H368">
        <v>1.1148</v>
      </c>
      <c r="I368" s="3">
        <f t="shared" si="16"/>
        <v>13960.517379590401</v>
      </c>
      <c r="J368">
        <v>21620.880859000001</v>
      </c>
      <c r="K368" s="7">
        <v>103.39</v>
      </c>
      <c r="L368">
        <f t="shared" si="17"/>
        <v>209.11965237450431</v>
      </c>
    </row>
    <row r="369" spans="1:12" x14ac:dyDescent="0.3">
      <c r="A369" s="40">
        <v>367</v>
      </c>
      <c r="B369" s="41">
        <v>43671</v>
      </c>
      <c r="C369">
        <v>3003.669922</v>
      </c>
      <c r="D369">
        <v>28594.300781000002</v>
      </c>
      <c r="E369" s="42">
        <v>7.82</v>
      </c>
      <c r="F369" s="3">
        <f t="shared" si="15"/>
        <v>3656.5602021739132</v>
      </c>
      <c r="G369">
        <v>12362.099609000001</v>
      </c>
      <c r="H369">
        <v>1.1135999999999999</v>
      </c>
      <c r="I369" s="3">
        <f t="shared" si="16"/>
        <v>13766.4341245824</v>
      </c>
      <c r="J369">
        <v>21709.570313</v>
      </c>
      <c r="K369" s="7">
        <v>102.79</v>
      </c>
      <c r="L369">
        <f t="shared" si="17"/>
        <v>211.20313564549079</v>
      </c>
    </row>
    <row r="370" spans="1:12" x14ac:dyDescent="0.3">
      <c r="A370" s="40">
        <v>368</v>
      </c>
      <c r="B370" s="41">
        <v>43672</v>
      </c>
      <c r="C370">
        <v>3025.860107</v>
      </c>
      <c r="D370">
        <v>28397.740234000001</v>
      </c>
      <c r="E370" s="42">
        <v>7.82</v>
      </c>
      <c r="F370" s="3">
        <f t="shared" si="15"/>
        <v>3631.4245823529413</v>
      </c>
      <c r="G370">
        <v>12419.900390999999</v>
      </c>
      <c r="H370">
        <v>1.1148</v>
      </c>
      <c r="I370" s="3">
        <f t="shared" si="16"/>
        <v>13845.704955886798</v>
      </c>
      <c r="J370">
        <v>21756.550781000002</v>
      </c>
      <c r="K370" s="7">
        <v>103.96</v>
      </c>
      <c r="L370">
        <f t="shared" si="17"/>
        <v>209.27809523855331</v>
      </c>
    </row>
    <row r="371" spans="1:12" x14ac:dyDescent="0.3">
      <c r="A371" s="40">
        <v>369</v>
      </c>
      <c r="B371" s="41">
        <v>43675</v>
      </c>
      <c r="C371">
        <v>3020.969971</v>
      </c>
      <c r="D371">
        <v>28106.410156000002</v>
      </c>
      <c r="E371" s="42">
        <v>7.82</v>
      </c>
      <c r="F371" s="3">
        <f t="shared" si="15"/>
        <v>3594.1700966751919</v>
      </c>
      <c r="G371">
        <v>12417.469727</v>
      </c>
      <c r="H371">
        <v>1.1124000000000001</v>
      </c>
      <c r="I371" s="3">
        <f t="shared" si="16"/>
        <v>13813.1933243148</v>
      </c>
      <c r="J371">
        <v>21658.150390999999</v>
      </c>
      <c r="K371" s="7">
        <v>103.09</v>
      </c>
      <c r="L371">
        <f t="shared" si="17"/>
        <v>210.08973121544281</v>
      </c>
    </row>
    <row r="372" spans="1:12" x14ac:dyDescent="0.3">
      <c r="A372" s="40">
        <v>370</v>
      </c>
      <c r="B372" s="41">
        <v>43676</v>
      </c>
      <c r="C372">
        <v>3013.179932</v>
      </c>
      <c r="D372">
        <v>28146.5</v>
      </c>
      <c r="E372" s="42">
        <v>7.82</v>
      </c>
      <c r="F372" s="3">
        <f t="shared" si="15"/>
        <v>3599.2966751918157</v>
      </c>
      <c r="G372">
        <v>12147.240234000001</v>
      </c>
      <c r="H372">
        <v>1.1145</v>
      </c>
      <c r="I372" s="3">
        <f t="shared" si="16"/>
        <v>13538.099240793001</v>
      </c>
      <c r="J372">
        <v>21616.800781000002</v>
      </c>
      <c r="K372" s="7">
        <v>102.98</v>
      </c>
      <c r="L372">
        <f t="shared" si="17"/>
        <v>209.91261197319869</v>
      </c>
    </row>
    <row r="373" spans="1:12" x14ac:dyDescent="0.3">
      <c r="A373" s="40">
        <v>371</v>
      </c>
      <c r="B373" s="41">
        <v>43677</v>
      </c>
      <c r="C373">
        <v>2980.3798830000001</v>
      </c>
      <c r="D373">
        <v>27777.75</v>
      </c>
      <c r="E373" s="42">
        <v>7.82</v>
      </c>
      <c r="F373" s="3">
        <f t="shared" si="15"/>
        <v>3552.1419437340151</v>
      </c>
      <c r="G373">
        <v>12189.040039</v>
      </c>
      <c r="H373">
        <v>1.1156999999999999</v>
      </c>
      <c r="I373" s="3">
        <f t="shared" si="16"/>
        <v>13599.311971512298</v>
      </c>
      <c r="J373">
        <v>21709.310547000001</v>
      </c>
      <c r="K373" s="7">
        <v>101.82</v>
      </c>
      <c r="L373">
        <f t="shared" si="17"/>
        <v>213.21263550383031</v>
      </c>
    </row>
    <row r="374" spans="1:12" x14ac:dyDescent="0.3">
      <c r="A374" s="40">
        <v>372</v>
      </c>
      <c r="B374" s="41">
        <v>43678</v>
      </c>
      <c r="C374">
        <v>2953.5600589999999</v>
      </c>
      <c r="D374">
        <v>27565.699218999998</v>
      </c>
      <c r="E374" s="42">
        <v>7.82</v>
      </c>
      <c r="F374" s="3">
        <f t="shared" si="15"/>
        <v>3525.0254755754472</v>
      </c>
      <c r="G374">
        <v>12253.150390999999</v>
      </c>
      <c r="H374">
        <v>1.1089</v>
      </c>
      <c r="I374" s="3">
        <f t="shared" si="16"/>
        <v>13587.518468579899</v>
      </c>
      <c r="J374">
        <v>21521.529297000001</v>
      </c>
      <c r="K374" s="7">
        <v>102.88</v>
      </c>
      <c r="L374">
        <f t="shared" si="17"/>
        <v>209.19060358670296</v>
      </c>
    </row>
    <row r="375" spans="1:12" x14ac:dyDescent="0.3">
      <c r="A375" s="40">
        <v>373</v>
      </c>
      <c r="B375" s="41">
        <v>43679</v>
      </c>
      <c r="C375">
        <v>2932.0500489999999</v>
      </c>
      <c r="D375">
        <v>26918.580077999999</v>
      </c>
      <c r="E375" s="42">
        <v>7.82</v>
      </c>
      <c r="F375" s="3">
        <f t="shared" si="15"/>
        <v>3442.2736672634269</v>
      </c>
      <c r="G375">
        <v>11872.440430000001</v>
      </c>
      <c r="H375">
        <v>1.1081000000000001</v>
      </c>
      <c r="I375" s="3">
        <f t="shared" si="16"/>
        <v>13155.851240483002</v>
      </c>
      <c r="J375">
        <v>21540.990234000001</v>
      </c>
      <c r="K375" s="7">
        <v>102.4</v>
      </c>
      <c r="L375">
        <f t="shared" si="17"/>
        <v>210.36123275390625</v>
      </c>
    </row>
    <row r="376" spans="1:12" x14ac:dyDescent="0.3">
      <c r="A376" s="40">
        <v>374</v>
      </c>
      <c r="B376" s="41">
        <v>43682</v>
      </c>
      <c r="C376">
        <v>2844.73999</v>
      </c>
      <c r="D376">
        <v>26151.320313</v>
      </c>
      <c r="E376" s="42">
        <v>7.82</v>
      </c>
      <c r="F376" s="3">
        <f t="shared" si="15"/>
        <v>3344.1586078005116</v>
      </c>
      <c r="G376">
        <v>11658.509765999999</v>
      </c>
      <c r="H376">
        <v>1.111</v>
      </c>
      <c r="I376" s="3">
        <f t="shared" si="16"/>
        <v>12952.604350025998</v>
      </c>
      <c r="J376">
        <v>21087.160156000002</v>
      </c>
      <c r="K376" s="7">
        <v>100.59</v>
      </c>
      <c r="L376">
        <f t="shared" si="17"/>
        <v>209.63475649666967</v>
      </c>
    </row>
    <row r="377" spans="1:12" x14ac:dyDescent="0.3">
      <c r="A377" s="40">
        <v>375</v>
      </c>
      <c r="B377" s="41">
        <v>43683</v>
      </c>
      <c r="C377">
        <v>2881.7700199999999</v>
      </c>
      <c r="D377">
        <v>25976.240234000001</v>
      </c>
      <c r="E377" s="42">
        <v>7.82</v>
      </c>
      <c r="F377" s="3">
        <f t="shared" si="15"/>
        <v>3321.7698508951407</v>
      </c>
      <c r="G377">
        <v>11567.959961</v>
      </c>
      <c r="H377">
        <v>1.1198999999999999</v>
      </c>
      <c r="I377" s="3">
        <f t="shared" si="16"/>
        <v>12954.958360323899</v>
      </c>
      <c r="J377">
        <v>20720.289063</v>
      </c>
      <c r="K377" s="7">
        <v>100.21</v>
      </c>
      <c r="L377">
        <f t="shared" si="17"/>
        <v>206.76867640953998</v>
      </c>
    </row>
    <row r="378" spans="1:12" x14ac:dyDescent="0.3">
      <c r="A378" s="40">
        <v>376</v>
      </c>
      <c r="B378" s="41">
        <v>43684</v>
      </c>
      <c r="C378">
        <v>2883.9799800000001</v>
      </c>
      <c r="D378">
        <v>25997.029297000001</v>
      </c>
      <c r="E378" s="42">
        <v>7.82</v>
      </c>
      <c r="F378" s="3">
        <f t="shared" si="15"/>
        <v>3324.428298849105</v>
      </c>
      <c r="G378">
        <v>11650.150390999999</v>
      </c>
      <c r="H378">
        <v>1.1194999999999999</v>
      </c>
      <c r="I378" s="3">
        <f t="shared" si="16"/>
        <v>13042.343362724498</v>
      </c>
      <c r="J378">
        <v>20585.310547000001</v>
      </c>
      <c r="K378" s="7">
        <v>96.91</v>
      </c>
      <c r="L378">
        <f t="shared" si="17"/>
        <v>212.41678409864824</v>
      </c>
    </row>
    <row r="379" spans="1:12" x14ac:dyDescent="0.3">
      <c r="A379" s="40">
        <v>377</v>
      </c>
      <c r="B379" s="41">
        <v>43685</v>
      </c>
      <c r="C379">
        <v>2938.0900879999999</v>
      </c>
      <c r="D379">
        <v>26120.769531000002</v>
      </c>
      <c r="E379" s="42">
        <v>7.82</v>
      </c>
      <c r="F379" s="3">
        <f t="shared" si="15"/>
        <v>3340.2518581841432</v>
      </c>
      <c r="G379">
        <v>11845.410156</v>
      </c>
      <c r="H379">
        <v>1.121</v>
      </c>
      <c r="I379" s="3">
        <f t="shared" si="16"/>
        <v>13278.704784875999</v>
      </c>
      <c r="J379">
        <v>20516.560547000001</v>
      </c>
      <c r="K379" s="7">
        <v>98.24</v>
      </c>
      <c r="L379">
        <f t="shared" si="17"/>
        <v>208.84121077972316</v>
      </c>
    </row>
    <row r="380" spans="1:12" x14ac:dyDescent="0.3">
      <c r="A380" s="40">
        <v>378</v>
      </c>
      <c r="B380" s="41">
        <v>43686</v>
      </c>
      <c r="C380">
        <v>2918.6499020000001</v>
      </c>
      <c r="D380">
        <v>25939.300781000002</v>
      </c>
      <c r="E380" s="42">
        <v>7.82</v>
      </c>
      <c r="F380" s="3">
        <f t="shared" si="15"/>
        <v>3317.0461356777496</v>
      </c>
      <c r="G380">
        <v>11693.799805000001</v>
      </c>
      <c r="H380">
        <v>1.1184000000000001</v>
      </c>
      <c r="I380" s="3">
        <f t="shared" si="16"/>
        <v>13078.345701912001</v>
      </c>
      <c r="J380">
        <v>20593.349609000001</v>
      </c>
      <c r="K380" s="7">
        <v>99.35</v>
      </c>
      <c r="L380">
        <f t="shared" si="17"/>
        <v>207.2808214292904</v>
      </c>
    </row>
    <row r="381" spans="1:12" x14ac:dyDescent="0.3">
      <c r="A381" s="40">
        <v>379</v>
      </c>
      <c r="B381" s="41">
        <v>43689</v>
      </c>
      <c r="C381">
        <v>2882.6999510000001</v>
      </c>
      <c r="D381">
        <v>25824.720702999999</v>
      </c>
      <c r="E381" s="42">
        <v>7.82</v>
      </c>
      <c r="F381" s="3">
        <f t="shared" si="15"/>
        <v>3302.3939517902809</v>
      </c>
      <c r="G381">
        <v>11679.679688</v>
      </c>
      <c r="H381">
        <v>1.1204000000000001</v>
      </c>
      <c r="I381" s="3">
        <f t="shared" si="16"/>
        <v>13085.9131224352</v>
      </c>
      <c r="J381">
        <v>20684.820313</v>
      </c>
      <c r="K381" s="7">
        <v>100.08</v>
      </c>
      <c r="L381">
        <f t="shared" si="17"/>
        <v>206.68285684452439</v>
      </c>
    </row>
    <row r="382" spans="1:12" x14ac:dyDescent="0.3">
      <c r="A382" s="40">
        <v>380</v>
      </c>
      <c r="B382" s="41">
        <v>43690</v>
      </c>
      <c r="C382">
        <v>2926.320068</v>
      </c>
      <c r="D382">
        <v>25281.300781000002</v>
      </c>
      <c r="E382" s="42">
        <v>7.82</v>
      </c>
      <c r="F382" s="3">
        <f t="shared" si="15"/>
        <v>3232.9029131713555</v>
      </c>
      <c r="G382">
        <v>11750.129883</v>
      </c>
      <c r="H382">
        <v>1.1212</v>
      </c>
      <c r="I382" s="3">
        <f t="shared" si="16"/>
        <v>13174.245624819599</v>
      </c>
      <c r="J382">
        <v>20455.439452999999</v>
      </c>
      <c r="K382" s="7">
        <v>99.13</v>
      </c>
      <c r="L382">
        <f t="shared" si="17"/>
        <v>206.34963636638759</v>
      </c>
    </row>
    <row r="383" spans="1:12" x14ac:dyDescent="0.3">
      <c r="A383" s="40">
        <v>381</v>
      </c>
      <c r="B383" s="41">
        <v>43691</v>
      </c>
      <c r="C383">
        <v>2840.6000979999999</v>
      </c>
      <c r="D383">
        <v>25302.279297000001</v>
      </c>
      <c r="E383" s="42">
        <v>7.82</v>
      </c>
      <c r="F383" s="3">
        <f t="shared" si="15"/>
        <v>3235.5855878516622</v>
      </c>
      <c r="G383">
        <v>11492.660156</v>
      </c>
      <c r="H383">
        <v>1.1172</v>
      </c>
      <c r="I383" s="3">
        <f t="shared" si="16"/>
        <v>12839.599926283199</v>
      </c>
      <c r="J383">
        <v>20655.130859000001</v>
      </c>
      <c r="K383" s="7">
        <v>99.88</v>
      </c>
      <c r="L383">
        <f t="shared" si="17"/>
        <v>206.79946795154186</v>
      </c>
    </row>
    <row r="384" spans="1:12" x14ac:dyDescent="0.3">
      <c r="A384" s="40">
        <v>382</v>
      </c>
      <c r="B384" s="41">
        <v>43692</v>
      </c>
      <c r="C384">
        <v>2847.6000979999999</v>
      </c>
      <c r="D384">
        <v>25495.460938</v>
      </c>
      <c r="E384" s="42">
        <v>7.82</v>
      </c>
      <c r="F384" s="3">
        <f t="shared" si="15"/>
        <v>3260.2891225063936</v>
      </c>
      <c r="G384">
        <v>11412.669921999999</v>
      </c>
      <c r="H384">
        <v>1.1134999999999999</v>
      </c>
      <c r="I384" s="3">
        <f t="shared" si="16"/>
        <v>12708.007958146998</v>
      </c>
      <c r="J384">
        <v>20405.650390999999</v>
      </c>
      <c r="K384" s="7">
        <v>99.72</v>
      </c>
      <c r="L384">
        <f t="shared" si="17"/>
        <v>204.62946641596469</v>
      </c>
    </row>
    <row r="385" spans="1:12" x14ac:dyDescent="0.3">
      <c r="A385" s="40">
        <v>383</v>
      </c>
      <c r="B385" s="41">
        <v>43693</v>
      </c>
      <c r="C385">
        <v>2888.679932</v>
      </c>
      <c r="D385">
        <v>25734.220702999999</v>
      </c>
      <c r="E385" s="42">
        <v>7.82</v>
      </c>
      <c r="F385" s="3">
        <f t="shared" si="15"/>
        <v>3290.8210617647055</v>
      </c>
      <c r="G385">
        <v>11562.740234000001</v>
      </c>
      <c r="H385">
        <v>1.1101000000000001</v>
      </c>
      <c r="I385" s="3">
        <f t="shared" si="16"/>
        <v>12835.797933763402</v>
      </c>
      <c r="J385">
        <v>20418.810547000001</v>
      </c>
      <c r="K385" s="7">
        <v>99.52</v>
      </c>
      <c r="L385">
        <f t="shared" si="17"/>
        <v>205.17293556069134</v>
      </c>
    </row>
    <row r="386" spans="1:12" x14ac:dyDescent="0.3">
      <c r="A386" s="40">
        <v>384</v>
      </c>
      <c r="B386" s="41">
        <v>43696</v>
      </c>
      <c r="C386">
        <v>2923.6499020000001</v>
      </c>
      <c r="D386">
        <v>26291.839843999998</v>
      </c>
      <c r="E386" s="42">
        <v>7.82</v>
      </c>
      <c r="F386" s="3">
        <f t="shared" si="15"/>
        <v>3362.1278572890023</v>
      </c>
      <c r="G386">
        <v>11715.370117</v>
      </c>
      <c r="H386">
        <v>1.1099000000000001</v>
      </c>
      <c r="I386" s="3">
        <f t="shared" si="16"/>
        <v>13002.889292858301</v>
      </c>
      <c r="J386">
        <v>20563.160156000002</v>
      </c>
      <c r="K386" s="7">
        <v>101.86</v>
      </c>
      <c r="L386">
        <f t="shared" si="17"/>
        <v>201.87669503239744</v>
      </c>
    </row>
    <row r="387" spans="1:12" x14ac:dyDescent="0.3">
      <c r="A387" s="40">
        <v>385</v>
      </c>
      <c r="B387" s="41">
        <v>43697</v>
      </c>
      <c r="C387">
        <v>2900.51001</v>
      </c>
      <c r="D387">
        <v>26231.539063</v>
      </c>
      <c r="E387" s="42">
        <v>7.82</v>
      </c>
      <c r="F387" s="3">
        <f t="shared" ref="F387:F450" si="18">D387/E387</f>
        <v>3354.4167599744246</v>
      </c>
      <c r="G387">
        <v>11651.179688</v>
      </c>
      <c r="H387">
        <v>1.1080000000000001</v>
      </c>
      <c r="I387" s="3">
        <f t="shared" ref="I387:I450" si="19">G387*H387</f>
        <v>12909.507094304001</v>
      </c>
      <c r="J387">
        <v>20677.220702999999</v>
      </c>
      <c r="K387" s="7">
        <v>102.69</v>
      </c>
      <c r="L387">
        <f t="shared" ref="L387:L450" si="20">J387/K387</f>
        <v>201.35573768624013</v>
      </c>
    </row>
    <row r="388" spans="1:12" x14ac:dyDescent="0.3">
      <c r="A388" s="40">
        <v>386</v>
      </c>
      <c r="B388" s="41">
        <v>43698</v>
      </c>
      <c r="C388">
        <v>2924.429932</v>
      </c>
      <c r="D388">
        <v>26270.039063</v>
      </c>
      <c r="E388" s="42">
        <v>7.82</v>
      </c>
      <c r="F388" s="3">
        <f t="shared" si="18"/>
        <v>3359.3400336317136</v>
      </c>
      <c r="G388">
        <v>11802.849609000001</v>
      </c>
      <c r="H388">
        <v>1.1094999999999999</v>
      </c>
      <c r="I388" s="3">
        <f t="shared" si="19"/>
        <v>13095.2616411855</v>
      </c>
      <c r="J388">
        <v>20618.570313</v>
      </c>
      <c r="K388" s="7">
        <v>102.27</v>
      </c>
      <c r="L388">
        <f t="shared" si="20"/>
        <v>201.60917486066296</v>
      </c>
    </row>
    <row r="389" spans="1:12" x14ac:dyDescent="0.3">
      <c r="A389" s="40">
        <v>387</v>
      </c>
      <c r="B389" s="41">
        <v>43699</v>
      </c>
      <c r="C389">
        <v>2922.9499510000001</v>
      </c>
      <c r="D389">
        <v>26048.720702999999</v>
      </c>
      <c r="E389" s="42">
        <v>7.82</v>
      </c>
      <c r="F389" s="3">
        <f t="shared" si="18"/>
        <v>3331.0384530690535</v>
      </c>
      <c r="G389">
        <v>11747.040039</v>
      </c>
      <c r="H389">
        <v>1.1086</v>
      </c>
      <c r="I389" s="3">
        <f t="shared" si="19"/>
        <v>13022.7685872354</v>
      </c>
      <c r="J389">
        <v>20628.009765999999</v>
      </c>
      <c r="K389" s="7">
        <v>101.57</v>
      </c>
      <c r="L389">
        <f t="shared" si="20"/>
        <v>203.09156016540317</v>
      </c>
    </row>
    <row r="390" spans="1:12" x14ac:dyDescent="0.3">
      <c r="A390" s="40">
        <v>388</v>
      </c>
      <c r="B390" s="41">
        <v>43700</v>
      </c>
      <c r="C390">
        <v>2847.110107</v>
      </c>
      <c r="D390">
        <v>26179.330077999999</v>
      </c>
      <c r="E390" s="42">
        <v>7.82</v>
      </c>
      <c r="F390" s="3">
        <f t="shared" si="18"/>
        <v>3347.7404191815854</v>
      </c>
      <c r="G390">
        <v>11611.509765999999</v>
      </c>
      <c r="H390">
        <v>1.1079000000000001</v>
      </c>
      <c r="I390" s="3">
        <f t="shared" si="19"/>
        <v>12864.3916697514</v>
      </c>
      <c r="J390">
        <v>20710.910156000002</v>
      </c>
      <c r="K390" s="7">
        <v>102.53</v>
      </c>
      <c r="L390">
        <f t="shared" si="20"/>
        <v>201.99853853506292</v>
      </c>
    </row>
    <row r="391" spans="1:12" x14ac:dyDescent="0.3">
      <c r="A391" s="40">
        <v>389</v>
      </c>
      <c r="B391" s="41">
        <v>43703</v>
      </c>
      <c r="C391">
        <v>2878.3798830000001</v>
      </c>
      <c r="D391">
        <v>25680.330077999999</v>
      </c>
      <c r="E391" s="42">
        <v>7.82</v>
      </c>
      <c r="F391" s="3">
        <f t="shared" si="18"/>
        <v>3283.9296774936061</v>
      </c>
      <c r="G391">
        <v>11658.040039</v>
      </c>
      <c r="H391">
        <v>1.1145</v>
      </c>
      <c r="I391" s="3">
        <f t="shared" si="19"/>
        <v>12992.8856234655</v>
      </c>
      <c r="J391">
        <v>20261.039063</v>
      </c>
      <c r="K391" s="7">
        <v>102.58</v>
      </c>
      <c r="L391">
        <f t="shared" si="20"/>
        <v>197.5145161142523</v>
      </c>
    </row>
    <row r="392" spans="1:12" x14ac:dyDescent="0.3">
      <c r="A392" s="40">
        <v>390</v>
      </c>
      <c r="B392" s="41">
        <v>43704</v>
      </c>
      <c r="C392">
        <v>2869.1599120000001</v>
      </c>
      <c r="D392">
        <v>25664.070313</v>
      </c>
      <c r="E392" s="42">
        <v>7.82</v>
      </c>
      <c r="F392" s="3">
        <f t="shared" si="18"/>
        <v>3281.850423657289</v>
      </c>
      <c r="G392">
        <v>11730.019531</v>
      </c>
      <c r="H392">
        <v>1.1097999999999999</v>
      </c>
      <c r="I392" s="3">
        <f t="shared" si="19"/>
        <v>13017.975675503798</v>
      </c>
      <c r="J392">
        <v>20456.080077999999</v>
      </c>
      <c r="K392" s="7">
        <v>102.29</v>
      </c>
      <c r="L392">
        <f t="shared" si="20"/>
        <v>199.98123059927656</v>
      </c>
    </row>
    <row r="393" spans="1:12" x14ac:dyDescent="0.3">
      <c r="A393" s="40">
        <v>391</v>
      </c>
      <c r="B393" s="41">
        <v>43705</v>
      </c>
      <c r="C393">
        <v>2887.9399410000001</v>
      </c>
      <c r="D393">
        <v>25615.480468999998</v>
      </c>
      <c r="E393" s="42">
        <v>7.82</v>
      </c>
      <c r="F393" s="3">
        <f t="shared" si="18"/>
        <v>3275.6368886189257</v>
      </c>
      <c r="G393">
        <v>11701.019531</v>
      </c>
      <c r="H393">
        <v>1.1091</v>
      </c>
      <c r="I393" s="3">
        <f t="shared" si="19"/>
        <v>12977.6007618321</v>
      </c>
      <c r="J393">
        <v>20479.419922000001</v>
      </c>
      <c r="K393" s="7">
        <v>100.99</v>
      </c>
      <c r="L393">
        <f t="shared" si="20"/>
        <v>202.78661176354098</v>
      </c>
    </row>
    <row r="394" spans="1:12" x14ac:dyDescent="0.3">
      <c r="A394" s="40">
        <v>392</v>
      </c>
      <c r="B394" s="41">
        <v>43706</v>
      </c>
      <c r="C394">
        <v>2924.580078</v>
      </c>
      <c r="D394">
        <v>25703.5</v>
      </c>
      <c r="E394" s="42">
        <v>7.82</v>
      </c>
      <c r="F394" s="3">
        <f t="shared" si="18"/>
        <v>3286.8925831202046</v>
      </c>
      <c r="G394">
        <v>11838.879883</v>
      </c>
      <c r="H394">
        <v>1.1077999999999999</v>
      </c>
      <c r="I394" s="3">
        <f t="shared" si="19"/>
        <v>13115.111134387398</v>
      </c>
      <c r="J394">
        <v>20460.929688</v>
      </c>
      <c r="K394" s="7">
        <v>101.1</v>
      </c>
      <c r="L394">
        <f t="shared" si="20"/>
        <v>202.38308296735906</v>
      </c>
    </row>
    <row r="395" spans="1:12" x14ac:dyDescent="0.3">
      <c r="A395" s="40">
        <v>393</v>
      </c>
      <c r="B395" s="41">
        <v>43707</v>
      </c>
      <c r="C395">
        <v>2926.459961</v>
      </c>
      <c r="D395">
        <v>25724.730468999998</v>
      </c>
      <c r="E395" s="42">
        <v>7.82</v>
      </c>
      <c r="F395" s="3">
        <f t="shared" si="18"/>
        <v>3289.6074768542194</v>
      </c>
      <c r="G395">
        <v>11939.280273</v>
      </c>
      <c r="H395">
        <v>1.1051</v>
      </c>
      <c r="I395" s="3">
        <f t="shared" si="19"/>
        <v>13194.0986296923</v>
      </c>
      <c r="J395">
        <v>20704.369140999999</v>
      </c>
      <c r="K395" s="7">
        <v>100.72</v>
      </c>
      <c r="L395">
        <f t="shared" si="20"/>
        <v>205.5636332505957</v>
      </c>
    </row>
    <row r="396" spans="1:12" x14ac:dyDescent="0.3">
      <c r="A396" s="40">
        <v>394</v>
      </c>
      <c r="B396" s="41">
        <v>43711</v>
      </c>
      <c r="C396">
        <v>2906.2700199999999</v>
      </c>
      <c r="D396">
        <v>25626.550781000002</v>
      </c>
      <c r="E396" s="42">
        <v>7.82</v>
      </c>
      <c r="F396" s="3">
        <f t="shared" si="18"/>
        <v>3277.0525295396419</v>
      </c>
      <c r="G396">
        <v>11953.780273</v>
      </c>
      <c r="H396">
        <v>1.0974999999999999</v>
      </c>
      <c r="I396" s="3">
        <f t="shared" si="19"/>
        <v>13119.273849617499</v>
      </c>
      <c r="J396">
        <v>20620.189452999999</v>
      </c>
      <c r="K396" s="7">
        <v>101.35</v>
      </c>
      <c r="L396">
        <f t="shared" si="20"/>
        <v>203.45524867291564</v>
      </c>
    </row>
    <row r="397" spans="1:12" x14ac:dyDescent="0.3">
      <c r="A397" s="40">
        <v>395</v>
      </c>
      <c r="B397" s="41">
        <v>43712</v>
      </c>
      <c r="C397">
        <v>2937.780029</v>
      </c>
      <c r="D397">
        <v>25527.849609000001</v>
      </c>
      <c r="E397" s="42">
        <v>7.82</v>
      </c>
      <c r="F397" s="3">
        <f t="shared" si="18"/>
        <v>3264.4308962915602</v>
      </c>
      <c r="G397">
        <v>11910.860352</v>
      </c>
      <c r="H397">
        <v>1.097</v>
      </c>
      <c r="I397" s="3">
        <f t="shared" si="19"/>
        <v>13066.213806144</v>
      </c>
      <c r="J397">
        <v>20625.160156000002</v>
      </c>
      <c r="K397" s="7">
        <v>101.31</v>
      </c>
      <c r="L397">
        <f t="shared" si="20"/>
        <v>203.58464274010464</v>
      </c>
    </row>
    <row r="398" spans="1:12" x14ac:dyDescent="0.3">
      <c r="A398" s="40">
        <v>396</v>
      </c>
      <c r="B398" s="41">
        <v>43713</v>
      </c>
      <c r="C398">
        <v>2976</v>
      </c>
      <c r="D398">
        <v>26523.230468999998</v>
      </c>
      <c r="E398" s="42">
        <v>7.82</v>
      </c>
      <c r="F398" s="3">
        <f t="shared" si="18"/>
        <v>3391.7174512787719</v>
      </c>
      <c r="G398">
        <v>12025.040039</v>
      </c>
      <c r="H398">
        <v>1.0966</v>
      </c>
      <c r="I398" s="3">
        <f t="shared" si="19"/>
        <v>13186.658906767399</v>
      </c>
      <c r="J398">
        <v>20649.140625</v>
      </c>
      <c r="K398" s="7">
        <v>102.37</v>
      </c>
      <c r="L398">
        <f t="shared" si="20"/>
        <v>201.71085889420729</v>
      </c>
    </row>
    <row r="399" spans="1:12" x14ac:dyDescent="0.3">
      <c r="A399" s="40">
        <v>397</v>
      </c>
      <c r="B399" s="41">
        <v>43714</v>
      </c>
      <c r="C399">
        <v>2978.709961</v>
      </c>
      <c r="D399">
        <v>26515.529297000001</v>
      </c>
      <c r="E399" s="42">
        <v>7.82</v>
      </c>
      <c r="F399" s="3">
        <f t="shared" si="18"/>
        <v>3390.732646675192</v>
      </c>
      <c r="G399">
        <v>12126.780273</v>
      </c>
      <c r="H399">
        <v>1.103</v>
      </c>
      <c r="I399" s="3">
        <f t="shared" si="19"/>
        <v>13375.838641119</v>
      </c>
      <c r="J399">
        <v>21085.939452999999</v>
      </c>
      <c r="K399" s="7">
        <v>104.46</v>
      </c>
      <c r="L399">
        <f t="shared" si="20"/>
        <v>201.85659058969941</v>
      </c>
    </row>
    <row r="400" spans="1:12" x14ac:dyDescent="0.3">
      <c r="A400" s="40">
        <v>398</v>
      </c>
      <c r="B400" s="41">
        <v>43717</v>
      </c>
      <c r="C400">
        <v>2978.429932</v>
      </c>
      <c r="D400">
        <v>26690.759765999999</v>
      </c>
      <c r="E400" s="42">
        <v>7.82</v>
      </c>
      <c r="F400" s="3">
        <f t="shared" si="18"/>
        <v>3413.1406350383631</v>
      </c>
      <c r="G400">
        <v>12191.730469</v>
      </c>
      <c r="H400">
        <v>1.1032</v>
      </c>
      <c r="I400" s="3">
        <f t="shared" si="19"/>
        <v>13449.917053400799</v>
      </c>
      <c r="J400">
        <v>21199.570313</v>
      </c>
      <c r="K400" s="7">
        <v>103.13</v>
      </c>
      <c r="L400">
        <f t="shared" si="20"/>
        <v>205.56162428973141</v>
      </c>
    </row>
    <row r="401" spans="1:12" x14ac:dyDescent="0.3">
      <c r="A401" s="40">
        <v>399</v>
      </c>
      <c r="B401" s="41">
        <v>43718</v>
      </c>
      <c r="C401">
        <v>2979.389893</v>
      </c>
      <c r="D401">
        <v>26681.400390999999</v>
      </c>
      <c r="E401" s="42">
        <v>7.82</v>
      </c>
      <c r="F401" s="3">
        <f t="shared" si="18"/>
        <v>3411.943784015345</v>
      </c>
      <c r="G401">
        <v>12226.099609000001</v>
      </c>
      <c r="H401">
        <v>1.103</v>
      </c>
      <c r="I401" s="3">
        <f t="shared" si="19"/>
        <v>13485.387868727001</v>
      </c>
      <c r="J401">
        <v>21318.419922000001</v>
      </c>
      <c r="K401" s="7">
        <v>103.19</v>
      </c>
      <c r="L401">
        <f t="shared" si="20"/>
        <v>206.59385523791067</v>
      </c>
    </row>
    <row r="402" spans="1:12" x14ac:dyDescent="0.3">
      <c r="A402" s="40">
        <v>400</v>
      </c>
      <c r="B402" s="41">
        <v>43719</v>
      </c>
      <c r="C402">
        <v>3000.929932</v>
      </c>
      <c r="D402">
        <v>26683.679688</v>
      </c>
      <c r="E402" s="42">
        <v>7.82</v>
      </c>
      <c r="F402" s="3">
        <f t="shared" si="18"/>
        <v>3412.2352542199487</v>
      </c>
      <c r="G402">
        <v>12268.709961</v>
      </c>
      <c r="H402">
        <v>1.1049</v>
      </c>
      <c r="I402" s="3">
        <f t="shared" si="19"/>
        <v>13555.6976359089</v>
      </c>
      <c r="J402">
        <v>21392.099609000001</v>
      </c>
      <c r="K402" s="7">
        <v>103.62</v>
      </c>
      <c r="L402">
        <f t="shared" si="20"/>
        <v>206.44759321559545</v>
      </c>
    </row>
    <row r="403" spans="1:12" x14ac:dyDescent="0.3">
      <c r="A403" s="40">
        <v>401</v>
      </c>
      <c r="B403" s="41">
        <v>43720</v>
      </c>
      <c r="C403">
        <v>3009.570068</v>
      </c>
      <c r="D403">
        <v>27159.060547000001</v>
      </c>
      <c r="E403" s="42">
        <v>7.82</v>
      </c>
      <c r="F403" s="3">
        <f t="shared" si="18"/>
        <v>3473.0256453964193</v>
      </c>
      <c r="G403">
        <v>12359.070313</v>
      </c>
      <c r="H403">
        <v>1.1037999999999999</v>
      </c>
      <c r="I403" s="3">
        <f t="shared" si="19"/>
        <v>13641.9418114894</v>
      </c>
      <c r="J403">
        <v>21597.759765999999</v>
      </c>
      <c r="K403" s="7">
        <v>104.02</v>
      </c>
      <c r="L403">
        <f t="shared" si="20"/>
        <v>207.63083797346664</v>
      </c>
    </row>
    <row r="404" spans="1:12" x14ac:dyDescent="0.3">
      <c r="A404" s="40">
        <v>402</v>
      </c>
      <c r="B404" s="41">
        <v>43721</v>
      </c>
      <c r="C404">
        <v>3007.389893</v>
      </c>
      <c r="D404">
        <v>27087.630859000001</v>
      </c>
      <c r="E404" s="42">
        <v>7.82</v>
      </c>
      <c r="F404" s="3">
        <f t="shared" si="18"/>
        <v>3463.8914141943733</v>
      </c>
      <c r="G404">
        <v>12410.25</v>
      </c>
      <c r="H404">
        <v>1.1007</v>
      </c>
      <c r="I404" s="3">
        <f t="shared" si="19"/>
        <v>13659.962175000001</v>
      </c>
      <c r="J404">
        <v>21759.609375</v>
      </c>
      <c r="K404" s="7">
        <v>104.13</v>
      </c>
      <c r="L404">
        <f t="shared" si="20"/>
        <v>208.96580596369924</v>
      </c>
    </row>
    <row r="405" spans="1:12" x14ac:dyDescent="0.3">
      <c r="A405" s="40">
        <v>403</v>
      </c>
      <c r="B405" s="41">
        <v>43724</v>
      </c>
      <c r="C405">
        <v>2997.959961</v>
      </c>
      <c r="D405">
        <v>27352.689452999999</v>
      </c>
      <c r="E405" s="42">
        <v>7.82</v>
      </c>
      <c r="F405" s="3">
        <f t="shared" si="18"/>
        <v>3497.7863750639385</v>
      </c>
      <c r="G405">
        <v>12468.530273</v>
      </c>
      <c r="H405">
        <v>1.1064000000000001</v>
      </c>
      <c r="I405" s="3">
        <f t="shared" si="19"/>
        <v>13795.1818940472</v>
      </c>
      <c r="J405">
        <v>21988.289063</v>
      </c>
      <c r="K405" s="7">
        <v>104.49</v>
      </c>
      <c r="L405">
        <f t="shared" si="20"/>
        <v>210.43438666858074</v>
      </c>
    </row>
    <row r="406" spans="1:12" x14ac:dyDescent="0.3">
      <c r="A406" s="40">
        <v>404</v>
      </c>
      <c r="B406" s="41">
        <v>43725</v>
      </c>
      <c r="C406">
        <v>3005.6999510000001</v>
      </c>
      <c r="D406">
        <v>27124.550781000002</v>
      </c>
      <c r="E406" s="42">
        <v>7.82</v>
      </c>
      <c r="F406" s="3">
        <f t="shared" si="18"/>
        <v>3468.6126318414322</v>
      </c>
      <c r="G406">
        <v>12380.309569999999</v>
      </c>
      <c r="H406">
        <v>1.1073</v>
      </c>
      <c r="I406" s="3">
        <f t="shared" si="19"/>
        <v>13708.716786860999</v>
      </c>
      <c r="J406">
        <v>22001.320313</v>
      </c>
      <c r="K406" s="7">
        <v>104.51</v>
      </c>
      <c r="L406">
        <f t="shared" si="20"/>
        <v>210.51880502344272</v>
      </c>
    </row>
    <row r="407" spans="1:12" x14ac:dyDescent="0.3">
      <c r="A407" s="40">
        <v>405</v>
      </c>
      <c r="B407" s="41">
        <v>43726</v>
      </c>
      <c r="C407">
        <v>3006.7299800000001</v>
      </c>
      <c r="D407">
        <v>26790.240234000001</v>
      </c>
      <c r="E407" s="42">
        <v>7.82</v>
      </c>
      <c r="F407" s="3">
        <f t="shared" si="18"/>
        <v>3425.861922506394</v>
      </c>
      <c r="G407">
        <v>12372.610352</v>
      </c>
      <c r="H407">
        <v>1.0998000000000001</v>
      </c>
      <c r="I407" s="3">
        <f t="shared" si="19"/>
        <v>13607.396865129602</v>
      </c>
      <c r="J407">
        <v>21960.710938</v>
      </c>
      <c r="K407" s="7">
        <v>105.32</v>
      </c>
      <c r="L407">
        <f t="shared" si="20"/>
        <v>208.51415626661606</v>
      </c>
    </row>
    <row r="408" spans="1:12" x14ac:dyDescent="0.3">
      <c r="A408" s="40">
        <v>406</v>
      </c>
      <c r="B408" s="41">
        <v>43727</v>
      </c>
      <c r="C408">
        <v>3006.790039</v>
      </c>
      <c r="D408">
        <v>26754.119140999999</v>
      </c>
      <c r="E408" s="42">
        <v>7.82</v>
      </c>
      <c r="F408" s="3">
        <f t="shared" si="18"/>
        <v>3421.2428569053704</v>
      </c>
      <c r="G408">
        <v>12389.620117</v>
      </c>
      <c r="H408">
        <v>1.1068</v>
      </c>
      <c r="I408" s="3">
        <f t="shared" si="19"/>
        <v>13712.831545495601</v>
      </c>
      <c r="J408">
        <v>22044.449218999998</v>
      </c>
      <c r="K408" s="7">
        <v>105.34</v>
      </c>
      <c r="L408">
        <f t="shared" si="20"/>
        <v>209.26950084488323</v>
      </c>
    </row>
    <row r="409" spans="1:12" x14ac:dyDescent="0.3">
      <c r="A409" s="40">
        <v>407</v>
      </c>
      <c r="B409" s="41">
        <v>43728</v>
      </c>
      <c r="C409">
        <v>2992.070068</v>
      </c>
      <c r="D409">
        <v>26468.949218999998</v>
      </c>
      <c r="E409" s="42">
        <v>7.82</v>
      </c>
      <c r="F409" s="3">
        <f t="shared" si="18"/>
        <v>3384.7761149616363</v>
      </c>
      <c r="G409">
        <v>12457.700194999999</v>
      </c>
      <c r="H409">
        <v>1.1019000000000001</v>
      </c>
      <c r="I409" s="3">
        <f t="shared" si="19"/>
        <v>13727.1398448705</v>
      </c>
      <c r="J409">
        <v>22079.089843999998</v>
      </c>
      <c r="K409" s="7">
        <v>103.62</v>
      </c>
      <c r="L409">
        <f t="shared" si="20"/>
        <v>213.07749318664347</v>
      </c>
    </row>
    <row r="410" spans="1:12" x14ac:dyDescent="0.3">
      <c r="A410" s="40">
        <v>408</v>
      </c>
      <c r="B410" s="41">
        <v>43731</v>
      </c>
      <c r="C410">
        <v>2991.780029</v>
      </c>
      <c r="D410">
        <v>26435.669922000001</v>
      </c>
      <c r="E410" s="42">
        <v>7.82</v>
      </c>
      <c r="F410" s="3">
        <f t="shared" si="18"/>
        <v>3380.5204503836317</v>
      </c>
      <c r="G410">
        <v>12468.009765999999</v>
      </c>
      <c r="H410">
        <v>1.1041000000000001</v>
      </c>
      <c r="I410" s="3">
        <f t="shared" si="19"/>
        <v>13765.9295826406</v>
      </c>
      <c r="J410">
        <v>22098.839843999998</v>
      </c>
      <c r="K410" s="7">
        <v>103.23</v>
      </c>
      <c r="L410">
        <f t="shared" si="20"/>
        <v>214.07381424004646</v>
      </c>
    </row>
    <row r="411" spans="1:12" x14ac:dyDescent="0.3">
      <c r="A411" s="40">
        <v>409</v>
      </c>
      <c r="B411" s="41">
        <v>43732</v>
      </c>
      <c r="C411">
        <v>2966.6000979999999</v>
      </c>
      <c r="D411">
        <v>26222.400390999999</v>
      </c>
      <c r="E411" s="42">
        <v>7.82</v>
      </c>
      <c r="F411" s="3">
        <f t="shared" si="18"/>
        <v>3353.248131841432</v>
      </c>
      <c r="G411">
        <v>12342.330078000001</v>
      </c>
      <c r="H411">
        <v>1.1013999999999999</v>
      </c>
      <c r="I411" s="3">
        <f t="shared" si="19"/>
        <v>13593.8423479092</v>
      </c>
      <c r="J411">
        <v>22020.150390999999</v>
      </c>
      <c r="K411" s="7">
        <v>103.67</v>
      </c>
      <c r="L411">
        <f t="shared" si="20"/>
        <v>212.40619649850487</v>
      </c>
    </row>
    <row r="412" spans="1:12" x14ac:dyDescent="0.3">
      <c r="A412" s="40">
        <v>410</v>
      </c>
      <c r="B412" s="41">
        <v>43733</v>
      </c>
      <c r="C412">
        <v>2984.8701169999999</v>
      </c>
      <c r="D412">
        <v>26281</v>
      </c>
      <c r="E412" s="42">
        <v>7.82</v>
      </c>
      <c r="F412" s="3">
        <f t="shared" si="18"/>
        <v>3360.7416879795396</v>
      </c>
      <c r="G412">
        <v>12307.150390999999</v>
      </c>
      <c r="H412">
        <v>1.0995999999999999</v>
      </c>
      <c r="I412" s="3">
        <f t="shared" si="19"/>
        <v>13532.942569943598</v>
      </c>
      <c r="J412">
        <v>22048.240234000001</v>
      </c>
      <c r="K412" s="7">
        <v>104.45</v>
      </c>
      <c r="L412">
        <f t="shared" si="20"/>
        <v>211.08894431785544</v>
      </c>
    </row>
    <row r="413" spans="1:12" x14ac:dyDescent="0.3">
      <c r="A413" s="40">
        <v>411</v>
      </c>
      <c r="B413" s="41">
        <v>43734</v>
      </c>
      <c r="C413">
        <v>2977.6201169999999</v>
      </c>
      <c r="D413">
        <v>25945.349609000001</v>
      </c>
      <c r="E413" s="42">
        <v>7.82</v>
      </c>
      <c r="F413" s="3">
        <f t="shared" si="18"/>
        <v>3317.8196430946291</v>
      </c>
      <c r="G413">
        <v>12234.179688</v>
      </c>
      <c r="H413">
        <v>1.1015999999999999</v>
      </c>
      <c r="I413" s="3">
        <f t="shared" si="19"/>
        <v>13477.1723443008</v>
      </c>
      <c r="J413">
        <v>21878.900390999999</v>
      </c>
      <c r="K413" s="7">
        <v>105.26</v>
      </c>
      <c r="L413">
        <f t="shared" si="20"/>
        <v>207.85578938818162</v>
      </c>
    </row>
    <row r="414" spans="1:12" x14ac:dyDescent="0.3">
      <c r="A414" s="40">
        <v>412</v>
      </c>
      <c r="B414" s="41">
        <v>43735</v>
      </c>
      <c r="C414">
        <v>2961.790039</v>
      </c>
      <c r="D414">
        <v>26041.929688</v>
      </c>
      <c r="E414" s="42">
        <v>7.82</v>
      </c>
      <c r="F414" s="3">
        <f t="shared" si="18"/>
        <v>3330.1700368286442</v>
      </c>
      <c r="G414">
        <v>12288.540039</v>
      </c>
      <c r="H414">
        <v>1.0945</v>
      </c>
      <c r="I414" s="3">
        <f t="shared" si="19"/>
        <v>13449.8070726855</v>
      </c>
      <c r="J414">
        <v>21755.839843999998</v>
      </c>
      <c r="K414" s="7">
        <v>104.81</v>
      </c>
      <c r="L414">
        <f t="shared" si="20"/>
        <v>207.57408495372576</v>
      </c>
    </row>
    <row r="415" spans="1:12" x14ac:dyDescent="0.3">
      <c r="A415" s="40">
        <v>413</v>
      </c>
      <c r="B415" s="41">
        <v>43738</v>
      </c>
      <c r="C415">
        <v>2976.73999</v>
      </c>
      <c r="D415">
        <v>25954.810547000001</v>
      </c>
      <c r="E415" s="42">
        <v>7.82</v>
      </c>
      <c r="F415" s="3">
        <f t="shared" si="18"/>
        <v>3319.029481713555</v>
      </c>
      <c r="G415">
        <v>12380.940430000001</v>
      </c>
      <c r="H415">
        <v>1.0927</v>
      </c>
      <c r="I415" s="3">
        <f t="shared" si="19"/>
        <v>13528.653607861001</v>
      </c>
      <c r="J415">
        <v>21885.240234000001</v>
      </c>
      <c r="K415" s="7">
        <v>104.08</v>
      </c>
      <c r="L415">
        <f t="shared" si="20"/>
        <v>210.27325359338971</v>
      </c>
    </row>
    <row r="416" spans="1:12" x14ac:dyDescent="0.3">
      <c r="A416" s="40">
        <v>414</v>
      </c>
      <c r="B416" s="41">
        <v>43739</v>
      </c>
      <c r="C416">
        <v>2940.25</v>
      </c>
      <c r="D416">
        <v>26092.269531000002</v>
      </c>
      <c r="E416" s="42">
        <v>7.82</v>
      </c>
      <c r="F416" s="3">
        <f t="shared" si="18"/>
        <v>3336.607356905371</v>
      </c>
      <c r="G416">
        <v>12428.080078000001</v>
      </c>
      <c r="H416">
        <v>1.0941000000000001</v>
      </c>
      <c r="I416" s="3">
        <f t="shared" si="19"/>
        <v>13597.562413339801</v>
      </c>
      <c r="J416">
        <v>21778.609375</v>
      </c>
      <c r="K416" s="7">
        <v>104.48</v>
      </c>
      <c r="L416">
        <f t="shared" si="20"/>
        <v>208.44763950038285</v>
      </c>
    </row>
    <row r="417" spans="1:12" x14ac:dyDescent="0.3">
      <c r="A417" s="40">
        <v>415</v>
      </c>
      <c r="B417" s="41">
        <v>43740</v>
      </c>
      <c r="C417">
        <v>2887.610107</v>
      </c>
      <c r="D417">
        <v>26042.689452999999</v>
      </c>
      <c r="E417" s="42">
        <v>7.82</v>
      </c>
      <c r="F417" s="3">
        <f t="shared" si="18"/>
        <v>3330.2671934782607</v>
      </c>
      <c r="G417">
        <v>12263.830078000001</v>
      </c>
      <c r="H417">
        <v>1.0901000000000001</v>
      </c>
      <c r="I417" s="3">
        <f t="shared" si="19"/>
        <v>13368.801168027801</v>
      </c>
      <c r="J417">
        <v>21341.740234000001</v>
      </c>
      <c r="K417" s="7">
        <v>103.84</v>
      </c>
      <c r="L417">
        <f t="shared" si="20"/>
        <v>205.52523337827427</v>
      </c>
    </row>
    <row r="418" spans="1:12" x14ac:dyDescent="0.3">
      <c r="A418" s="40">
        <v>416</v>
      </c>
      <c r="B418" s="41">
        <v>43741</v>
      </c>
      <c r="C418">
        <v>2910.6298830000001</v>
      </c>
      <c r="D418">
        <v>26110.310547000001</v>
      </c>
      <c r="E418" s="42">
        <v>7.82</v>
      </c>
      <c r="F418" s="3">
        <f t="shared" si="18"/>
        <v>3338.9143921994887</v>
      </c>
      <c r="G418">
        <v>11925.25</v>
      </c>
      <c r="H418">
        <v>1.0931</v>
      </c>
      <c r="I418" s="3">
        <f t="shared" si="19"/>
        <v>13035.490775</v>
      </c>
      <c r="J418">
        <v>21410.199218999998</v>
      </c>
      <c r="K418" s="7">
        <v>103.27</v>
      </c>
      <c r="L418">
        <f t="shared" si="20"/>
        <v>207.32254496949741</v>
      </c>
    </row>
    <row r="419" spans="1:12" x14ac:dyDescent="0.3">
      <c r="A419" s="40">
        <v>417</v>
      </c>
      <c r="B419" s="41">
        <v>43742</v>
      </c>
      <c r="C419">
        <v>2952.01001</v>
      </c>
      <c r="D419">
        <v>25821.029297000001</v>
      </c>
      <c r="E419" s="42">
        <v>7.82</v>
      </c>
      <c r="F419" s="3">
        <f t="shared" si="18"/>
        <v>3301.9219049872122</v>
      </c>
      <c r="G419">
        <v>12012.809569999999</v>
      </c>
      <c r="H419">
        <v>1.0959000000000001</v>
      </c>
      <c r="I419" s="3">
        <f t="shared" si="19"/>
        <v>13164.838007763001</v>
      </c>
      <c r="J419">
        <v>21375.25</v>
      </c>
      <c r="K419" s="7">
        <v>103.95</v>
      </c>
      <c r="L419">
        <f t="shared" si="20"/>
        <v>205.63011063011064</v>
      </c>
    </row>
    <row r="420" spans="1:12" x14ac:dyDescent="0.3">
      <c r="A420" s="40">
        <v>418</v>
      </c>
      <c r="B420" s="41">
        <v>43745</v>
      </c>
      <c r="C420">
        <v>2938.790039</v>
      </c>
      <c r="D420">
        <v>25893.400390999999</v>
      </c>
      <c r="E420" s="42">
        <v>7.82</v>
      </c>
      <c r="F420" s="3">
        <f t="shared" si="18"/>
        <v>3311.1765205882352</v>
      </c>
      <c r="G420">
        <v>12097.429688</v>
      </c>
      <c r="H420">
        <v>1.0967</v>
      </c>
      <c r="I420" s="3">
        <f t="shared" si="19"/>
        <v>13267.251138829601</v>
      </c>
      <c r="J420">
        <v>21587.779297000001</v>
      </c>
      <c r="K420" s="7">
        <v>103.37</v>
      </c>
      <c r="L420">
        <f t="shared" si="20"/>
        <v>208.83988872013157</v>
      </c>
    </row>
    <row r="421" spans="1:12" x14ac:dyDescent="0.3">
      <c r="A421" s="40">
        <v>419</v>
      </c>
      <c r="B421" s="41">
        <v>43746</v>
      </c>
      <c r="C421">
        <v>2893.0600589999999</v>
      </c>
      <c r="D421">
        <v>25682.810547000001</v>
      </c>
      <c r="E421" s="42">
        <v>7.82</v>
      </c>
      <c r="F421" s="3">
        <f t="shared" si="18"/>
        <v>3284.246873017903</v>
      </c>
      <c r="G421">
        <v>11970.200194999999</v>
      </c>
      <c r="H421">
        <v>1.0978000000000001</v>
      </c>
      <c r="I421" s="3">
        <f t="shared" si="19"/>
        <v>13140.885774071001</v>
      </c>
      <c r="J421">
        <v>21456.380859000001</v>
      </c>
      <c r="K421" s="7">
        <v>104.1</v>
      </c>
      <c r="L421">
        <f t="shared" si="20"/>
        <v>206.11316867435161</v>
      </c>
    </row>
    <row r="422" spans="1:12" x14ac:dyDescent="0.3">
      <c r="A422" s="40">
        <v>420</v>
      </c>
      <c r="B422" s="41">
        <v>43747</v>
      </c>
      <c r="C422">
        <v>2919.3999020000001</v>
      </c>
      <c r="D422">
        <v>25707.929688</v>
      </c>
      <c r="E422" s="42">
        <v>7.82</v>
      </c>
      <c r="F422" s="3">
        <f t="shared" si="18"/>
        <v>3287.459039386189</v>
      </c>
      <c r="G422">
        <v>12094.259765999999</v>
      </c>
      <c r="H422">
        <v>1.097</v>
      </c>
      <c r="I422" s="3">
        <f t="shared" si="19"/>
        <v>13267.402963301998</v>
      </c>
      <c r="J422">
        <v>21551.980468999998</v>
      </c>
      <c r="K422" s="7">
        <v>104.75</v>
      </c>
      <c r="L422">
        <f t="shared" si="20"/>
        <v>205.74683025298327</v>
      </c>
    </row>
    <row r="423" spans="1:12" x14ac:dyDescent="0.3">
      <c r="A423" s="40">
        <v>421</v>
      </c>
      <c r="B423" s="41">
        <v>43748</v>
      </c>
      <c r="C423">
        <v>2938.1298830000001</v>
      </c>
      <c r="D423">
        <v>26308.439452999999</v>
      </c>
      <c r="E423" s="42">
        <v>7.82</v>
      </c>
      <c r="F423" s="3">
        <f t="shared" si="18"/>
        <v>3364.2505694373399</v>
      </c>
      <c r="G423">
        <v>12164.200194999999</v>
      </c>
      <c r="H423">
        <v>1.0954999999999999</v>
      </c>
      <c r="I423" s="3">
        <f t="shared" si="19"/>
        <v>13325.881313622498</v>
      </c>
      <c r="J423">
        <v>21798.869140999999</v>
      </c>
      <c r="K423" s="7">
        <v>105.41</v>
      </c>
      <c r="L423">
        <f t="shared" si="20"/>
        <v>206.80076976567688</v>
      </c>
    </row>
    <row r="424" spans="1:12" x14ac:dyDescent="0.3">
      <c r="A424" s="40">
        <v>422</v>
      </c>
      <c r="B424" s="41">
        <v>43749</v>
      </c>
      <c r="C424">
        <v>2970.2700199999999</v>
      </c>
      <c r="D424">
        <v>26521.849609000001</v>
      </c>
      <c r="E424" s="42">
        <v>7.82</v>
      </c>
      <c r="F424" s="3">
        <f t="shared" si="18"/>
        <v>3391.5408707161123</v>
      </c>
      <c r="G424">
        <v>12511.650390999999</v>
      </c>
      <c r="H424">
        <v>1.0972999999999999</v>
      </c>
      <c r="I424" s="3">
        <f t="shared" si="19"/>
        <v>13729.033974044298</v>
      </c>
      <c r="J424">
        <v>22207.210938</v>
      </c>
      <c r="K424" s="7">
        <v>105.57</v>
      </c>
      <c r="L424">
        <f t="shared" si="20"/>
        <v>210.3553181585678</v>
      </c>
    </row>
    <row r="425" spans="1:12" x14ac:dyDescent="0.3">
      <c r="A425" s="40">
        <v>423</v>
      </c>
      <c r="B425" s="41">
        <v>43752</v>
      </c>
      <c r="C425">
        <v>2966.1499020000001</v>
      </c>
      <c r="D425">
        <v>26503.929688</v>
      </c>
      <c r="E425" s="42">
        <v>7.82</v>
      </c>
      <c r="F425" s="3">
        <f t="shared" si="18"/>
        <v>3389.2493207161124</v>
      </c>
      <c r="G425">
        <v>12486.559569999999</v>
      </c>
      <c r="H425">
        <v>1.1005</v>
      </c>
      <c r="I425" s="3">
        <f t="shared" si="19"/>
        <v>13741.458806785</v>
      </c>
      <c r="J425">
        <v>22472.919922000001</v>
      </c>
      <c r="K425" s="7">
        <v>104.55</v>
      </c>
      <c r="L425">
        <f t="shared" si="20"/>
        <v>214.94901886178863</v>
      </c>
    </row>
    <row r="426" spans="1:12" x14ac:dyDescent="0.3">
      <c r="A426" s="40">
        <v>424</v>
      </c>
      <c r="B426" s="41">
        <v>43753</v>
      </c>
      <c r="C426">
        <v>2995.679932</v>
      </c>
      <c r="D426">
        <v>26664.279297000001</v>
      </c>
      <c r="E426" s="42">
        <v>7.82</v>
      </c>
      <c r="F426" s="3">
        <f t="shared" si="18"/>
        <v>3409.7543858056265</v>
      </c>
      <c r="G426">
        <v>12629.790039</v>
      </c>
      <c r="H426">
        <v>1.1040000000000001</v>
      </c>
      <c r="I426" s="3">
        <f t="shared" si="19"/>
        <v>13943.288203056001</v>
      </c>
      <c r="J426">
        <v>22451.859375</v>
      </c>
      <c r="K426" s="7">
        <v>105.26</v>
      </c>
      <c r="L426">
        <f t="shared" si="20"/>
        <v>213.29906303439103</v>
      </c>
    </row>
    <row r="427" spans="1:12" x14ac:dyDescent="0.3">
      <c r="A427" s="40">
        <v>425</v>
      </c>
      <c r="B427" s="41">
        <v>43754</v>
      </c>
      <c r="C427">
        <v>2989.6899410000001</v>
      </c>
      <c r="D427">
        <v>26848.490234000001</v>
      </c>
      <c r="E427" s="42">
        <v>7.82</v>
      </c>
      <c r="F427" s="3">
        <f t="shared" si="18"/>
        <v>3433.3107716112531</v>
      </c>
      <c r="G427">
        <v>12670.110352</v>
      </c>
      <c r="H427">
        <v>1.1025</v>
      </c>
      <c r="I427" s="3">
        <f t="shared" si="19"/>
        <v>13968.79666308</v>
      </c>
      <c r="J427">
        <v>22492.679688</v>
      </c>
      <c r="K427" s="7">
        <v>105.03</v>
      </c>
      <c r="L427">
        <f t="shared" si="20"/>
        <v>214.15480994001715</v>
      </c>
    </row>
    <row r="428" spans="1:12" x14ac:dyDescent="0.3">
      <c r="A428" s="40">
        <v>426</v>
      </c>
      <c r="B428" s="41">
        <v>43755</v>
      </c>
      <c r="C428">
        <v>2997.9499510000001</v>
      </c>
      <c r="D428">
        <v>26719.580077999999</v>
      </c>
      <c r="E428" s="42">
        <v>7.82</v>
      </c>
      <c r="F428" s="3">
        <f t="shared" si="18"/>
        <v>3416.8260969309458</v>
      </c>
      <c r="G428">
        <v>12654.950194999999</v>
      </c>
      <c r="H428">
        <v>1.103</v>
      </c>
      <c r="I428" s="3">
        <f t="shared" si="19"/>
        <v>13958.410065085</v>
      </c>
      <c r="J428">
        <v>22548.900390999999</v>
      </c>
      <c r="K428" s="7">
        <v>106.11</v>
      </c>
      <c r="L428">
        <f t="shared" si="20"/>
        <v>212.50495138064272</v>
      </c>
    </row>
    <row r="429" spans="1:12" x14ac:dyDescent="0.3">
      <c r="A429" s="40">
        <v>427</v>
      </c>
      <c r="B429" s="41">
        <v>43756</v>
      </c>
      <c r="C429">
        <v>2986.1999510000001</v>
      </c>
      <c r="D429">
        <v>26725.679688</v>
      </c>
      <c r="E429" s="42">
        <v>7.8</v>
      </c>
      <c r="F429" s="3">
        <f t="shared" si="18"/>
        <v>3426.369190769231</v>
      </c>
      <c r="G429">
        <v>12633.599609000001</v>
      </c>
      <c r="H429">
        <v>1.1073</v>
      </c>
      <c r="I429" s="3">
        <f t="shared" si="19"/>
        <v>13989.184847045701</v>
      </c>
      <c r="J429">
        <v>22625.380859000001</v>
      </c>
      <c r="K429" s="7">
        <v>105.32</v>
      </c>
      <c r="L429">
        <f t="shared" si="20"/>
        <v>214.82511259969618</v>
      </c>
    </row>
    <row r="430" spans="1:12" x14ac:dyDescent="0.3">
      <c r="A430" s="40">
        <v>428</v>
      </c>
      <c r="B430" s="41">
        <v>43759</v>
      </c>
      <c r="C430">
        <v>3006.719971</v>
      </c>
      <c r="D430">
        <v>26786.199218999998</v>
      </c>
      <c r="E430" s="42">
        <v>7.8</v>
      </c>
      <c r="F430" s="3">
        <f t="shared" si="18"/>
        <v>3434.1281049999998</v>
      </c>
      <c r="G430">
        <v>12747.959961</v>
      </c>
      <c r="H430">
        <v>1.1125</v>
      </c>
      <c r="I430" s="3">
        <f t="shared" si="19"/>
        <v>14182.1054566125</v>
      </c>
      <c r="J430">
        <v>22750.599609000001</v>
      </c>
      <c r="K430" s="7">
        <v>106.07</v>
      </c>
      <c r="L430">
        <f t="shared" si="20"/>
        <v>214.4866560667484</v>
      </c>
    </row>
    <row r="431" spans="1:12" x14ac:dyDescent="0.3">
      <c r="A431" s="40">
        <v>429</v>
      </c>
      <c r="B431" s="41">
        <v>43760</v>
      </c>
      <c r="C431">
        <v>2995.98999</v>
      </c>
      <c r="D431">
        <v>26566.730468999998</v>
      </c>
      <c r="E431" s="42">
        <v>7.8</v>
      </c>
      <c r="F431" s="3">
        <f t="shared" si="18"/>
        <v>3405.9910857692307</v>
      </c>
      <c r="G431">
        <v>12754.690430000001</v>
      </c>
      <c r="H431">
        <v>1.1162000000000001</v>
      </c>
      <c r="I431" s="3">
        <f t="shared" si="19"/>
        <v>14236.785457966002</v>
      </c>
      <c r="J431">
        <v>22799.810547000001</v>
      </c>
      <c r="K431" s="7">
        <v>107.19</v>
      </c>
      <c r="L431">
        <f t="shared" si="20"/>
        <v>212.70464172963898</v>
      </c>
    </row>
    <row r="432" spans="1:12" x14ac:dyDescent="0.3">
      <c r="A432" s="40">
        <v>430</v>
      </c>
      <c r="B432" s="41">
        <v>43761</v>
      </c>
      <c r="C432">
        <v>3004.5200199999999</v>
      </c>
      <c r="D432">
        <v>26797.949218999998</v>
      </c>
      <c r="E432" s="42">
        <v>7.8</v>
      </c>
      <c r="F432" s="3">
        <f t="shared" si="18"/>
        <v>3435.6345152564099</v>
      </c>
      <c r="G432">
        <v>12798.190430000001</v>
      </c>
      <c r="H432">
        <v>1.1145</v>
      </c>
      <c r="I432" s="3">
        <f t="shared" si="19"/>
        <v>14263.583234235</v>
      </c>
      <c r="J432">
        <v>22867.269531000002</v>
      </c>
      <c r="K432" s="7">
        <v>106.77</v>
      </c>
      <c r="L432">
        <f t="shared" si="20"/>
        <v>214.17317159314416</v>
      </c>
    </row>
    <row r="433" spans="1:12" x14ac:dyDescent="0.3">
      <c r="A433" s="40">
        <v>431</v>
      </c>
      <c r="B433" s="41">
        <v>43762</v>
      </c>
      <c r="C433">
        <v>3010.290039</v>
      </c>
      <c r="D433">
        <v>26667.390625</v>
      </c>
      <c r="E433" s="42">
        <v>7.8</v>
      </c>
      <c r="F433" s="3">
        <f t="shared" si="18"/>
        <v>3418.8962339743589</v>
      </c>
      <c r="G433">
        <v>12872.099609000001</v>
      </c>
      <c r="H433">
        <v>1.1119000000000001</v>
      </c>
      <c r="I433" s="3">
        <f t="shared" si="19"/>
        <v>14312.487555247102</v>
      </c>
      <c r="J433">
        <v>22974.130859000001</v>
      </c>
      <c r="K433" s="7">
        <v>108.03</v>
      </c>
      <c r="L433">
        <f t="shared" si="20"/>
        <v>212.66436044617237</v>
      </c>
    </row>
    <row r="434" spans="1:12" x14ac:dyDescent="0.3">
      <c r="A434" s="40">
        <v>432</v>
      </c>
      <c r="B434" s="41">
        <v>43763</v>
      </c>
      <c r="C434">
        <v>3022.5500489999999</v>
      </c>
      <c r="D434">
        <v>26891.259765999999</v>
      </c>
      <c r="E434" s="42">
        <v>7.8</v>
      </c>
      <c r="F434" s="3">
        <f t="shared" si="18"/>
        <v>3447.5974058974357</v>
      </c>
      <c r="G434">
        <v>12894.509765999999</v>
      </c>
      <c r="H434">
        <v>1.1133</v>
      </c>
      <c r="I434" s="3">
        <f t="shared" si="19"/>
        <v>14355.457722487799</v>
      </c>
      <c r="J434">
        <v>22843.119140999999</v>
      </c>
      <c r="K434" s="7">
        <v>108.02</v>
      </c>
      <c r="L434">
        <f t="shared" si="20"/>
        <v>211.47120108313274</v>
      </c>
    </row>
    <row r="435" spans="1:12" x14ac:dyDescent="0.3">
      <c r="A435" s="40">
        <v>433</v>
      </c>
      <c r="B435" s="41">
        <v>43766</v>
      </c>
      <c r="C435">
        <v>3039.419922</v>
      </c>
      <c r="D435">
        <v>26786.759765999999</v>
      </c>
      <c r="E435" s="42">
        <v>7.8</v>
      </c>
      <c r="F435" s="3">
        <f t="shared" si="18"/>
        <v>3434.1999700000001</v>
      </c>
      <c r="G435">
        <v>12941.709961</v>
      </c>
      <c r="H435">
        <v>1.1105</v>
      </c>
      <c r="I435" s="3">
        <f t="shared" si="19"/>
        <v>14371.7689116905</v>
      </c>
      <c r="J435">
        <v>22927.039063</v>
      </c>
      <c r="K435" s="7">
        <v>108.28</v>
      </c>
      <c r="L435">
        <f t="shared" si="20"/>
        <v>211.7384472016993</v>
      </c>
    </row>
    <row r="436" spans="1:12" x14ac:dyDescent="0.3">
      <c r="A436" s="40">
        <v>434</v>
      </c>
      <c r="B436" s="41">
        <v>43767</v>
      </c>
      <c r="C436">
        <v>3036.889893</v>
      </c>
      <c r="D436">
        <v>26667.710938</v>
      </c>
      <c r="E436" s="42">
        <v>7.8</v>
      </c>
      <c r="F436" s="3">
        <f t="shared" si="18"/>
        <v>3418.9372997435898</v>
      </c>
      <c r="G436">
        <v>12939.620117</v>
      </c>
      <c r="H436">
        <v>1.1077999999999999</v>
      </c>
      <c r="I436" s="3">
        <f t="shared" si="19"/>
        <v>14334.511165612599</v>
      </c>
      <c r="J436">
        <v>22850.769531000002</v>
      </c>
      <c r="K436" s="7">
        <v>108.14</v>
      </c>
      <c r="L436">
        <f t="shared" si="20"/>
        <v>211.30728251340855</v>
      </c>
    </row>
    <row r="437" spans="1:12" x14ac:dyDescent="0.3">
      <c r="A437" s="40">
        <v>435</v>
      </c>
      <c r="B437" s="41">
        <v>43768</v>
      </c>
      <c r="C437">
        <v>3046.7700199999999</v>
      </c>
      <c r="D437">
        <v>26906.720702999999</v>
      </c>
      <c r="E437" s="42">
        <v>7.8</v>
      </c>
      <c r="F437" s="3">
        <f t="shared" si="18"/>
        <v>3449.5795773076925</v>
      </c>
      <c r="G437">
        <v>12910.230469</v>
      </c>
      <c r="H437">
        <v>1.1097999999999999</v>
      </c>
      <c r="I437" s="3">
        <f t="shared" si="19"/>
        <v>14327.7737744962</v>
      </c>
      <c r="J437">
        <v>23251.990234000001</v>
      </c>
      <c r="K437" s="7">
        <v>107.9</v>
      </c>
      <c r="L437">
        <f t="shared" si="20"/>
        <v>215.49573896200184</v>
      </c>
    </row>
    <row r="438" spans="1:12" x14ac:dyDescent="0.3">
      <c r="A438" s="40">
        <v>436</v>
      </c>
      <c r="B438" s="41">
        <v>43769</v>
      </c>
      <c r="C438">
        <v>3037.5600589999999</v>
      </c>
      <c r="D438">
        <v>27100.759765999999</v>
      </c>
      <c r="E438" s="42">
        <v>7.8</v>
      </c>
      <c r="F438" s="3">
        <f t="shared" si="18"/>
        <v>3474.4563802564103</v>
      </c>
      <c r="G438">
        <v>12866.790039</v>
      </c>
      <c r="H438">
        <v>1.1109</v>
      </c>
      <c r="I438" s="3">
        <f t="shared" si="19"/>
        <v>14293.7170543251</v>
      </c>
      <c r="J438">
        <v>23303.820313</v>
      </c>
      <c r="K438" s="7">
        <v>107.98</v>
      </c>
      <c r="L438">
        <f t="shared" si="20"/>
        <v>215.81607994999072</v>
      </c>
    </row>
    <row r="439" spans="1:12" x14ac:dyDescent="0.3">
      <c r="A439" s="40">
        <v>437</v>
      </c>
      <c r="B439" s="41">
        <v>43770</v>
      </c>
      <c r="C439">
        <v>3066.9099120000001</v>
      </c>
      <c r="D439">
        <v>27547.300781000002</v>
      </c>
      <c r="E439" s="42">
        <v>7.8</v>
      </c>
      <c r="F439" s="3">
        <f t="shared" si="18"/>
        <v>3531.7052283333337</v>
      </c>
      <c r="G439">
        <v>12961.049805000001</v>
      </c>
      <c r="H439">
        <v>1.1142000000000001</v>
      </c>
      <c r="I439" s="3">
        <f t="shared" si="19"/>
        <v>14441.201692731001</v>
      </c>
      <c r="J439">
        <v>23330.320313</v>
      </c>
      <c r="K439" s="7">
        <v>107.39</v>
      </c>
      <c r="L439">
        <f t="shared" si="20"/>
        <v>217.24853629760685</v>
      </c>
    </row>
    <row r="440" spans="1:12" x14ac:dyDescent="0.3">
      <c r="A440" s="40">
        <v>438</v>
      </c>
      <c r="B440" s="41">
        <v>43773</v>
      </c>
      <c r="C440">
        <v>3078.2700199999999</v>
      </c>
      <c r="D440">
        <v>27683.400390999999</v>
      </c>
      <c r="E440" s="42">
        <v>7.8</v>
      </c>
      <c r="F440" s="3">
        <f t="shared" si="18"/>
        <v>3549.1538962820514</v>
      </c>
      <c r="G440">
        <v>13136.280273</v>
      </c>
      <c r="H440">
        <v>1.1143000000000001</v>
      </c>
      <c r="I440" s="3">
        <f t="shared" si="19"/>
        <v>14637.757108203901</v>
      </c>
      <c r="J440">
        <v>23391.869140999999</v>
      </c>
      <c r="K440" s="7">
        <v>107.92</v>
      </c>
      <c r="L440">
        <f t="shared" si="20"/>
        <v>216.75193792624165</v>
      </c>
    </row>
    <row r="441" spans="1:12" x14ac:dyDescent="0.3">
      <c r="A441" s="40">
        <v>439</v>
      </c>
      <c r="B441" s="41">
        <v>43774</v>
      </c>
      <c r="C441">
        <v>3074.6201169999999</v>
      </c>
      <c r="D441">
        <v>27688.640625</v>
      </c>
      <c r="E441" s="42">
        <v>7.8</v>
      </c>
      <c r="F441" s="3">
        <f t="shared" si="18"/>
        <v>3549.8257211538462</v>
      </c>
      <c r="G441">
        <v>13148.5</v>
      </c>
      <c r="H441">
        <v>1.1164000000000001</v>
      </c>
      <c r="I441" s="3">
        <f t="shared" si="19"/>
        <v>14678.985400000001</v>
      </c>
      <c r="J441">
        <v>23331.839843999998</v>
      </c>
      <c r="K441" s="7">
        <v>107.71</v>
      </c>
      <c r="L441">
        <f t="shared" si="20"/>
        <v>216.61721143812088</v>
      </c>
    </row>
    <row r="442" spans="1:12" x14ac:dyDescent="0.3">
      <c r="A442" s="40">
        <v>440</v>
      </c>
      <c r="B442" s="41">
        <v>43775</v>
      </c>
      <c r="C442">
        <v>3076.780029</v>
      </c>
      <c r="D442">
        <v>27847.230468999998</v>
      </c>
      <c r="E442" s="42">
        <v>7.8</v>
      </c>
      <c r="F442" s="3">
        <f t="shared" si="18"/>
        <v>3570.1577524358972</v>
      </c>
      <c r="G442">
        <v>13179.889648</v>
      </c>
      <c r="H442">
        <v>1.1126</v>
      </c>
      <c r="I442" s="3">
        <f t="shared" si="19"/>
        <v>14663.9452223648</v>
      </c>
      <c r="J442">
        <v>23520.009765999999</v>
      </c>
      <c r="K442" s="7">
        <v>108.17</v>
      </c>
      <c r="L442">
        <f t="shared" si="20"/>
        <v>217.43560844966257</v>
      </c>
    </row>
    <row r="443" spans="1:12" x14ac:dyDescent="0.3">
      <c r="A443" s="40">
        <v>441</v>
      </c>
      <c r="B443" s="41">
        <v>43776</v>
      </c>
      <c r="C443">
        <v>3085.179932</v>
      </c>
      <c r="D443">
        <v>27651.140625</v>
      </c>
      <c r="E443" s="42">
        <v>7.8</v>
      </c>
      <c r="F443" s="3">
        <f t="shared" si="18"/>
        <v>3545.0180288461538</v>
      </c>
      <c r="G443">
        <v>13289.459961</v>
      </c>
      <c r="H443">
        <v>1.1073</v>
      </c>
      <c r="I443" s="3">
        <f t="shared" si="19"/>
        <v>14715.419014815299</v>
      </c>
      <c r="J443">
        <v>23319.869140999999</v>
      </c>
      <c r="K443" s="7">
        <v>107.19</v>
      </c>
      <c r="L443">
        <f t="shared" si="20"/>
        <v>217.55638717231085</v>
      </c>
    </row>
    <row r="444" spans="1:12" x14ac:dyDescent="0.3">
      <c r="A444" s="40">
        <v>442</v>
      </c>
      <c r="B444" s="41">
        <v>43777</v>
      </c>
      <c r="C444">
        <v>3093.080078</v>
      </c>
      <c r="D444">
        <v>26926.550781000002</v>
      </c>
      <c r="E444" s="42">
        <v>7.8</v>
      </c>
      <c r="F444" s="3">
        <f t="shared" si="18"/>
        <v>3452.1218950000002</v>
      </c>
      <c r="G444">
        <v>13228.559569999999</v>
      </c>
      <c r="H444">
        <v>1.1069</v>
      </c>
      <c r="I444" s="3">
        <f t="shared" si="19"/>
        <v>14642.692588033</v>
      </c>
      <c r="J444">
        <v>23141.550781000002</v>
      </c>
      <c r="K444" s="7">
        <v>106.14</v>
      </c>
      <c r="L444">
        <f t="shared" si="20"/>
        <v>218.0285545600151</v>
      </c>
    </row>
    <row r="445" spans="1:12" x14ac:dyDescent="0.3">
      <c r="A445" s="40">
        <v>443</v>
      </c>
      <c r="B445" s="41">
        <v>43780</v>
      </c>
      <c r="C445">
        <v>3087.01001</v>
      </c>
      <c r="D445">
        <v>27065.279297000001</v>
      </c>
      <c r="E445" s="42">
        <v>7.8</v>
      </c>
      <c r="F445" s="3">
        <f t="shared" si="18"/>
        <v>3469.9076021794872</v>
      </c>
      <c r="G445">
        <v>13198.370117</v>
      </c>
      <c r="H445">
        <v>1.1049</v>
      </c>
      <c r="I445" s="3">
        <f t="shared" si="19"/>
        <v>14582.879142273301</v>
      </c>
      <c r="J445">
        <v>23303.320313</v>
      </c>
      <c r="K445" s="7">
        <v>106.01</v>
      </c>
      <c r="L445">
        <f t="shared" si="20"/>
        <v>219.82190654655221</v>
      </c>
    </row>
    <row r="446" spans="1:12" x14ac:dyDescent="0.3">
      <c r="A446" s="40">
        <v>444</v>
      </c>
      <c r="B446" s="41">
        <v>43781</v>
      </c>
      <c r="C446">
        <v>3091.8400879999999</v>
      </c>
      <c r="D446">
        <v>26571.460938</v>
      </c>
      <c r="E446" s="42">
        <v>7.8</v>
      </c>
      <c r="F446" s="3">
        <f t="shared" si="18"/>
        <v>3406.5975561538462</v>
      </c>
      <c r="G446">
        <v>13283.509765999999</v>
      </c>
      <c r="H446">
        <v>1.1021000000000001</v>
      </c>
      <c r="I446" s="3">
        <f t="shared" si="19"/>
        <v>14639.7561131086</v>
      </c>
      <c r="J446">
        <v>23416.759765999999</v>
      </c>
      <c r="K446" s="7">
        <v>106.01</v>
      </c>
      <c r="L446">
        <f t="shared" si="20"/>
        <v>220.89198911423449</v>
      </c>
    </row>
    <row r="447" spans="1:12" x14ac:dyDescent="0.3">
      <c r="A447" s="40">
        <v>445</v>
      </c>
      <c r="B447" s="41">
        <v>43782</v>
      </c>
      <c r="C447">
        <v>3094.040039</v>
      </c>
      <c r="D447">
        <v>26323.689452999999</v>
      </c>
      <c r="E447" s="42">
        <v>7.8</v>
      </c>
      <c r="F447" s="3">
        <f t="shared" si="18"/>
        <v>3374.8319811538463</v>
      </c>
      <c r="G447">
        <v>13230.070313</v>
      </c>
      <c r="H447">
        <v>1.1033999999999999</v>
      </c>
      <c r="I447" s="3">
        <f t="shared" si="19"/>
        <v>14598.0595833642</v>
      </c>
      <c r="J447">
        <v>23292.650390999999</v>
      </c>
      <c r="K447" s="7">
        <v>106.11</v>
      </c>
      <c r="L447">
        <f t="shared" si="20"/>
        <v>219.51418707944586</v>
      </c>
    </row>
    <row r="448" spans="1:12" x14ac:dyDescent="0.3">
      <c r="A448" s="40">
        <v>446</v>
      </c>
      <c r="B448" s="41">
        <v>43783</v>
      </c>
      <c r="C448">
        <v>3096.6298830000001</v>
      </c>
      <c r="D448">
        <v>26326.660156000002</v>
      </c>
      <c r="E448" s="42">
        <v>7.8</v>
      </c>
      <c r="F448" s="3">
        <f t="shared" si="18"/>
        <v>3375.212840512821</v>
      </c>
      <c r="G448">
        <v>13180.230469</v>
      </c>
      <c r="H448">
        <v>1.1011</v>
      </c>
      <c r="I448" s="3">
        <f t="shared" si="19"/>
        <v>14512.7517694159</v>
      </c>
      <c r="J448">
        <v>23148.570313</v>
      </c>
      <c r="K448" s="7">
        <v>106.68</v>
      </c>
      <c r="L448">
        <f t="shared" si="20"/>
        <v>216.99072284401947</v>
      </c>
    </row>
    <row r="449" spans="1:12" x14ac:dyDescent="0.3">
      <c r="A449" s="40">
        <v>447</v>
      </c>
      <c r="B449" s="41">
        <v>43784</v>
      </c>
      <c r="C449">
        <v>3120.459961</v>
      </c>
      <c r="D449">
        <v>26681.089843999998</v>
      </c>
      <c r="E449" s="42">
        <v>7.8</v>
      </c>
      <c r="F449" s="3">
        <f t="shared" si="18"/>
        <v>3420.6525441025638</v>
      </c>
      <c r="G449">
        <v>13241.75</v>
      </c>
      <c r="H449">
        <v>1.1001000000000001</v>
      </c>
      <c r="I449" s="3">
        <f t="shared" si="19"/>
        <v>14567.249175000001</v>
      </c>
      <c r="J449">
        <v>23038.580077999999</v>
      </c>
      <c r="K449" s="7">
        <v>107.52</v>
      </c>
      <c r="L449">
        <f t="shared" si="20"/>
        <v>214.27250816592263</v>
      </c>
    </row>
    <row r="450" spans="1:12" x14ac:dyDescent="0.3">
      <c r="A450" s="40">
        <v>448</v>
      </c>
      <c r="B450" s="41">
        <v>43787</v>
      </c>
      <c r="C450">
        <v>3122.030029</v>
      </c>
      <c r="D450">
        <v>27093.800781000002</v>
      </c>
      <c r="E450" s="42">
        <v>7.79</v>
      </c>
      <c r="F450" s="3">
        <f t="shared" si="18"/>
        <v>3478.0232068035943</v>
      </c>
      <c r="G450">
        <v>13207.009765999999</v>
      </c>
      <c r="H450">
        <v>1.1023000000000001</v>
      </c>
      <c r="I450" s="3">
        <f t="shared" si="19"/>
        <v>14558.086865061799</v>
      </c>
      <c r="J450">
        <v>23112.880859000001</v>
      </c>
      <c r="K450" s="7">
        <v>107.21</v>
      </c>
      <c r="L450">
        <f t="shared" si="20"/>
        <v>215.58512134129282</v>
      </c>
    </row>
    <row r="451" spans="1:12" x14ac:dyDescent="0.3">
      <c r="A451" s="40">
        <v>449</v>
      </c>
      <c r="B451" s="41">
        <v>43788</v>
      </c>
      <c r="C451">
        <v>3120.179932</v>
      </c>
      <c r="D451">
        <v>26889.609375</v>
      </c>
      <c r="E451" s="42">
        <v>7.79</v>
      </c>
      <c r="F451" s="3">
        <f t="shared" ref="F451:F502" si="21">D451/E451</f>
        <v>3451.8112163029523</v>
      </c>
      <c r="G451">
        <v>13221.120117</v>
      </c>
      <c r="H451">
        <v>1.1052</v>
      </c>
      <c r="I451" s="3">
        <f t="shared" ref="I451:I502" si="22">G451*H451</f>
        <v>14611.981953308399</v>
      </c>
      <c r="J451">
        <v>23148.570313</v>
      </c>
      <c r="K451" s="7">
        <v>107.12</v>
      </c>
      <c r="L451">
        <f t="shared" ref="L451:L502" si="23">J451/K451</f>
        <v>216.09942413181477</v>
      </c>
    </row>
    <row r="452" spans="1:12" x14ac:dyDescent="0.3">
      <c r="A452" s="40">
        <v>450</v>
      </c>
      <c r="B452" s="41">
        <v>43789</v>
      </c>
      <c r="C452">
        <v>3108.459961</v>
      </c>
      <c r="D452">
        <v>26466.880859000001</v>
      </c>
      <c r="E452" s="42">
        <v>7.79</v>
      </c>
      <c r="F452" s="3">
        <f t="shared" si="21"/>
        <v>3397.5456815147627</v>
      </c>
      <c r="G452">
        <v>13158.139648</v>
      </c>
      <c r="H452">
        <v>1.1075999999999999</v>
      </c>
      <c r="I452" s="3">
        <f t="shared" si="22"/>
        <v>14573.955474124799</v>
      </c>
      <c r="J452">
        <v>23038.580077999999</v>
      </c>
      <c r="K452" s="7">
        <v>106.89</v>
      </c>
      <c r="L452">
        <f t="shared" si="23"/>
        <v>215.53541096454299</v>
      </c>
    </row>
    <row r="453" spans="1:12" x14ac:dyDescent="0.3">
      <c r="A453" s="40">
        <v>451</v>
      </c>
      <c r="B453" s="41">
        <v>43790</v>
      </c>
      <c r="C453">
        <v>3103.540039</v>
      </c>
      <c r="D453">
        <v>26595.080077999999</v>
      </c>
      <c r="E453" s="42">
        <v>7.79</v>
      </c>
      <c r="F453" s="3">
        <f t="shared" si="21"/>
        <v>3414.0025774069318</v>
      </c>
      <c r="G453">
        <v>13137.700194999999</v>
      </c>
      <c r="H453">
        <v>1.1077999999999999</v>
      </c>
      <c r="I453" s="3">
        <f t="shared" si="22"/>
        <v>14553.944276020999</v>
      </c>
      <c r="J453">
        <v>23112.880859000001</v>
      </c>
      <c r="K453" s="7">
        <v>106.04</v>
      </c>
      <c r="L453">
        <f t="shared" si="23"/>
        <v>217.96379535081101</v>
      </c>
    </row>
    <row r="454" spans="1:12" x14ac:dyDescent="0.3">
      <c r="A454" s="40">
        <v>452</v>
      </c>
      <c r="B454" s="41">
        <v>43791</v>
      </c>
      <c r="C454">
        <v>3110.290039</v>
      </c>
      <c r="D454">
        <v>26993.039063</v>
      </c>
      <c r="E454" s="42">
        <v>7.79</v>
      </c>
      <c r="F454" s="3">
        <f t="shared" si="21"/>
        <v>3465.0884548138638</v>
      </c>
      <c r="G454">
        <v>13163.879883</v>
      </c>
      <c r="H454">
        <v>1.107</v>
      </c>
      <c r="I454" s="3">
        <f t="shared" si="22"/>
        <v>14572.415030480999</v>
      </c>
      <c r="J454">
        <v>23292.810547000001</v>
      </c>
      <c r="K454" s="7">
        <v>106.45</v>
      </c>
      <c r="L454">
        <f t="shared" si="23"/>
        <v>218.81456596524191</v>
      </c>
    </row>
    <row r="455" spans="1:12" x14ac:dyDescent="0.3">
      <c r="A455" s="40">
        <v>453</v>
      </c>
      <c r="B455" s="41">
        <v>43794</v>
      </c>
      <c r="C455">
        <v>3133.639893</v>
      </c>
      <c r="D455">
        <v>26913.919922000001</v>
      </c>
      <c r="E455" s="42">
        <v>7.79</v>
      </c>
      <c r="F455" s="3">
        <f t="shared" si="21"/>
        <v>3454.9319540436459</v>
      </c>
      <c r="G455">
        <v>13246.450194999999</v>
      </c>
      <c r="H455">
        <v>1.1060000000000001</v>
      </c>
      <c r="I455" s="3">
        <f t="shared" si="22"/>
        <v>14650.57391567</v>
      </c>
      <c r="J455">
        <v>23373.320313</v>
      </c>
      <c r="K455" s="7">
        <v>104.37</v>
      </c>
      <c r="L455">
        <f t="shared" si="23"/>
        <v>223.94673098591548</v>
      </c>
    </row>
    <row r="456" spans="1:12" x14ac:dyDescent="0.3">
      <c r="A456" s="40">
        <v>454</v>
      </c>
      <c r="B456" s="41">
        <v>43795</v>
      </c>
      <c r="C456">
        <v>3140.5200199999999</v>
      </c>
      <c r="D456">
        <v>26954</v>
      </c>
      <c r="E456" s="42">
        <v>7.79</v>
      </c>
      <c r="F456" s="3">
        <f t="shared" si="21"/>
        <v>3460.0770218228499</v>
      </c>
      <c r="G456">
        <v>13236.419921999999</v>
      </c>
      <c r="H456">
        <v>1.1017999999999999</v>
      </c>
      <c r="I456" s="3">
        <f t="shared" si="22"/>
        <v>14583.887470059597</v>
      </c>
      <c r="J456">
        <v>23437.769531000002</v>
      </c>
      <c r="K456" s="7">
        <v>104.81</v>
      </c>
      <c r="L456">
        <f t="shared" si="23"/>
        <v>223.62150110676464</v>
      </c>
    </row>
    <row r="457" spans="1:12" x14ac:dyDescent="0.3">
      <c r="A457" s="40">
        <v>455</v>
      </c>
      <c r="B457" s="41">
        <v>43796</v>
      </c>
      <c r="C457">
        <v>3153.6298830000001</v>
      </c>
      <c r="D457">
        <v>26893.730468999998</v>
      </c>
      <c r="E457" s="42">
        <v>7.79</v>
      </c>
      <c r="F457" s="3">
        <f t="shared" si="21"/>
        <v>3452.3402399229781</v>
      </c>
      <c r="G457">
        <v>13287.070313</v>
      </c>
      <c r="H457">
        <v>1.1008</v>
      </c>
      <c r="I457" s="3">
        <f t="shared" si="22"/>
        <v>14626.4070005504</v>
      </c>
      <c r="J457">
        <v>23409.140625</v>
      </c>
      <c r="K457" s="7">
        <v>105.61</v>
      </c>
      <c r="L457">
        <f t="shared" si="23"/>
        <v>221.65647784300728</v>
      </c>
    </row>
    <row r="458" spans="1:12" x14ac:dyDescent="0.3">
      <c r="A458" s="40">
        <v>456</v>
      </c>
      <c r="B458" s="41">
        <v>43798</v>
      </c>
      <c r="C458">
        <v>3140.9799800000001</v>
      </c>
      <c r="D458">
        <v>26346.490234000001</v>
      </c>
      <c r="E458" s="42">
        <v>7.79</v>
      </c>
      <c r="F458" s="3">
        <f t="shared" si="21"/>
        <v>3382.0911725288834</v>
      </c>
      <c r="G458">
        <v>13245.580078000001</v>
      </c>
      <c r="H458">
        <v>1.1022000000000001</v>
      </c>
      <c r="I458" s="3">
        <f t="shared" si="22"/>
        <v>14599.278361971601</v>
      </c>
      <c r="J458">
        <v>23293.910156000002</v>
      </c>
      <c r="K458" s="7">
        <v>106.73</v>
      </c>
      <c r="L458">
        <f t="shared" si="23"/>
        <v>218.25082128736065</v>
      </c>
    </row>
    <row r="459" spans="1:12" x14ac:dyDescent="0.3">
      <c r="A459" s="40">
        <v>457</v>
      </c>
      <c r="B459" s="41">
        <v>43801</v>
      </c>
      <c r="C459">
        <v>3113.8701169999999</v>
      </c>
      <c r="D459">
        <v>26444.720702999999</v>
      </c>
      <c r="E459" s="42">
        <v>7.79</v>
      </c>
      <c r="F459" s="3">
        <f t="shared" si="21"/>
        <v>3394.7009888318357</v>
      </c>
      <c r="G459">
        <v>13236.379883</v>
      </c>
      <c r="H459">
        <v>1.1003000000000001</v>
      </c>
      <c r="I459" s="3">
        <f t="shared" si="22"/>
        <v>14563.988785264901</v>
      </c>
      <c r="J459">
        <v>23529.5</v>
      </c>
      <c r="K459" s="7">
        <v>106.89</v>
      </c>
      <c r="L459">
        <f t="shared" si="23"/>
        <v>220.12816914585088</v>
      </c>
    </row>
    <row r="460" spans="1:12" x14ac:dyDescent="0.3">
      <c r="A460" s="40">
        <v>458</v>
      </c>
      <c r="B460" s="41">
        <v>43802</v>
      </c>
      <c r="C460">
        <v>3093.1999510000001</v>
      </c>
      <c r="D460">
        <v>26391.300781000002</v>
      </c>
      <c r="E460" s="42">
        <v>7.79</v>
      </c>
      <c r="F460" s="3">
        <f t="shared" si="21"/>
        <v>3387.8434892169448</v>
      </c>
      <c r="G460">
        <v>12964.679688</v>
      </c>
      <c r="H460">
        <v>1.1055999999999999</v>
      </c>
      <c r="I460" s="3">
        <f t="shared" si="22"/>
        <v>14333.749863052799</v>
      </c>
      <c r="J460">
        <v>23379.810547000001</v>
      </c>
      <c r="K460" s="7">
        <v>107.83</v>
      </c>
      <c r="L460">
        <f t="shared" si="23"/>
        <v>216.82101963275528</v>
      </c>
    </row>
    <row r="461" spans="1:12" x14ac:dyDescent="0.3">
      <c r="A461" s="40">
        <v>459</v>
      </c>
      <c r="B461" s="41">
        <v>43803</v>
      </c>
      <c r="C461">
        <v>3112.76001</v>
      </c>
      <c r="D461">
        <v>26062.560547000001</v>
      </c>
      <c r="E461" s="42">
        <v>7.79</v>
      </c>
      <c r="F461" s="3">
        <f t="shared" si="21"/>
        <v>3345.6432024390247</v>
      </c>
      <c r="G461">
        <v>12989.290039</v>
      </c>
      <c r="H461">
        <v>1.1061000000000001</v>
      </c>
      <c r="I461" s="3">
        <f t="shared" si="22"/>
        <v>14367.4537121379</v>
      </c>
      <c r="J461">
        <v>23135.230468999998</v>
      </c>
      <c r="K461" s="7">
        <v>107.63</v>
      </c>
      <c r="L461">
        <f t="shared" si="23"/>
        <v>214.95150486853106</v>
      </c>
    </row>
    <row r="462" spans="1:12" x14ac:dyDescent="0.3">
      <c r="A462" s="40">
        <v>460</v>
      </c>
      <c r="B462" s="41">
        <v>43804</v>
      </c>
      <c r="C462">
        <v>3117.429932</v>
      </c>
      <c r="D462">
        <v>26217.039063</v>
      </c>
      <c r="E462" s="42">
        <v>7.79</v>
      </c>
      <c r="F462" s="3">
        <f t="shared" si="21"/>
        <v>3365.473563928113</v>
      </c>
      <c r="G462">
        <v>13140.570313</v>
      </c>
      <c r="H462">
        <v>1.1093999999999999</v>
      </c>
      <c r="I462" s="3">
        <f t="shared" si="22"/>
        <v>14578.1487052422</v>
      </c>
      <c r="J462">
        <v>23300.089843999998</v>
      </c>
      <c r="K462" s="7">
        <v>107.9</v>
      </c>
      <c r="L462">
        <f t="shared" si="23"/>
        <v>215.94151848007411</v>
      </c>
    </row>
    <row r="463" spans="1:12" x14ac:dyDescent="0.3">
      <c r="A463" s="40">
        <v>461</v>
      </c>
      <c r="B463" s="41">
        <v>43805</v>
      </c>
      <c r="C463">
        <v>3145.9099120000001</v>
      </c>
      <c r="D463">
        <v>26498.369140999999</v>
      </c>
      <c r="E463" s="42">
        <v>7.79</v>
      </c>
      <c r="F463" s="3">
        <f t="shared" si="21"/>
        <v>3401.587822978177</v>
      </c>
      <c r="G463">
        <v>13054.799805000001</v>
      </c>
      <c r="H463">
        <v>1.1132</v>
      </c>
      <c r="I463" s="3">
        <f t="shared" si="22"/>
        <v>14532.603142926</v>
      </c>
      <c r="J463">
        <v>23354.400390999999</v>
      </c>
      <c r="K463" s="7">
        <v>107.62</v>
      </c>
      <c r="L463">
        <f t="shared" si="23"/>
        <v>217.00799471287863</v>
      </c>
    </row>
    <row r="464" spans="1:12" x14ac:dyDescent="0.3">
      <c r="A464" s="40">
        <v>462</v>
      </c>
      <c r="B464" s="41">
        <v>43808</v>
      </c>
      <c r="C464">
        <v>3135.959961</v>
      </c>
      <c r="D464">
        <v>26494.730468999998</v>
      </c>
      <c r="E464" s="42">
        <v>7.78</v>
      </c>
      <c r="F464" s="3">
        <f t="shared" si="21"/>
        <v>3405.4923482005138</v>
      </c>
      <c r="G464">
        <v>13166.580078000001</v>
      </c>
      <c r="H464">
        <v>1.1124000000000001</v>
      </c>
      <c r="I464" s="3">
        <f t="shared" si="22"/>
        <v>14646.503678767202</v>
      </c>
      <c r="J464">
        <v>23430.699218999998</v>
      </c>
      <c r="K464" s="7">
        <v>108.19</v>
      </c>
      <c r="L464">
        <f t="shared" si="23"/>
        <v>216.56991606433127</v>
      </c>
    </row>
    <row r="465" spans="1:12" x14ac:dyDescent="0.3">
      <c r="A465" s="40">
        <v>463</v>
      </c>
      <c r="B465" s="41">
        <v>43809</v>
      </c>
      <c r="C465">
        <v>3132.5200199999999</v>
      </c>
      <c r="D465">
        <v>26436.619140999999</v>
      </c>
      <c r="E465" s="42">
        <v>7.78</v>
      </c>
      <c r="F465" s="3">
        <f t="shared" si="21"/>
        <v>3398.0230258354754</v>
      </c>
      <c r="G465">
        <v>13105.610352</v>
      </c>
      <c r="H465">
        <v>1.1120000000000001</v>
      </c>
      <c r="I465" s="3">
        <f t="shared" si="22"/>
        <v>14573.438711424002</v>
      </c>
      <c r="J465">
        <v>23410.189452999999</v>
      </c>
      <c r="K465" s="7">
        <v>108.2</v>
      </c>
      <c r="L465">
        <f t="shared" si="23"/>
        <v>216.36034614602588</v>
      </c>
    </row>
    <row r="466" spans="1:12" x14ac:dyDescent="0.3">
      <c r="A466" s="40">
        <v>464</v>
      </c>
      <c r="B466" s="41">
        <v>43810</v>
      </c>
      <c r="C466">
        <v>3141.6298830000001</v>
      </c>
      <c r="D466">
        <v>26645.429688</v>
      </c>
      <c r="E466" s="42">
        <v>7.78</v>
      </c>
      <c r="F466" s="3">
        <f t="shared" si="21"/>
        <v>3424.8624277634963</v>
      </c>
      <c r="G466">
        <v>13070.719727</v>
      </c>
      <c r="H466">
        <v>1.1143000000000001</v>
      </c>
      <c r="I466" s="3">
        <f t="shared" si="22"/>
        <v>14564.702991796101</v>
      </c>
      <c r="J466">
        <v>23391.859375</v>
      </c>
      <c r="K466" s="7">
        <v>108.07</v>
      </c>
      <c r="L466">
        <f t="shared" si="23"/>
        <v>216.45099819561398</v>
      </c>
    </row>
    <row r="467" spans="1:12" x14ac:dyDescent="0.3">
      <c r="A467" s="40">
        <v>465</v>
      </c>
      <c r="B467" s="41">
        <v>43811</v>
      </c>
      <c r="C467">
        <v>3168.570068</v>
      </c>
      <c r="D467">
        <v>26994.140625</v>
      </c>
      <c r="E467" s="42">
        <v>7.78</v>
      </c>
      <c r="F467" s="3">
        <f t="shared" si="21"/>
        <v>3469.6838849614396</v>
      </c>
      <c r="G467">
        <v>13146.740234000001</v>
      </c>
      <c r="H467">
        <v>1.1148</v>
      </c>
      <c r="I467" s="3">
        <f t="shared" si="22"/>
        <v>14655.986012863201</v>
      </c>
      <c r="J467">
        <v>23424.810547000001</v>
      </c>
      <c r="K467" s="7">
        <v>107.53</v>
      </c>
      <c r="L467">
        <f t="shared" si="23"/>
        <v>217.84442059890264</v>
      </c>
    </row>
    <row r="468" spans="1:12" x14ac:dyDescent="0.3">
      <c r="A468" s="40">
        <v>466</v>
      </c>
      <c r="B468" s="41">
        <v>43812</v>
      </c>
      <c r="C468">
        <v>3168.8000489999999</v>
      </c>
      <c r="D468">
        <v>27687.759765999999</v>
      </c>
      <c r="E468" s="42">
        <v>7.78</v>
      </c>
      <c r="F468" s="3">
        <f t="shared" si="21"/>
        <v>3558.8380161953723</v>
      </c>
      <c r="G468">
        <v>13221.639648</v>
      </c>
      <c r="H468">
        <v>1.1119000000000001</v>
      </c>
      <c r="I468" s="3">
        <f t="shared" si="22"/>
        <v>14701.141124611202</v>
      </c>
      <c r="J468">
        <v>24023.099609000001</v>
      </c>
      <c r="K468" s="7">
        <v>107.98</v>
      </c>
      <c r="L468">
        <f t="shared" si="23"/>
        <v>222.47730699203555</v>
      </c>
    </row>
    <row r="469" spans="1:12" x14ac:dyDescent="0.3">
      <c r="A469" s="40">
        <v>467</v>
      </c>
      <c r="B469" s="41">
        <v>43815</v>
      </c>
      <c r="C469">
        <v>3191.4499510000001</v>
      </c>
      <c r="D469">
        <v>27508.089843999998</v>
      </c>
      <c r="E469" s="42">
        <v>7.78</v>
      </c>
      <c r="F469" s="3">
        <f t="shared" si="21"/>
        <v>3535.744195886889</v>
      </c>
      <c r="G469">
        <v>13282.719727</v>
      </c>
      <c r="H469">
        <v>1.1124000000000001</v>
      </c>
      <c r="I469" s="3">
        <f t="shared" si="22"/>
        <v>14775.6974243148</v>
      </c>
      <c r="J469">
        <v>23952.349609000001</v>
      </c>
      <c r="K469" s="7">
        <v>108.05</v>
      </c>
      <c r="L469">
        <f t="shared" si="23"/>
        <v>221.67838601573348</v>
      </c>
    </row>
    <row r="470" spans="1:12" x14ac:dyDescent="0.3">
      <c r="A470" s="40">
        <v>468</v>
      </c>
      <c r="B470" s="41">
        <v>43816</v>
      </c>
      <c r="C470">
        <v>3192.5200199999999</v>
      </c>
      <c r="D470">
        <v>27843.710938</v>
      </c>
      <c r="E470" s="42">
        <v>7.78</v>
      </c>
      <c r="F470" s="3">
        <f t="shared" si="21"/>
        <v>3578.8831539845755</v>
      </c>
      <c r="G470">
        <v>13407.660156</v>
      </c>
      <c r="H470">
        <v>1.1074999999999999</v>
      </c>
      <c r="I470" s="3">
        <f t="shared" si="22"/>
        <v>14848.98362277</v>
      </c>
      <c r="J470">
        <v>24066.119140999999</v>
      </c>
      <c r="K470" s="7">
        <v>109.14</v>
      </c>
      <c r="L470">
        <f t="shared" si="23"/>
        <v>220.50686403701667</v>
      </c>
    </row>
    <row r="471" spans="1:12" x14ac:dyDescent="0.3">
      <c r="A471" s="40">
        <v>469</v>
      </c>
      <c r="B471" s="41">
        <v>43817</v>
      </c>
      <c r="C471">
        <v>3191.139893</v>
      </c>
      <c r="D471">
        <v>27884.210938</v>
      </c>
      <c r="E471" s="42">
        <v>7.78</v>
      </c>
      <c r="F471" s="3">
        <f t="shared" si="21"/>
        <v>3584.0888095115679</v>
      </c>
      <c r="G471">
        <v>13287.830078000001</v>
      </c>
      <c r="H471">
        <v>1.1092</v>
      </c>
      <c r="I471" s="3">
        <f t="shared" si="22"/>
        <v>14738.861122517601</v>
      </c>
      <c r="J471">
        <v>23934.429688</v>
      </c>
      <c r="K471" s="7">
        <v>109.59</v>
      </c>
      <c r="L471">
        <f t="shared" si="23"/>
        <v>218.39975990510084</v>
      </c>
    </row>
    <row r="472" spans="1:12" x14ac:dyDescent="0.3">
      <c r="A472" s="40">
        <v>470</v>
      </c>
      <c r="B472" s="41">
        <v>43818</v>
      </c>
      <c r="C472">
        <v>3205.3701169999999</v>
      </c>
      <c r="D472">
        <v>27800.490234000001</v>
      </c>
      <c r="E472" s="42">
        <v>7.78</v>
      </c>
      <c r="F472" s="3">
        <f t="shared" si="21"/>
        <v>3573.3277935732649</v>
      </c>
      <c r="G472">
        <v>13222.160156</v>
      </c>
      <c r="H472">
        <v>1.1082000000000001</v>
      </c>
      <c r="I472" s="3">
        <f t="shared" si="22"/>
        <v>14652.797884879201</v>
      </c>
      <c r="J472">
        <v>23864.849609000001</v>
      </c>
      <c r="K472" s="7">
        <v>110.18</v>
      </c>
      <c r="L472">
        <f t="shared" si="23"/>
        <v>216.59874395534578</v>
      </c>
    </row>
    <row r="473" spans="1:12" x14ac:dyDescent="0.3">
      <c r="A473" s="40">
        <v>471</v>
      </c>
      <c r="B473" s="41">
        <v>43819</v>
      </c>
      <c r="C473">
        <v>3221.219971</v>
      </c>
      <c r="D473">
        <v>27871.349609000001</v>
      </c>
      <c r="E473" s="42">
        <v>7.78</v>
      </c>
      <c r="F473" s="3">
        <f t="shared" si="21"/>
        <v>3582.4356823907456</v>
      </c>
      <c r="G473">
        <v>13211.959961</v>
      </c>
      <c r="H473">
        <v>1.1082000000000001</v>
      </c>
      <c r="I473" s="3">
        <f t="shared" si="22"/>
        <v>14641.494028780202</v>
      </c>
      <c r="J473">
        <v>23816.630859000001</v>
      </c>
      <c r="K473" s="7">
        <v>109.9</v>
      </c>
      <c r="L473">
        <f t="shared" si="23"/>
        <v>216.71183675159236</v>
      </c>
    </row>
    <row r="474" spans="1:12" x14ac:dyDescent="0.3">
      <c r="A474" s="40">
        <v>472</v>
      </c>
      <c r="B474" s="41">
        <v>43822</v>
      </c>
      <c r="C474">
        <v>3224.01001</v>
      </c>
      <c r="D474">
        <v>27906.410156000002</v>
      </c>
      <c r="E474" s="42">
        <v>7.78</v>
      </c>
      <c r="F474" s="3">
        <f t="shared" si="21"/>
        <v>3586.9421794344476</v>
      </c>
      <c r="G474">
        <v>13318.900390999999</v>
      </c>
      <c r="H474">
        <v>1.1102000000000001</v>
      </c>
      <c r="I474" s="3">
        <f t="shared" si="22"/>
        <v>14786.643214088201</v>
      </c>
      <c r="J474">
        <v>23821.109375</v>
      </c>
      <c r="K474" s="7">
        <v>109.73</v>
      </c>
      <c r="L474">
        <f t="shared" si="23"/>
        <v>217.0883931012485</v>
      </c>
    </row>
    <row r="475" spans="1:12" x14ac:dyDescent="0.3">
      <c r="A475" s="40">
        <v>473</v>
      </c>
      <c r="B475" s="41">
        <v>43823</v>
      </c>
      <c r="C475">
        <v>3223.3798830000001</v>
      </c>
      <c r="D475">
        <v>27864.210938</v>
      </c>
      <c r="E475" s="42">
        <v>7.78</v>
      </c>
      <c r="F475" s="3">
        <f t="shared" si="21"/>
        <v>3581.5181154241645</v>
      </c>
      <c r="G475">
        <v>13300.980469</v>
      </c>
      <c r="H475">
        <v>1.1183000000000001</v>
      </c>
      <c r="I475" s="3">
        <f t="shared" si="22"/>
        <v>14874.486458482701</v>
      </c>
      <c r="J475">
        <v>23830.580077999999</v>
      </c>
      <c r="K475" s="7">
        <v>108.64</v>
      </c>
      <c r="L475">
        <f t="shared" si="23"/>
        <v>219.35364578424154</v>
      </c>
    </row>
    <row r="476" spans="1:12" x14ac:dyDescent="0.3">
      <c r="A476" s="40">
        <v>474</v>
      </c>
      <c r="B476" s="41">
        <v>43825</v>
      </c>
      <c r="C476">
        <v>3239.9099120000001</v>
      </c>
      <c r="D476">
        <v>28225.419922000001</v>
      </c>
      <c r="E476" s="42">
        <v>7.78</v>
      </c>
      <c r="F476" s="3">
        <f t="shared" si="21"/>
        <v>3627.9460053984576</v>
      </c>
      <c r="G476">
        <v>13337.110352</v>
      </c>
      <c r="H476">
        <v>1.1197999999999999</v>
      </c>
      <c r="I476" s="3">
        <f t="shared" si="22"/>
        <v>14934.896172169598</v>
      </c>
      <c r="J476">
        <v>23782.869140999999</v>
      </c>
      <c r="K476" s="7">
        <v>109.58</v>
      </c>
      <c r="L476">
        <f t="shared" si="23"/>
        <v>217.03658643000549</v>
      </c>
    </row>
    <row r="477" spans="1:12" x14ac:dyDescent="0.3">
      <c r="A477" s="40">
        <v>475</v>
      </c>
      <c r="B477" s="41">
        <v>43826</v>
      </c>
      <c r="C477">
        <v>3240.0200199999999</v>
      </c>
      <c r="D477">
        <v>28319.390625</v>
      </c>
      <c r="E477" s="42">
        <v>7.78</v>
      </c>
      <c r="F477" s="3">
        <f t="shared" si="21"/>
        <v>3640.0245019280205</v>
      </c>
      <c r="G477">
        <v>13249.009765999999</v>
      </c>
      <c r="H477">
        <v>1.1223000000000001</v>
      </c>
      <c r="I477" s="3">
        <f t="shared" si="22"/>
        <v>14869.363660381799</v>
      </c>
      <c r="J477">
        <v>23924.919922000001</v>
      </c>
      <c r="K477" s="7">
        <v>110.45</v>
      </c>
      <c r="L477">
        <f t="shared" si="23"/>
        <v>216.6131274060661</v>
      </c>
    </row>
    <row r="478" spans="1:12" x14ac:dyDescent="0.3">
      <c r="A478" s="40">
        <v>476</v>
      </c>
      <c r="B478" s="41">
        <v>43829</v>
      </c>
      <c r="C478">
        <v>3221.290039</v>
      </c>
      <c r="D478">
        <v>28189.75</v>
      </c>
      <c r="E478" s="42">
        <v>7.78</v>
      </c>
      <c r="F478" s="3">
        <f t="shared" si="21"/>
        <v>3623.3611825192802</v>
      </c>
      <c r="G478">
        <v>13385.929688</v>
      </c>
      <c r="H478">
        <v>1.1165</v>
      </c>
      <c r="I478" s="3">
        <f t="shared" si="22"/>
        <v>14945.390496652</v>
      </c>
      <c r="J478">
        <v>23837.720702999999</v>
      </c>
      <c r="K478" s="7">
        <v>110.27</v>
      </c>
      <c r="L478">
        <f t="shared" si="23"/>
        <v>216.17593817901513</v>
      </c>
    </row>
    <row r="479" spans="1:12" x14ac:dyDescent="0.3">
      <c r="A479" s="40">
        <v>477</v>
      </c>
      <c r="B479" s="41">
        <v>43830</v>
      </c>
      <c r="C479">
        <v>3230.780029</v>
      </c>
      <c r="D479">
        <v>28366.634765499999</v>
      </c>
      <c r="E479" s="42">
        <v>7.78</v>
      </c>
      <c r="F479" s="3">
        <f t="shared" si="21"/>
        <v>3646.0970135604111</v>
      </c>
      <c r="G479">
        <v>13219.139648</v>
      </c>
      <c r="H479">
        <v>1.1165</v>
      </c>
      <c r="I479" s="3">
        <f t="shared" si="22"/>
        <v>14759.169416992001</v>
      </c>
      <c r="J479">
        <v>23656.619140999999</v>
      </c>
      <c r="K479" s="7">
        <v>109.74</v>
      </c>
      <c r="L479">
        <f t="shared" si="23"/>
        <v>215.56970239657372</v>
      </c>
    </row>
    <row r="480" spans="1:12" x14ac:dyDescent="0.3">
      <c r="A480" s="40">
        <v>478</v>
      </c>
      <c r="B480" s="41">
        <v>43832</v>
      </c>
      <c r="C480">
        <v>3257.8500979999999</v>
      </c>
      <c r="D480">
        <v>28543.519531000002</v>
      </c>
      <c r="E480" s="42">
        <v>7.78</v>
      </c>
      <c r="F480" s="3">
        <f t="shared" si="21"/>
        <v>3668.8328446015425</v>
      </c>
      <c r="G480">
        <v>13126.990234000001</v>
      </c>
      <c r="H480">
        <v>1.119</v>
      </c>
      <c r="I480" s="3">
        <f t="shared" si="22"/>
        <v>14689.102071846</v>
      </c>
      <c r="J480">
        <v>23204.859375</v>
      </c>
      <c r="K480" s="7">
        <v>109.9</v>
      </c>
      <c r="L480">
        <f t="shared" si="23"/>
        <v>211.14521724294812</v>
      </c>
    </row>
    <row r="481" spans="1:12" x14ac:dyDescent="0.3">
      <c r="A481" s="40">
        <v>479</v>
      </c>
      <c r="B481" s="41">
        <v>43833</v>
      </c>
      <c r="C481">
        <v>3234.8500979999999</v>
      </c>
      <c r="D481">
        <v>28451.5</v>
      </c>
      <c r="E481" s="42">
        <v>7.78</v>
      </c>
      <c r="F481" s="3">
        <f t="shared" si="21"/>
        <v>3657.0051413881747</v>
      </c>
      <c r="G481">
        <v>13226.830078000001</v>
      </c>
      <c r="H481">
        <v>1.1141000000000001</v>
      </c>
      <c r="I481" s="3">
        <f t="shared" si="22"/>
        <v>14736.011389899802</v>
      </c>
      <c r="J481">
        <v>23575.720702999999</v>
      </c>
      <c r="K481" s="7">
        <v>108.26</v>
      </c>
      <c r="L481">
        <f t="shared" si="23"/>
        <v>217.769450424903</v>
      </c>
    </row>
    <row r="482" spans="1:12" x14ac:dyDescent="0.3">
      <c r="A482" s="40">
        <v>480</v>
      </c>
      <c r="B482" s="41">
        <v>43836</v>
      </c>
      <c r="C482">
        <v>3246.280029</v>
      </c>
      <c r="D482">
        <v>28226.189452999999</v>
      </c>
      <c r="E482" s="42">
        <v>7.78</v>
      </c>
      <c r="F482" s="3">
        <f t="shared" si="21"/>
        <v>3628.044916838046</v>
      </c>
      <c r="G482">
        <v>13320.179688</v>
      </c>
      <c r="H482">
        <v>1.111</v>
      </c>
      <c r="I482" s="3">
        <f t="shared" si="22"/>
        <v>14798.719633368</v>
      </c>
      <c r="J482">
        <v>23204.759765999999</v>
      </c>
      <c r="K482" s="7">
        <v>109.93</v>
      </c>
      <c r="L482">
        <f t="shared" si="23"/>
        <v>211.08668940234693</v>
      </c>
    </row>
    <row r="483" spans="1:12" x14ac:dyDescent="0.3">
      <c r="A483" s="40">
        <v>481</v>
      </c>
      <c r="B483" s="41">
        <v>43837</v>
      </c>
      <c r="C483">
        <v>3237.179932</v>
      </c>
      <c r="D483">
        <v>28322.060547000001</v>
      </c>
      <c r="E483" s="42">
        <v>7.78</v>
      </c>
      <c r="F483" s="3">
        <f t="shared" si="21"/>
        <v>3640.3676795629822</v>
      </c>
      <c r="G483">
        <v>13495.059569999999</v>
      </c>
      <c r="H483">
        <v>1.1106</v>
      </c>
      <c r="I483" s="3">
        <f t="shared" si="22"/>
        <v>14987.613158442</v>
      </c>
      <c r="J483">
        <v>23472.314453499999</v>
      </c>
      <c r="K483" s="7">
        <v>109.84</v>
      </c>
      <c r="L483">
        <f t="shared" si="23"/>
        <v>213.69550667789511</v>
      </c>
    </row>
    <row r="484" spans="1:12" x14ac:dyDescent="0.3">
      <c r="A484" s="40">
        <v>482</v>
      </c>
      <c r="B484" s="41">
        <v>43838</v>
      </c>
      <c r="C484">
        <v>3253.0500489999999</v>
      </c>
      <c r="D484">
        <v>28087.919922000001</v>
      </c>
      <c r="E484" s="42">
        <v>7.78</v>
      </c>
      <c r="F484" s="3">
        <f t="shared" si="21"/>
        <v>3610.2724835475578</v>
      </c>
      <c r="G484">
        <v>13483.309569999999</v>
      </c>
      <c r="H484">
        <v>1.1120000000000001</v>
      </c>
      <c r="I484" s="3">
        <f t="shared" si="22"/>
        <v>14993.44024184</v>
      </c>
      <c r="J484">
        <v>23739.869140999999</v>
      </c>
      <c r="K484" s="7">
        <v>109.73</v>
      </c>
      <c r="L484">
        <f t="shared" si="23"/>
        <v>216.34802826027521</v>
      </c>
    </row>
    <row r="485" spans="1:12" x14ac:dyDescent="0.3">
      <c r="A485" s="40">
        <v>483</v>
      </c>
      <c r="B485" s="41">
        <v>43839</v>
      </c>
      <c r="C485">
        <v>3274.6999510000001</v>
      </c>
      <c r="D485">
        <v>28561</v>
      </c>
      <c r="E485" s="42">
        <v>7.77</v>
      </c>
      <c r="F485" s="3">
        <f t="shared" si="21"/>
        <v>3675.8043758043759</v>
      </c>
      <c r="G485">
        <v>13451.519531</v>
      </c>
      <c r="H485">
        <v>1.1137999999999999</v>
      </c>
      <c r="I485" s="3">
        <f t="shared" si="22"/>
        <v>14982.302453627799</v>
      </c>
      <c r="J485">
        <v>23850.570313</v>
      </c>
      <c r="K485" s="7">
        <v>109.41</v>
      </c>
      <c r="L485">
        <f t="shared" si="23"/>
        <v>217.99259951558361</v>
      </c>
    </row>
    <row r="486" spans="1:12" x14ac:dyDescent="0.3">
      <c r="A486" s="40">
        <v>484</v>
      </c>
      <c r="B486" s="41">
        <v>43840</v>
      </c>
      <c r="C486">
        <v>3265.3500979999999</v>
      </c>
      <c r="D486">
        <v>28638.199218999998</v>
      </c>
      <c r="E486" s="42">
        <v>7.77</v>
      </c>
      <c r="F486" s="3">
        <f t="shared" si="21"/>
        <v>3685.7399252252253</v>
      </c>
      <c r="G486">
        <v>13456.490234000001</v>
      </c>
      <c r="H486">
        <v>1.1129</v>
      </c>
      <c r="I486" s="3">
        <f t="shared" si="22"/>
        <v>14975.7279814186</v>
      </c>
      <c r="J486">
        <v>24025.169922000001</v>
      </c>
      <c r="K486" s="7">
        <v>108.52</v>
      </c>
      <c r="L486">
        <f t="shared" si="23"/>
        <v>221.38932843715446</v>
      </c>
    </row>
    <row r="487" spans="1:12" x14ac:dyDescent="0.3">
      <c r="A487" s="40">
        <v>485</v>
      </c>
      <c r="B487" s="41">
        <v>43843</v>
      </c>
      <c r="C487">
        <v>3288.1298830000001</v>
      </c>
      <c r="D487">
        <v>28954.939452999999</v>
      </c>
      <c r="E487" s="42">
        <v>7.77</v>
      </c>
      <c r="F487" s="3">
        <f t="shared" si="21"/>
        <v>3726.5044341055341</v>
      </c>
      <c r="G487">
        <v>13432.299805000001</v>
      </c>
      <c r="H487">
        <v>1.1149</v>
      </c>
      <c r="I487" s="3">
        <f t="shared" si="22"/>
        <v>14975.6710525945</v>
      </c>
      <c r="J487">
        <v>23916.580077999999</v>
      </c>
      <c r="K487" s="7">
        <v>108.84</v>
      </c>
      <c r="L487">
        <f t="shared" si="23"/>
        <v>219.74072104005879</v>
      </c>
    </row>
    <row r="488" spans="1:12" x14ac:dyDescent="0.3">
      <c r="A488" s="40">
        <v>486</v>
      </c>
      <c r="B488" s="41">
        <v>43844</v>
      </c>
      <c r="C488">
        <v>3283.1499020000001</v>
      </c>
      <c r="D488">
        <v>28885.140625</v>
      </c>
      <c r="E488" s="42">
        <v>7.77</v>
      </c>
      <c r="F488" s="3">
        <f t="shared" si="21"/>
        <v>3717.5213159588161</v>
      </c>
      <c r="G488">
        <v>13429.429688</v>
      </c>
      <c r="H488">
        <v>1.1133999999999999</v>
      </c>
      <c r="I488" s="3">
        <f t="shared" si="22"/>
        <v>14952.327014619199</v>
      </c>
      <c r="J488">
        <v>23933.130859000001</v>
      </c>
      <c r="K488" s="7">
        <v>108.43</v>
      </c>
      <c r="L488">
        <f t="shared" si="23"/>
        <v>220.72425397952597</v>
      </c>
    </row>
    <row r="489" spans="1:12" x14ac:dyDescent="0.3">
      <c r="A489" s="40">
        <v>487</v>
      </c>
      <c r="B489" s="41">
        <v>43845</v>
      </c>
      <c r="C489">
        <v>3289.290039</v>
      </c>
      <c r="D489">
        <v>28773.589843999998</v>
      </c>
      <c r="E489" s="42">
        <v>7.77</v>
      </c>
      <c r="F489" s="3">
        <f t="shared" si="21"/>
        <v>3703.1647160875159</v>
      </c>
      <c r="G489">
        <v>13526.129883</v>
      </c>
      <c r="H489">
        <v>1.1089</v>
      </c>
      <c r="I489" s="3">
        <f t="shared" si="22"/>
        <v>14999.125427258699</v>
      </c>
      <c r="J489">
        <v>24041.259765999999</v>
      </c>
      <c r="K489" s="7">
        <v>108.09</v>
      </c>
      <c r="L489">
        <f t="shared" si="23"/>
        <v>222.41890800259043</v>
      </c>
    </row>
    <row r="490" spans="1:12" x14ac:dyDescent="0.3">
      <c r="A490" s="40">
        <v>488</v>
      </c>
      <c r="B490" s="41">
        <v>43846</v>
      </c>
      <c r="C490">
        <v>3316.8100589999999</v>
      </c>
      <c r="D490">
        <v>28883.039063</v>
      </c>
      <c r="E490" s="42">
        <v>7.77</v>
      </c>
      <c r="F490" s="3">
        <f t="shared" si="21"/>
        <v>3717.250844658945</v>
      </c>
      <c r="G490">
        <v>13548.940430000001</v>
      </c>
      <c r="H490">
        <v>1.1082000000000001</v>
      </c>
      <c r="I490" s="3">
        <f t="shared" si="22"/>
        <v>15014.935784526002</v>
      </c>
      <c r="J490">
        <v>24083.509765999999</v>
      </c>
      <c r="K490" s="7">
        <v>106.45</v>
      </c>
      <c r="L490">
        <f t="shared" si="23"/>
        <v>226.24245905119773</v>
      </c>
    </row>
    <row r="491" spans="1:12" x14ac:dyDescent="0.3">
      <c r="A491" s="40">
        <v>489</v>
      </c>
      <c r="B491" s="41">
        <v>43847</v>
      </c>
      <c r="C491">
        <v>3329.6201169999999</v>
      </c>
      <c r="D491">
        <v>29056.419922000001</v>
      </c>
      <c r="E491" s="42">
        <v>7.77</v>
      </c>
      <c r="F491" s="3">
        <f t="shared" si="21"/>
        <v>3739.5649835263839</v>
      </c>
      <c r="G491">
        <v>13555.870117</v>
      </c>
      <c r="H491">
        <v>1.1092</v>
      </c>
      <c r="I491" s="3">
        <f t="shared" si="22"/>
        <v>15036.171133776399</v>
      </c>
      <c r="J491">
        <v>23864.560547000001</v>
      </c>
      <c r="K491" s="7">
        <v>107.97</v>
      </c>
      <c r="L491">
        <f t="shared" si="23"/>
        <v>221.02955031027139</v>
      </c>
    </row>
    <row r="492" spans="1:12" x14ac:dyDescent="0.3">
      <c r="A492" s="40">
        <v>490</v>
      </c>
      <c r="B492" s="41">
        <v>43851</v>
      </c>
      <c r="C492">
        <v>3320.790039</v>
      </c>
      <c r="D492">
        <v>28795.910156000002</v>
      </c>
      <c r="E492" s="42">
        <v>7.77</v>
      </c>
      <c r="F492" s="3">
        <f t="shared" si="21"/>
        <v>3706.0373431145435</v>
      </c>
      <c r="G492">
        <v>13515.75</v>
      </c>
      <c r="H492">
        <v>1.1092</v>
      </c>
      <c r="I492" s="3">
        <f t="shared" si="22"/>
        <v>14991.669899999999</v>
      </c>
      <c r="J492">
        <v>24031.349609000001</v>
      </c>
      <c r="K492" s="7">
        <v>107.46</v>
      </c>
      <c r="L492">
        <f t="shared" si="23"/>
        <v>223.63064962776849</v>
      </c>
    </row>
    <row r="493" spans="1:12" x14ac:dyDescent="0.3">
      <c r="A493" s="40">
        <v>491</v>
      </c>
      <c r="B493" s="41">
        <v>43852</v>
      </c>
      <c r="C493">
        <v>3321.75</v>
      </c>
      <c r="D493">
        <v>27985.330077999999</v>
      </c>
      <c r="E493" s="42">
        <v>7.77</v>
      </c>
      <c r="F493" s="3">
        <f t="shared" si="21"/>
        <v>3601.7155827541828</v>
      </c>
      <c r="G493">
        <v>13388.419921999999</v>
      </c>
      <c r="H493">
        <v>1.1054999999999999</v>
      </c>
      <c r="I493" s="3">
        <f t="shared" si="22"/>
        <v>14800.898223770999</v>
      </c>
      <c r="J493">
        <v>23795.439452999999</v>
      </c>
      <c r="K493" s="7">
        <v>107.56</v>
      </c>
      <c r="L493">
        <f t="shared" si="23"/>
        <v>221.22944824284119</v>
      </c>
    </row>
    <row r="494" spans="1:12" x14ac:dyDescent="0.3">
      <c r="A494" s="40">
        <v>492</v>
      </c>
      <c r="B494" s="41">
        <v>43853</v>
      </c>
      <c r="C494">
        <v>3325.540039</v>
      </c>
      <c r="D494">
        <v>28341.039063</v>
      </c>
      <c r="E494" s="42">
        <v>7.77</v>
      </c>
      <c r="F494" s="3">
        <f t="shared" si="21"/>
        <v>3647.4953749034753</v>
      </c>
      <c r="G494">
        <v>13576.679688</v>
      </c>
      <c r="H494">
        <v>1.103</v>
      </c>
      <c r="I494" s="3">
        <f t="shared" si="22"/>
        <v>14975.077695864</v>
      </c>
      <c r="J494">
        <v>23827.179688</v>
      </c>
      <c r="K494" s="7">
        <v>106.52</v>
      </c>
      <c r="L494">
        <f t="shared" si="23"/>
        <v>223.68737972211792</v>
      </c>
    </row>
    <row r="495" spans="1:12" x14ac:dyDescent="0.3">
      <c r="A495" s="40">
        <v>493</v>
      </c>
      <c r="B495" s="41">
        <v>43854</v>
      </c>
      <c r="C495">
        <v>3295.469971</v>
      </c>
      <c r="D495">
        <v>27909.119140999999</v>
      </c>
      <c r="E495" s="42">
        <v>7.77</v>
      </c>
      <c r="F495" s="3">
        <f t="shared" si="21"/>
        <v>3591.9072253539252</v>
      </c>
      <c r="G495">
        <v>13204.769531</v>
      </c>
      <c r="H495">
        <v>1.1014999999999999</v>
      </c>
      <c r="I495" s="3">
        <f t="shared" si="22"/>
        <v>14545.053638396499</v>
      </c>
      <c r="J495">
        <v>23343.509765999999</v>
      </c>
      <c r="K495" s="7">
        <v>107.29</v>
      </c>
      <c r="L495">
        <f t="shared" si="23"/>
        <v>217.57395624941745</v>
      </c>
    </row>
    <row r="496" spans="1:12" x14ac:dyDescent="0.3">
      <c r="A496" s="40">
        <v>494</v>
      </c>
      <c r="B496" s="41">
        <v>43857</v>
      </c>
      <c r="C496">
        <v>3243.6298830000001</v>
      </c>
      <c r="D496">
        <v>27949.640625</v>
      </c>
      <c r="E496" s="42">
        <v>7.77</v>
      </c>
      <c r="F496" s="3">
        <f t="shared" si="21"/>
        <v>3597.1223455598456</v>
      </c>
      <c r="G496">
        <v>13323.690430000001</v>
      </c>
      <c r="H496">
        <v>1.1013999999999999</v>
      </c>
      <c r="I496" s="3">
        <f t="shared" si="22"/>
        <v>14674.712639601999</v>
      </c>
      <c r="J496">
        <v>23215.710938</v>
      </c>
      <c r="K496" s="7">
        <v>104.89</v>
      </c>
      <c r="L496">
        <f t="shared" si="23"/>
        <v>221.33388252454952</v>
      </c>
    </row>
    <row r="497" spans="1:12" x14ac:dyDescent="0.3">
      <c r="A497" s="40">
        <v>495</v>
      </c>
      <c r="B497" s="41">
        <v>43858</v>
      </c>
      <c r="C497">
        <v>3276.23999</v>
      </c>
      <c r="D497">
        <v>27160.630859000001</v>
      </c>
      <c r="E497" s="42">
        <v>7.77</v>
      </c>
      <c r="F497" s="3">
        <f t="shared" si="21"/>
        <v>3495.5766871299875</v>
      </c>
      <c r="G497">
        <v>13345</v>
      </c>
      <c r="H497">
        <v>1.101</v>
      </c>
      <c r="I497" s="3">
        <f t="shared" si="22"/>
        <v>14692.844999999999</v>
      </c>
      <c r="J497">
        <v>23379.400390999999</v>
      </c>
      <c r="K497" s="7">
        <v>104.75</v>
      </c>
      <c r="L497">
        <f t="shared" si="23"/>
        <v>223.19236650119331</v>
      </c>
    </row>
    <row r="498" spans="1:12" x14ac:dyDescent="0.3">
      <c r="A498" s="40">
        <v>496</v>
      </c>
      <c r="B498" s="41">
        <v>43859</v>
      </c>
      <c r="C498">
        <v>3273.3999020000001</v>
      </c>
      <c r="D498">
        <v>26449.130859000001</v>
      </c>
      <c r="E498" s="42">
        <v>7.77</v>
      </c>
      <c r="F498" s="3">
        <f t="shared" si="21"/>
        <v>3404.006545559846</v>
      </c>
      <c r="G498">
        <v>13157.120117</v>
      </c>
      <c r="H498">
        <v>1.1029</v>
      </c>
      <c r="I498" s="3">
        <f t="shared" si="22"/>
        <v>14510.9877770393</v>
      </c>
      <c r="J498">
        <v>22977.75</v>
      </c>
      <c r="K498" s="7">
        <v>104.88</v>
      </c>
      <c r="L498">
        <f t="shared" si="23"/>
        <v>219.08609839816936</v>
      </c>
    </row>
    <row r="499" spans="1:12" x14ac:dyDescent="0.3">
      <c r="A499" s="40">
        <v>497</v>
      </c>
      <c r="B499" s="41">
        <v>43860</v>
      </c>
      <c r="C499">
        <v>3283.6599120000001</v>
      </c>
      <c r="D499">
        <v>26312.630859000001</v>
      </c>
      <c r="E499" s="42">
        <v>7.77</v>
      </c>
      <c r="F499" s="3">
        <f t="shared" si="21"/>
        <v>3386.4389779922781</v>
      </c>
      <c r="G499">
        <v>12981.969727</v>
      </c>
      <c r="H499">
        <v>1.1087</v>
      </c>
      <c r="I499" s="3">
        <f t="shared" si="22"/>
        <v>14393.1098363249</v>
      </c>
      <c r="J499">
        <v>23205.179688</v>
      </c>
      <c r="K499" s="7">
        <v>106.8</v>
      </c>
      <c r="L499">
        <f t="shared" si="23"/>
        <v>217.27696337078652</v>
      </c>
    </row>
    <row r="500" spans="1:12" x14ac:dyDescent="0.3">
      <c r="A500" s="40">
        <v>498</v>
      </c>
      <c r="B500" s="41">
        <v>43861</v>
      </c>
      <c r="C500">
        <v>3225.5200199999999</v>
      </c>
      <c r="D500">
        <v>26356.980468999998</v>
      </c>
      <c r="E500" s="42">
        <v>7.77</v>
      </c>
      <c r="F500" s="3">
        <f t="shared" si="21"/>
        <v>3392.1467785070786</v>
      </c>
      <c r="G500">
        <v>13045.190430000001</v>
      </c>
      <c r="H500">
        <v>1.1063000000000001</v>
      </c>
      <c r="I500" s="3">
        <f t="shared" si="22"/>
        <v>14431.894172709002</v>
      </c>
      <c r="J500">
        <v>22971.939452999999</v>
      </c>
      <c r="K500" s="7">
        <v>106.78</v>
      </c>
      <c r="L500">
        <f t="shared" si="23"/>
        <v>215.13335318411686</v>
      </c>
    </row>
    <row r="501" spans="1:12" x14ac:dyDescent="0.3">
      <c r="A501" s="40">
        <v>499</v>
      </c>
      <c r="B501" s="41">
        <v>43864</v>
      </c>
      <c r="C501">
        <v>3248.919922</v>
      </c>
      <c r="D501">
        <v>26675.980468999998</v>
      </c>
      <c r="E501" s="42">
        <v>7.77</v>
      </c>
      <c r="F501" s="3">
        <f t="shared" si="21"/>
        <v>3433.2021195624197</v>
      </c>
      <c r="G501">
        <v>13281.740234000001</v>
      </c>
      <c r="H501">
        <v>1.1042000000000001</v>
      </c>
      <c r="I501" s="3">
        <f t="shared" si="22"/>
        <v>14665.697566382802</v>
      </c>
      <c r="J501">
        <v>23084.589843999998</v>
      </c>
      <c r="K501" s="7">
        <v>106.03</v>
      </c>
      <c r="L501">
        <f t="shared" si="23"/>
        <v>217.71753130246154</v>
      </c>
    </row>
    <row r="502" spans="1:12" x14ac:dyDescent="0.3">
      <c r="A502" s="40">
        <v>500</v>
      </c>
      <c r="B502" s="41">
        <v>43864</v>
      </c>
      <c r="C502">
        <v>3297.5900879999999</v>
      </c>
      <c r="D502">
        <v>26786.740234000001</v>
      </c>
      <c r="E502" s="42">
        <v>7.77</v>
      </c>
      <c r="F502" s="3">
        <f t="shared" si="21"/>
        <v>3447.4569155727158</v>
      </c>
      <c r="G502">
        <v>13478.330078000001</v>
      </c>
      <c r="H502">
        <v>1.0992999999999999</v>
      </c>
      <c r="I502" s="3">
        <f t="shared" si="22"/>
        <v>14816.7282547454</v>
      </c>
      <c r="J502">
        <v>23319.560547000001</v>
      </c>
      <c r="K502" s="7">
        <v>106.42</v>
      </c>
      <c r="L502">
        <f t="shared" si="23"/>
        <v>219.12761273256908</v>
      </c>
    </row>
    <row r="503" spans="1:12" x14ac:dyDescent="0.3">
      <c r="B503" s="41"/>
      <c r="C503"/>
      <c r="D503"/>
      <c r="E503" s="42"/>
      <c r="G503"/>
      <c r="H503"/>
      <c r="J503"/>
    </row>
    <row r="504" spans="1:12" x14ac:dyDescent="0.3">
      <c r="B504" s="41"/>
      <c r="C504"/>
      <c r="D504"/>
      <c r="E504" s="42"/>
      <c r="G504"/>
      <c r="H504"/>
      <c r="J504"/>
    </row>
    <row r="505" spans="1:12" x14ac:dyDescent="0.3">
      <c r="C505" s="10"/>
      <c r="D505" s="11"/>
      <c r="G505" s="11"/>
      <c r="J505" s="11"/>
    </row>
    <row r="506" spans="1:12" x14ac:dyDescent="0.3">
      <c r="C506" s="10"/>
      <c r="D506" s="11"/>
      <c r="G506" s="11"/>
      <c r="J506" s="11"/>
    </row>
    <row r="507" spans="1:12" x14ac:dyDescent="0.3">
      <c r="C507" s="10"/>
      <c r="D507" s="11"/>
      <c r="G507" s="11"/>
      <c r="J507" s="11"/>
    </row>
    <row r="508" spans="1:12" x14ac:dyDescent="0.3">
      <c r="C508" s="10"/>
      <c r="D508" s="11"/>
      <c r="G508" s="11"/>
      <c r="J508" s="11"/>
    </row>
    <row r="509" spans="1:12" x14ac:dyDescent="0.3">
      <c r="C509" s="10"/>
      <c r="D509" s="11"/>
      <c r="G509" s="11"/>
      <c r="J509" s="11"/>
    </row>
    <row r="510" spans="1:12" x14ac:dyDescent="0.3">
      <c r="C510" s="10"/>
      <c r="D510" s="11"/>
      <c r="G510" s="11"/>
      <c r="J510" s="11"/>
    </row>
    <row r="511" spans="1:12" x14ac:dyDescent="0.3">
      <c r="C511" s="10"/>
      <c r="D511" s="11"/>
      <c r="G511" s="11"/>
      <c r="J511" s="11"/>
    </row>
    <row r="512" spans="1:12" x14ac:dyDescent="0.3">
      <c r="C512" s="10"/>
      <c r="D512" s="11"/>
      <c r="G512" s="11"/>
      <c r="J512" s="11"/>
    </row>
    <row r="513" spans="3:10" x14ac:dyDescent="0.3">
      <c r="C513" s="10"/>
      <c r="D513" s="11"/>
      <c r="G513" s="11"/>
      <c r="J513" s="11"/>
    </row>
    <row r="514" spans="3:10" x14ac:dyDescent="0.3">
      <c r="C514" s="10"/>
      <c r="D514" s="11"/>
      <c r="G514" s="11"/>
      <c r="J514" s="11"/>
    </row>
    <row r="515" spans="3:10" x14ac:dyDescent="0.3">
      <c r="C515" s="10"/>
      <c r="D515" s="11"/>
      <c r="G515" s="11"/>
      <c r="J515" s="11"/>
    </row>
    <row r="516" spans="3:10" x14ac:dyDescent="0.3">
      <c r="C516" s="10"/>
      <c r="D516" s="11"/>
      <c r="G516" s="11"/>
      <c r="J516" s="11"/>
    </row>
    <row r="517" spans="3:10" x14ac:dyDescent="0.3">
      <c r="C517" s="10"/>
      <c r="D517" s="11"/>
      <c r="G517" s="11"/>
      <c r="J517" s="11"/>
    </row>
    <row r="518" spans="3:10" x14ac:dyDescent="0.3">
      <c r="C518" s="10"/>
      <c r="D518" s="11"/>
      <c r="G518" s="11"/>
      <c r="J518" s="11"/>
    </row>
    <row r="519" spans="3:10" x14ac:dyDescent="0.3">
      <c r="C519" s="10"/>
      <c r="D519" s="11"/>
      <c r="G519" s="11"/>
      <c r="J519" s="11"/>
    </row>
    <row r="520" spans="3:10" x14ac:dyDescent="0.3">
      <c r="C520" s="10"/>
      <c r="D520" s="11"/>
      <c r="G520" s="11"/>
      <c r="J520" s="11"/>
    </row>
    <row r="521" spans="3:10" x14ac:dyDescent="0.3">
      <c r="C521" s="10"/>
      <c r="D521" s="11"/>
      <c r="G521" s="11"/>
      <c r="J521" s="11"/>
    </row>
    <row r="522" spans="3:10" x14ac:dyDescent="0.3">
      <c r="C522" s="10"/>
      <c r="D522" s="11"/>
      <c r="G522" s="11"/>
      <c r="J522" s="11"/>
    </row>
    <row r="523" spans="3:10" x14ac:dyDescent="0.3">
      <c r="C523" s="10"/>
      <c r="D523" s="11"/>
      <c r="G523" s="11"/>
      <c r="J523" s="11"/>
    </row>
    <row r="524" spans="3:10" x14ac:dyDescent="0.3">
      <c r="C524" s="10"/>
      <c r="D524" s="11"/>
      <c r="G524" s="11"/>
      <c r="J524" s="11"/>
    </row>
    <row r="525" spans="3:10" x14ac:dyDescent="0.3">
      <c r="C525" s="10"/>
      <c r="D525" s="11"/>
      <c r="G525" s="11"/>
      <c r="J525" s="11"/>
    </row>
    <row r="526" spans="3:10" x14ac:dyDescent="0.3">
      <c r="C526" s="10"/>
      <c r="D526" s="11"/>
      <c r="G526" s="11"/>
      <c r="J526" s="11"/>
    </row>
    <row r="527" spans="3:10" x14ac:dyDescent="0.3">
      <c r="C527" s="10"/>
      <c r="D527" s="11"/>
      <c r="G527" s="11"/>
      <c r="J527" s="11"/>
    </row>
    <row r="528" spans="3:10" x14ac:dyDescent="0.3">
      <c r="C528" s="10"/>
      <c r="D528" s="11"/>
      <c r="G528" s="11"/>
      <c r="J528" s="11"/>
    </row>
    <row r="529" spans="3:10" x14ac:dyDescent="0.3">
      <c r="C529" s="10"/>
      <c r="D529" s="11"/>
      <c r="G529" s="11"/>
      <c r="J529" s="11"/>
    </row>
    <row r="530" spans="3:10" x14ac:dyDescent="0.3">
      <c r="C530" s="10"/>
      <c r="D530" s="11"/>
      <c r="G530" s="11"/>
      <c r="J530" s="11"/>
    </row>
    <row r="531" spans="3:10" x14ac:dyDescent="0.3">
      <c r="C531" s="10"/>
      <c r="D531" s="11"/>
      <c r="G531" s="11"/>
      <c r="J531" s="11"/>
    </row>
    <row r="532" spans="3:10" x14ac:dyDescent="0.3">
      <c r="C532" s="10"/>
      <c r="D532" s="11"/>
      <c r="G532" s="11"/>
      <c r="J532" s="11"/>
    </row>
    <row r="533" spans="3:10" x14ac:dyDescent="0.3">
      <c r="C533" s="10"/>
      <c r="D533" s="11"/>
      <c r="G533" s="11"/>
      <c r="J533" s="11"/>
    </row>
    <row r="534" spans="3:10" x14ac:dyDescent="0.3">
      <c r="C534" s="10"/>
      <c r="D534" s="11"/>
      <c r="G534" s="11"/>
      <c r="J534" s="11"/>
    </row>
    <row r="535" spans="3:10" x14ac:dyDescent="0.3">
      <c r="C535" s="10"/>
      <c r="D535" s="11"/>
      <c r="G535" s="11"/>
      <c r="J535" s="11"/>
    </row>
    <row r="536" spans="3:10" x14ac:dyDescent="0.3">
      <c r="C536" s="10"/>
      <c r="D536" s="11"/>
      <c r="G536" s="11"/>
      <c r="J536" s="11"/>
    </row>
    <row r="537" spans="3:10" x14ac:dyDescent="0.3">
      <c r="C537" s="10"/>
      <c r="D537" s="11"/>
      <c r="G537" s="11"/>
      <c r="J537" s="11"/>
    </row>
    <row r="538" spans="3:10" x14ac:dyDescent="0.3">
      <c r="C538" s="10"/>
      <c r="D538" s="11"/>
      <c r="G538" s="11"/>
      <c r="J538" s="11"/>
    </row>
    <row r="539" spans="3:10" x14ac:dyDescent="0.3">
      <c r="C539" s="10"/>
      <c r="D539" s="11"/>
      <c r="G539" s="11"/>
      <c r="J539" s="11"/>
    </row>
    <row r="540" spans="3:10" x14ac:dyDescent="0.3">
      <c r="C540" s="10"/>
      <c r="D540" s="11"/>
      <c r="G540" s="11"/>
      <c r="J540" s="11"/>
    </row>
    <row r="541" spans="3:10" x14ac:dyDescent="0.3">
      <c r="C541" s="10"/>
      <c r="D541" s="11"/>
      <c r="G541" s="11"/>
      <c r="J541" s="11"/>
    </row>
    <row r="542" spans="3:10" x14ac:dyDescent="0.3">
      <c r="C542" s="10"/>
      <c r="D542" s="11"/>
      <c r="G542" s="11"/>
      <c r="J542" s="11"/>
    </row>
    <row r="543" spans="3:10" x14ac:dyDescent="0.3">
      <c r="C543" s="10"/>
      <c r="D543" s="11"/>
      <c r="G543" s="11"/>
      <c r="J543" s="11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03"/>
  <sheetViews>
    <sheetView topLeftCell="A83" zoomScale="82" zoomScaleNormal="79" workbookViewId="0">
      <selection activeCell="D44" sqref="D44"/>
    </sheetView>
  </sheetViews>
  <sheetFormatPr defaultColWidth="11.5546875" defaultRowHeight="14.4" x14ac:dyDescent="0.3"/>
  <cols>
    <col min="1" max="1" width="22.88671875" customWidth="1"/>
    <col min="6" max="6" width="25.5546875" customWidth="1"/>
    <col min="7" max="7" width="2.88671875" style="50" customWidth="1"/>
    <col min="17" max="17" width="3.6640625" style="49" customWidth="1"/>
    <col min="18" max="18" width="8.21875" customWidth="1"/>
    <col min="19" max="19" width="13.77734375" customWidth="1"/>
    <col min="20" max="20" width="19.44140625" style="51" customWidth="1"/>
    <col min="21" max="21" width="20.33203125" style="52" customWidth="1"/>
    <col min="23" max="23" width="4.109375" style="49" customWidth="1"/>
    <col min="24" max="24" width="18" customWidth="1"/>
    <col min="25" max="25" width="12" bestFit="1" customWidth="1"/>
    <col min="28" max="28" width="3.77734375" style="49" customWidth="1"/>
    <col min="29" max="29" width="16.5546875" customWidth="1"/>
    <col min="30" max="30" width="12" bestFit="1" customWidth="1"/>
  </cols>
  <sheetData>
    <row r="1" spans="1:32" x14ac:dyDescent="0.3">
      <c r="A1" s="44" t="s">
        <v>50</v>
      </c>
      <c r="AD1" s="44" t="s">
        <v>43</v>
      </c>
      <c r="AE1" s="56">
        <v>1.5328155516745268</v>
      </c>
      <c r="AF1" s="56">
        <v>2</v>
      </c>
    </row>
    <row r="2" spans="1:32" x14ac:dyDescent="0.3">
      <c r="A2" s="44" t="s">
        <v>20</v>
      </c>
      <c r="R2" s="44" t="s">
        <v>39</v>
      </c>
      <c r="X2" s="44" t="s">
        <v>42</v>
      </c>
      <c r="AC2" s="44" t="s">
        <v>49</v>
      </c>
      <c r="AD2" s="44" t="s">
        <v>45</v>
      </c>
      <c r="AE2" s="56">
        <v>0.56807805591012117</v>
      </c>
    </row>
    <row r="3" spans="1:32" x14ac:dyDescent="0.3">
      <c r="A3" s="45" t="s">
        <v>21</v>
      </c>
      <c r="B3" s="45" t="s">
        <v>22</v>
      </c>
      <c r="C3" s="45" t="s">
        <v>23</v>
      </c>
      <c r="D3" s="45"/>
      <c r="E3" s="45" t="s">
        <v>22</v>
      </c>
      <c r="H3" s="45" t="s">
        <v>25</v>
      </c>
      <c r="I3" s="45" t="s">
        <v>3</v>
      </c>
      <c r="J3" s="45" t="s">
        <v>24</v>
      </c>
      <c r="K3" s="45" t="s">
        <v>7</v>
      </c>
      <c r="L3" s="45" t="s">
        <v>10</v>
      </c>
      <c r="M3" s="45" t="s">
        <v>26</v>
      </c>
      <c r="N3" s="45" t="s">
        <v>27</v>
      </c>
      <c r="O3" s="45" t="s">
        <v>28</v>
      </c>
      <c r="R3" s="45" t="s">
        <v>29</v>
      </c>
      <c r="S3" s="45" t="s">
        <v>30</v>
      </c>
      <c r="T3" s="53" t="s">
        <v>32</v>
      </c>
      <c r="U3" s="54" t="s">
        <v>31</v>
      </c>
      <c r="X3" s="45" t="s">
        <v>29</v>
      </c>
      <c r="Y3" s="45" t="s">
        <v>40</v>
      </c>
      <c r="Z3" s="45" t="s">
        <v>41</v>
      </c>
      <c r="AC3" s="45" t="s">
        <v>46</v>
      </c>
      <c r="AD3" s="45" t="s">
        <v>47</v>
      </c>
      <c r="AE3" s="45" t="s">
        <v>48</v>
      </c>
      <c r="AF3" s="45" t="s">
        <v>44</v>
      </c>
    </row>
    <row r="4" spans="1:32" x14ac:dyDescent="0.3">
      <c r="A4" t="s">
        <v>3</v>
      </c>
      <c r="B4" s="46">
        <v>4000</v>
      </c>
      <c r="C4" s="46">
        <f>2681.659912</f>
        <v>2681.6599120000001</v>
      </c>
      <c r="D4" s="47"/>
      <c r="E4" s="46">
        <v>4000</v>
      </c>
      <c r="H4">
        <f>Data!A3</f>
        <v>1</v>
      </c>
      <c r="I4">
        <f>$B$4*Data!C3/Data!C2</f>
        <v>3849.8543211246692</v>
      </c>
      <c r="J4">
        <f>$B$5*Data!F3/Data!F2</f>
        <v>3012.6705277113128</v>
      </c>
      <c r="K4">
        <f>$B$6*Data!I3/Data!I2</f>
        <v>967.92382706242154</v>
      </c>
      <c r="L4">
        <f>$B$7*Data!L3/Data!L2</f>
        <v>2021.2768278432898</v>
      </c>
      <c r="M4">
        <f>SUM(I4:L4)</f>
        <v>9851.7255037416944</v>
      </c>
      <c r="N4" s="46">
        <f>M4-$B$8</f>
        <v>-148.27449625830559</v>
      </c>
      <c r="O4" s="46">
        <f>-N4</f>
        <v>148.27449625830559</v>
      </c>
      <c r="R4">
        <v>-600</v>
      </c>
      <c r="S4" s="46">
        <f>FREQUENCY($O$4:$O$503,R5:$R$26)-FREQUENCY($O$4:$O$503,R4:$R$26)</f>
        <v>0</v>
      </c>
      <c r="T4" s="51">
        <f>S4/$B$13</f>
        <v>0</v>
      </c>
      <c r="U4" s="52">
        <f>FREQUENCY($O$4:$O$503,R5:$R$26)/$B$13</f>
        <v>0</v>
      </c>
      <c r="X4">
        <f>R4</f>
        <v>-600</v>
      </c>
      <c r="Y4" s="52">
        <f>_xlfn.NORM.DIST(X4, $B$16,$B$17,TRUE)</f>
        <v>1.5557531516242986E-22</v>
      </c>
      <c r="AC4">
        <f>R4</f>
        <v>-600</v>
      </c>
      <c r="AD4">
        <f>(AC4-$B$16)*$AE$1/($B$17*($AE$1-2))</f>
        <v>31.814804371283945</v>
      </c>
      <c r="AE4" s="52">
        <f>_xlfn.T.DIST(AD4,ROUND($AE$1,0),TRUE)</f>
        <v>0.9995067484362814</v>
      </c>
    </row>
    <row r="5" spans="1:32" x14ac:dyDescent="0.3">
      <c r="A5" t="s">
        <v>24</v>
      </c>
      <c r="B5" s="46">
        <v>3000</v>
      </c>
      <c r="C5" s="46">
        <f>[1]Data!F2</f>
        <v>3877.6469589514063</v>
      </c>
      <c r="D5" s="47"/>
      <c r="E5" s="46">
        <v>3000</v>
      </c>
      <c r="H5">
        <f>Data!A4</f>
        <v>2</v>
      </c>
      <c r="I5">
        <f>$B$4*Data!C4/Data!C3</f>
        <v>4059.7443611003487</v>
      </c>
      <c r="J5">
        <f>$B$5*Data!F4/Data!F3</f>
        <v>2907.0137675502356</v>
      </c>
      <c r="K5">
        <f>$B$6*Data!I4/Data!I3</f>
        <v>984.71099686311629</v>
      </c>
      <c r="L5">
        <f>$B$7*Data!L4/Data!L3</f>
        <v>1952.0393651387114</v>
      </c>
      <c r="M5">
        <f t="shared" ref="M5:M68" si="0">SUM(I5:L5)</f>
        <v>9903.5084906524135</v>
      </c>
      <c r="N5" s="46">
        <f t="shared" ref="N5:N68" si="1">M5-$B$8</f>
        <v>-96.491509347586543</v>
      </c>
      <c r="O5" s="46">
        <f t="shared" ref="O5:O68" si="2">-N5</f>
        <v>96.491509347586543</v>
      </c>
      <c r="R5">
        <f>R4+50</f>
        <v>-550</v>
      </c>
      <c r="S5" s="46">
        <f>FREQUENCY($O$4:$O$503,R5:$R$26)-FREQUENCY($O$4:$O$503,R4:$R$26)</f>
        <v>0</v>
      </c>
      <c r="T5" s="51">
        <f t="shared" ref="T5:T26" si="3">S5/$B$13</f>
        <v>0</v>
      </c>
      <c r="U5" s="52">
        <f>FREQUENCY($O$4:$O$503,R6:$R$26)/$B$13</f>
        <v>0</v>
      </c>
      <c r="X5">
        <f t="shared" ref="X5:X26" si="4">R5</f>
        <v>-550</v>
      </c>
      <c r="Y5" s="52">
        <f t="shared" ref="Y5:Y26" si="5">_xlfn.NORM.DIST(X5, $B$16,$B$17,TRUE)</f>
        <v>3.1675062955787557E-19</v>
      </c>
      <c r="Z5" s="55">
        <f>Y5-Y4</f>
        <v>3.1659505424271313E-19</v>
      </c>
      <c r="AC5">
        <f t="shared" ref="AC5:AC26" si="6">R5</f>
        <v>-550</v>
      </c>
      <c r="AD5">
        <f t="shared" ref="AD5:AD26" si="7">(AC5-$B$16)*$AE$1/($B$17*($AE$1-2))</f>
        <v>29.154639638772711</v>
      </c>
      <c r="AE5" s="52">
        <f t="shared" ref="AE5:AE26" si="8">_xlfn.T.DIST(AD5,ROUND($AE$1,0),TRUE)</f>
        <v>0.99941279591824583</v>
      </c>
      <c r="AF5" s="55">
        <f>AE4-AE5</f>
        <v>9.3952518035567145E-5</v>
      </c>
    </row>
    <row r="6" spans="1:32" x14ac:dyDescent="0.3">
      <c r="A6" t="s">
        <v>7</v>
      </c>
      <c r="B6" s="46">
        <v>1000</v>
      </c>
      <c r="C6" s="46">
        <f>[1]Data!I3</f>
        <v>14999.238833712599</v>
      </c>
      <c r="D6" s="47"/>
      <c r="E6" s="46">
        <v>1000</v>
      </c>
      <c r="H6">
        <f>Data!A5</f>
        <v>3</v>
      </c>
      <c r="I6">
        <f>$B$4*Data!C5/Data!C4</f>
        <v>4055.6583387500682</v>
      </c>
      <c r="J6">
        <f>$B$5*Data!F5/Data!F4</f>
        <v>2995.1413173574992</v>
      </c>
      <c r="K6">
        <f>$B$6*Data!I5/Data!I4</f>
        <v>1019.1347497931924</v>
      </c>
      <c r="L6">
        <f>$B$7*Data!L5/Data!L4</f>
        <v>1995.8409149987008</v>
      </c>
      <c r="M6">
        <f t="shared" si="0"/>
        <v>10065.77532089946</v>
      </c>
      <c r="N6" s="46">
        <f t="shared" si="1"/>
        <v>65.775320899459985</v>
      </c>
      <c r="O6" s="46">
        <f t="shared" si="2"/>
        <v>-65.775320899459985</v>
      </c>
      <c r="R6">
        <f t="shared" ref="R6:R25" si="9">R5+50</f>
        <v>-500</v>
      </c>
      <c r="S6" s="46">
        <f>FREQUENCY($O$4:$O$503,R6:$R$26)-FREQUENCY($O$4:$O$503,R5:$R$26)</f>
        <v>0</v>
      </c>
      <c r="T6" s="51">
        <f t="shared" si="3"/>
        <v>0</v>
      </c>
      <c r="U6" s="52">
        <f>FREQUENCY($O$4:$O$503,R7:$R$26)/$B$13</f>
        <v>0</v>
      </c>
      <c r="X6">
        <f t="shared" si="4"/>
        <v>-500</v>
      </c>
      <c r="Y6" s="52">
        <f t="shared" si="5"/>
        <v>3.3680457213908153E-16</v>
      </c>
      <c r="Z6" s="55">
        <f t="shared" ref="Z6:Z26" si="10">Y6-Y5</f>
        <v>3.3648782150952367E-16</v>
      </c>
      <c r="AC6">
        <f t="shared" si="6"/>
        <v>-500</v>
      </c>
      <c r="AD6">
        <f t="shared" si="7"/>
        <v>26.494474906261473</v>
      </c>
      <c r="AE6" s="52">
        <f t="shared" si="8"/>
        <v>0.99928922434458878</v>
      </c>
      <c r="AF6" s="55">
        <f t="shared" ref="AF6:AF26" si="11">AE5-AE6</f>
        <v>1.2357157365705529E-4</v>
      </c>
    </row>
    <row r="7" spans="1:32" x14ac:dyDescent="0.3">
      <c r="A7" t="s">
        <v>10</v>
      </c>
      <c r="B7" s="46">
        <v>2000</v>
      </c>
      <c r="C7" s="46">
        <f>[1]Data!L4</f>
        <v>185.6613626899366</v>
      </c>
      <c r="D7" s="47"/>
      <c r="E7" s="46">
        <v>2000</v>
      </c>
      <c r="H7">
        <f>Data!A6</f>
        <v>4</v>
      </c>
      <c r="I7">
        <f>$B$4*Data!C6/Data!C5</f>
        <v>4010.4517183734943</v>
      </c>
      <c r="J7">
        <f>$B$5*Data!F6/Data!F5</f>
        <v>3038.6866800692383</v>
      </c>
      <c r="K7">
        <f>$B$6*Data!I6/Data!I5</f>
        <v>998.56718741481097</v>
      </c>
      <c r="L7">
        <f>$B$7*Data!L6/Data!L5</f>
        <v>1975.7988995449111</v>
      </c>
      <c r="M7">
        <f t="shared" si="0"/>
        <v>10023.504485402455</v>
      </c>
      <c r="N7" s="46">
        <f t="shared" si="1"/>
        <v>23.50448540245452</v>
      </c>
      <c r="O7" s="46">
        <f t="shared" si="2"/>
        <v>-23.50448540245452</v>
      </c>
      <c r="R7">
        <f t="shared" si="9"/>
        <v>-450</v>
      </c>
      <c r="S7" s="46">
        <f>FREQUENCY($O$4:$O$503,R7:$R$26)-FREQUENCY($O$4:$O$503,R6:$R$26)</f>
        <v>0</v>
      </c>
      <c r="T7" s="51">
        <f t="shared" si="3"/>
        <v>0</v>
      </c>
      <c r="U7" s="52">
        <f>FREQUENCY($O$4:$O$503,R8:$R$26)/$B$13</f>
        <v>0</v>
      </c>
      <c r="X7">
        <f t="shared" si="4"/>
        <v>-450</v>
      </c>
      <c r="Y7" s="52">
        <f t="shared" si="5"/>
        <v>1.8731833112966226E-13</v>
      </c>
      <c r="Z7" s="55">
        <f t="shared" si="10"/>
        <v>1.8698152655752318E-13</v>
      </c>
      <c r="AC7">
        <f t="shared" si="6"/>
        <v>-450</v>
      </c>
      <c r="AD7">
        <f t="shared" si="7"/>
        <v>23.834310173750239</v>
      </c>
      <c r="AE7" s="52">
        <f t="shared" si="8"/>
        <v>0.99912215079006583</v>
      </c>
      <c r="AF7" s="55">
        <f t="shared" si="11"/>
        <v>1.6707355452294514E-4</v>
      </c>
    </row>
    <row r="8" spans="1:32" x14ac:dyDescent="0.3">
      <c r="B8" s="48">
        <f>SUM(B4:B7)</f>
        <v>10000</v>
      </c>
      <c r="H8">
        <f>Data!A7</f>
        <v>5</v>
      </c>
      <c r="I8">
        <f>$B$4*Data!C7/Data!C6</f>
        <v>4053.6098339290334</v>
      </c>
      <c r="J8">
        <f>$B$5*Data!F7/Data!F6</f>
        <v>3067.9706075726845</v>
      </c>
      <c r="K8">
        <f>$B$6*Data!I7/Data!I6</f>
        <v>1012.025177430492</v>
      </c>
      <c r="L8">
        <f>$B$7*Data!L7/Data!L6</f>
        <v>1984.9806990710467</v>
      </c>
      <c r="M8">
        <f t="shared" si="0"/>
        <v>10118.586318003257</v>
      </c>
      <c r="N8" s="46">
        <f t="shared" si="1"/>
        <v>118.58631800325747</v>
      </c>
      <c r="O8" s="46">
        <f t="shared" si="2"/>
        <v>-118.58631800325747</v>
      </c>
      <c r="R8">
        <f t="shared" si="9"/>
        <v>-400</v>
      </c>
      <c r="S8" s="46">
        <f>FREQUENCY($O$4:$O$503,R8:$R$26)-FREQUENCY($O$4:$O$503,R7:$R$26)</f>
        <v>0</v>
      </c>
      <c r="T8" s="51">
        <f t="shared" si="3"/>
        <v>0</v>
      </c>
      <c r="U8" s="52">
        <f>FREQUENCY($O$4:$O$503,R9:$R$26)/$B$13</f>
        <v>0</v>
      </c>
      <c r="X8">
        <f t="shared" si="4"/>
        <v>-400</v>
      </c>
      <c r="Y8" s="52">
        <f t="shared" si="5"/>
        <v>5.4599467501391761E-11</v>
      </c>
      <c r="Z8" s="55">
        <f t="shared" si="10"/>
        <v>5.4412149170262097E-11</v>
      </c>
      <c r="AC8">
        <f t="shared" si="6"/>
        <v>-400</v>
      </c>
      <c r="AD8">
        <f t="shared" si="7"/>
        <v>21.174145441239002</v>
      </c>
      <c r="AE8" s="52">
        <f t="shared" si="8"/>
        <v>0.99888850327065959</v>
      </c>
      <c r="AF8" s="55">
        <f t="shared" si="11"/>
        <v>2.3364751940624373E-4</v>
      </c>
    </row>
    <row r="9" spans="1:32" x14ac:dyDescent="0.3">
      <c r="H9">
        <f>Data!A8</f>
        <v>6</v>
      </c>
      <c r="I9">
        <f>$B$4*Data!C8/Data!C7</f>
        <v>4048.2764505131654</v>
      </c>
      <c r="J9">
        <f>$B$5*Data!F8/Data!F7</f>
        <v>3058.9695191986093</v>
      </c>
      <c r="K9">
        <f>$B$6*Data!I8/Data!I7</f>
        <v>1006.4117722719536</v>
      </c>
      <c r="L9">
        <f>$B$7*Data!L8/Data!L7</f>
        <v>2036.9066991696905</v>
      </c>
      <c r="M9">
        <f t="shared" si="0"/>
        <v>10150.564441153419</v>
      </c>
      <c r="N9" s="46">
        <f t="shared" si="1"/>
        <v>150.56444115341947</v>
      </c>
      <c r="O9" s="46">
        <f t="shared" si="2"/>
        <v>-150.56444115341947</v>
      </c>
      <c r="R9">
        <f t="shared" si="9"/>
        <v>-350</v>
      </c>
      <c r="S9" s="46">
        <f>FREQUENCY($O$4:$O$503,R9:$R$26)-FREQUENCY($O$4:$O$503,R8:$R$26)</f>
        <v>0</v>
      </c>
      <c r="T9" s="51">
        <f t="shared" si="3"/>
        <v>0</v>
      </c>
      <c r="U9" s="52">
        <f>FREQUENCY($O$4:$O$503,R10:$R$26)/$B$13</f>
        <v>0</v>
      </c>
      <c r="X9">
        <f t="shared" si="4"/>
        <v>-350</v>
      </c>
      <c r="Y9" s="52">
        <f t="shared" si="5"/>
        <v>8.3630415756785956E-9</v>
      </c>
      <c r="Z9" s="55">
        <f t="shared" si="10"/>
        <v>8.3084421081772041E-9</v>
      </c>
      <c r="AC9">
        <f t="shared" si="6"/>
        <v>-350</v>
      </c>
      <c r="AD9">
        <f t="shared" si="7"/>
        <v>18.513980708727768</v>
      </c>
      <c r="AE9" s="52">
        <f t="shared" si="8"/>
        <v>0.99854763786063283</v>
      </c>
      <c r="AF9" s="55">
        <f t="shared" si="11"/>
        <v>3.408654100267583E-4</v>
      </c>
    </row>
    <row r="10" spans="1:32" x14ac:dyDescent="0.3">
      <c r="H10">
        <f>Data!A9</f>
        <v>7</v>
      </c>
      <c r="I10">
        <f>$B$4*Data!C9/Data!C8</f>
        <v>4001.4938781756005</v>
      </c>
      <c r="J10">
        <f>$B$5*Data!F9/Data!F8</f>
        <v>2976.6869204676373</v>
      </c>
      <c r="K10">
        <f>$B$6*Data!I9/Data!I8</f>
        <v>1008.812660982774</v>
      </c>
      <c r="L10">
        <f>$B$7*Data!L9/Data!L8</f>
        <v>2027.9798409085658</v>
      </c>
      <c r="M10">
        <f t="shared" si="0"/>
        <v>10014.973300534577</v>
      </c>
      <c r="N10" s="46">
        <f t="shared" si="1"/>
        <v>14.973300534576993</v>
      </c>
      <c r="O10" s="46">
        <f t="shared" si="2"/>
        <v>-14.973300534576993</v>
      </c>
      <c r="R10">
        <f t="shared" si="9"/>
        <v>-300</v>
      </c>
      <c r="S10" s="46">
        <f>FREQUENCY($O$4:$O$503,R10:$R$26)-FREQUENCY($O$4:$O$503,R9:$R$26)</f>
        <v>0</v>
      </c>
      <c r="T10" s="51">
        <f t="shared" si="3"/>
        <v>0</v>
      </c>
      <c r="U10" s="52">
        <f>FREQUENCY($O$4:$O$503,R11:$R$26)/$B$13</f>
        <v>0</v>
      </c>
      <c r="X10">
        <f t="shared" si="4"/>
        <v>-300</v>
      </c>
      <c r="Y10" s="52">
        <f t="shared" si="5"/>
        <v>6.7563855643848655E-7</v>
      </c>
      <c r="Z10" s="55">
        <f t="shared" si="10"/>
        <v>6.6727551486280794E-7</v>
      </c>
      <c r="AC10">
        <f t="shared" si="6"/>
        <v>-300</v>
      </c>
      <c r="AD10">
        <f t="shared" si="7"/>
        <v>15.853815976216531</v>
      </c>
      <c r="AE10" s="52">
        <f t="shared" si="8"/>
        <v>0.99802248427696982</v>
      </c>
      <c r="AF10" s="55">
        <f t="shared" si="11"/>
        <v>5.2515358366300724E-4</v>
      </c>
    </row>
    <row r="11" spans="1:32" x14ac:dyDescent="0.3">
      <c r="H11">
        <f>Data!A10</f>
        <v>8</v>
      </c>
      <c r="I11">
        <f>$B$4*Data!C10/Data!C9</f>
        <v>3976.6344420736245</v>
      </c>
      <c r="J11">
        <f>$B$5*Data!F10/Data!F9</f>
        <v>3054.246269434545</v>
      </c>
      <c r="K11">
        <f>$B$6*Data!I10/Data!I9</f>
        <v>994.6387736972739</v>
      </c>
      <c r="L11">
        <f>$B$7*Data!L10/Data!L9</f>
        <v>2043.9120639752721</v>
      </c>
      <c r="M11">
        <f t="shared" si="0"/>
        <v>10069.431549180716</v>
      </c>
      <c r="N11" s="46">
        <f t="shared" si="1"/>
        <v>69.431549180715592</v>
      </c>
      <c r="O11" s="46">
        <f t="shared" si="2"/>
        <v>-69.431549180715592</v>
      </c>
      <c r="R11">
        <f t="shared" si="9"/>
        <v>-250</v>
      </c>
      <c r="S11" s="46">
        <f>FREQUENCY($O$4:$O$503,R11:$R$26)-FREQUENCY($O$4:$O$503,R10:$R$26)</f>
        <v>0</v>
      </c>
      <c r="T11" s="51">
        <f t="shared" si="3"/>
        <v>0</v>
      </c>
      <c r="U11" s="52">
        <f>FREQUENCY($O$4:$O$503,R12:$R$26)/$B$13</f>
        <v>0</v>
      </c>
      <c r="X11">
        <f t="shared" si="4"/>
        <v>-250</v>
      </c>
      <c r="Y11" s="52">
        <f t="shared" si="5"/>
        <v>2.8942325646110794E-5</v>
      </c>
      <c r="Z11" s="55">
        <f t="shared" si="10"/>
        <v>2.8266687089672308E-5</v>
      </c>
      <c r="AC11">
        <f t="shared" si="6"/>
        <v>-250</v>
      </c>
      <c r="AD11">
        <f t="shared" si="7"/>
        <v>13.193651243705295</v>
      </c>
      <c r="AE11" s="52">
        <f t="shared" si="8"/>
        <v>0.99715214935645491</v>
      </c>
      <c r="AF11" s="55">
        <f t="shared" si="11"/>
        <v>8.7033492051491468E-4</v>
      </c>
    </row>
    <row r="12" spans="1:32" x14ac:dyDescent="0.3">
      <c r="A12" s="44" t="s">
        <v>28</v>
      </c>
      <c r="H12">
        <f>Data!A11</f>
        <v>9</v>
      </c>
      <c r="I12">
        <f>$B$4*Data!C11/Data!C10</f>
        <v>3978.0139869599593</v>
      </c>
      <c r="J12">
        <f>$B$5*Data!F11/Data!F10</f>
        <v>2955.502746313085</v>
      </c>
      <c r="K12">
        <f>$B$6*Data!I11/Data!I10</f>
        <v>999.01174226687192</v>
      </c>
      <c r="L12">
        <f>$B$7*Data!L11/Data!L10</f>
        <v>1976.1713873177109</v>
      </c>
      <c r="M12">
        <f t="shared" si="0"/>
        <v>9908.6998628576275</v>
      </c>
      <c r="N12" s="46">
        <f t="shared" si="1"/>
        <v>-91.300137142372478</v>
      </c>
      <c r="O12" s="46">
        <f t="shared" si="2"/>
        <v>91.300137142372478</v>
      </c>
      <c r="R12">
        <f t="shared" si="9"/>
        <v>-200</v>
      </c>
      <c r="S12" s="46">
        <f>FREQUENCY($O$4:$O$503,R12:$R$26)-FREQUENCY($O$4:$O$503,R11:$R$26)</f>
        <v>0</v>
      </c>
      <c r="T12" s="51">
        <f t="shared" si="3"/>
        <v>0</v>
      </c>
      <c r="U12" s="52">
        <f>FREQUENCY($O$4:$O$503,R13:$R$26)/$B$13</f>
        <v>6.0000000000000001E-3</v>
      </c>
      <c r="X12">
        <f t="shared" si="4"/>
        <v>-200</v>
      </c>
      <c r="Y12" s="52">
        <f t="shared" si="5"/>
        <v>6.6255629984228557E-4</v>
      </c>
      <c r="Z12" s="55">
        <f t="shared" si="10"/>
        <v>6.3361397419617479E-4</v>
      </c>
      <c r="AC12">
        <f t="shared" si="6"/>
        <v>-200</v>
      </c>
      <c r="AD12">
        <f t="shared" si="7"/>
        <v>10.533486511194059</v>
      </c>
      <c r="AE12" s="52">
        <f t="shared" si="8"/>
        <v>0.9955536626008693</v>
      </c>
      <c r="AF12" s="55">
        <f t="shared" si="11"/>
        <v>1.5984867555856042E-3</v>
      </c>
    </row>
    <row r="13" spans="1:32" x14ac:dyDescent="0.3">
      <c r="A13" s="44" t="s">
        <v>25</v>
      </c>
      <c r="B13">
        <f>MAX($H$4:$H$503)</f>
        <v>500</v>
      </c>
      <c r="H13">
        <f>Data!A12</f>
        <v>10</v>
      </c>
      <c r="I13">
        <f>$B$4*Data!C12/Data!C11</f>
        <v>4003.8942045941267</v>
      </c>
      <c r="J13">
        <f>$B$5*Data!F12/Data!F11</f>
        <v>3029.2088115330639</v>
      </c>
      <c r="K13">
        <f>$B$6*Data!I12/Data!I11</f>
        <v>1001.8293326309439</v>
      </c>
      <c r="L13">
        <f>$B$7*Data!L12/Data!L11</f>
        <v>2002.0939516537633</v>
      </c>
      <c r="M13">
        <f t="shared" si="0"/>
        <v>10037.026300411897</v>
      </c>
      <c r="N13" s="46">
        <f t="shared" si="1"/>
        <v>37.026300411896955</v>
      </c>
      <c r="O13" s="46">
        <f t="shared" si="2"/>
        <v>-37.026300411896955</v>
      </c>
      <c r="R13">
        <f t="shared" si="9"/>
        <v>-150</v>
      </c>
      <c r="S13" s="46">
        <f>FREQUENCY($O$4:$O$503,R13:$R$26)-FREQUENCY($O$4:$O$503,R12:$R$26)</f>
        <v>3</v>
      </c>
      <c r="T13" s="51">
        <f t="shared" si="3"/>
        <v>6.0000000000000001E-3</v>
      </c>
      <c r="U13" s="52">
        <f>FREQUENCY($O$4:$O$503,R14:$R$26)/$B$13</f>
        <v>4.8000000000000001E-2</v>
      </c>
      <c r="X13">
        <f t="shared" si="4"/>
        <v>-150</v>
      </c>
      <c r="Y13" s="52">
        <f t="shared" si="5"/>
        <v>8.2043150053210234E-3</v>
      </c>
      <c r="Z13" s="55">
        <f t="shared" si="10"/>
        <v>7.5417587054787379E-3</v>
      </c>
      <c r="AC13">
        <f t="shared" si="6"/>
        <v>-150</v>
      </c>
      <c r="AD13">
        <f t="shared" si="7"/>
        <v>7.8733217786828238</v>
      </c>
      <c r="AE13" s="52">
        <f t="shared" si="8"/>
        <v>0.99212415192610937</v>
      </c>
      <c r="AF13" s="55">
        <f t="shared" si="11"/>
        <v>3.4295106747599391E-3</v>
      </c>
    </row>
    <row r="14" spans="1:32" x14ac:dyDescent="0.3">
      <c r="A14" s="44" t="s">
        <v>33</v>
      </c>
      <c r="B14" s="46">
        <f>MIN($O$4:$O$503)</f>
        <v>-159.82527856132583</v>
      </c>
      <c r="H14">
        <f>Data!A13</f>
        <v>11</v>
      </c>
      <c r="I14">
        <f>$B$4*Data!C13/Data!C12</f>
        <v>4064.1135055623704</v>
      </c>
      <c r="J14">
        <f>$B$5*Data!F13/Data!F12</f>
        <v>3022.2050496649358</v>
      </c>
      <c r="K14">
        <f>$B$6*Data!I13/Data!I12</f>
        <v>1006.4653000012255</v>
      </c>
      <c r="L14">
        <f>$B$7*Data!L13/Data!L12</f>
        <v>1968.4711794345101</v>
      </c>
      <c r="M14">
        <f t="shared" si="0"/>
        <v>10061.255034663041</v>
      </c>
      <c r="N14" s="46">
        <f t="shared" si="1"/>
        <v>61.255034663041442</v>
      </c>
      <c r="O14" s="46">
        <f t="shared" si="2"/>
        <v>-61.255034663041442</v>
      </c>
      <c r="R14">
        <f t="shared" si="9"/>
        <v>-100</v>
      </c>
      <c r="S14" s="46">
        <f>FREQUENCY($O$4:$O$503,R14:$R$26)-FREQUENCY($O$4:$O$503,R13:$R$26)</f>
        <v>21</v>
      </c>
      <c r="T14" s="51">
        <f t="shared" si="3"/>
        <v>4.2000000000000003E-2</v>
      </c>
      <c r="U14" s="52">
        <f>FREQUENCY($O$4:$O$503,R15:$R$26)/$B$13</f>
        <v>0.20599999999999999</v>
      </c>
      <c r="X14">
        <f t="shared" si="4"/>
        <v>-100</v>
      </c>
      <c r="Y14" s="52">
        <f t="shared" si="5"/>
        <v>5.6040360982381895E-2</v>
      </c>
      <c r="Z14" s="55">
        <f t="shared" si="10"/>
        <v>4.783604597706087E-2</v>
      </c>
      <c r="AC14">
        <f t="shared" si="6"/>
        <v>-100</v>
      </c>
      <c r="AD14">
        <f t="shared" si="7"/>
        <v>5.2131570461715881</v>
      </c>
      <c r="AE14" s="52">
        <f t="shared" si="8"/>
        <v>0.98255903051077342</v>
      </c>
      <c r="AF14" s="55">
        <f t="shared" si="11"/>
        <v>9.5651214153359421E-3</v>
      </c>
    </row>
    <row r="15" spans="1:32" x14ac:dyDescent="0.3">
      <c r="A15" s="44" t="s">
        <v>34</v>
      </c>
      <c r="B15" s="46">
        <f>MAX($O$4:$O$503)</f>
        <v>237.67317481744431</v>
      </c>
      <c r="H15">
        <f>Data!A14</f>
        <v>12</v>
      </c>
      <c r="I15">
        <f>$B$4*Data!C14/Data!C13</f>
        <v>4047.0280616225473</v>
      </c>
      <c r="J15">
        <f>$B$5*Data!F14/Data!F13</f>
        <v>2978.1000308723919</v>
      </c>
      <c r="K15">
        <f>$B$6*Data!I14/Data!I13</f>
        <v>1001.5215199458136</v>
      </c>
      <c r="L15">
        <f>$B$7*Data!L14/Data!L13</f>
        <v>2013.1749977901038</v>
      </c>
      <c r="M15">
        <f t="shared" si="0"/>
        <v>10039.824610230857</v>
      </c>
      <c r="N15" s="46">
        <f t="shared" si="1"/>
        <v>39.824610230856706</v>
      </c>
      <c r="O15" s="46">
        <f t="shared" si="2"/>
        <v>-39.824610230856706</v>
      </c>
      <c r="R15">
        <f t="shared" si="9"/>
        <v>-50</v>
      </c>
      <c r="S15" s="46">
        <f>FREQUENCY($O$4:$O$503,R15:$R$26)-FREQUENCY($O$4:$O$503,R14:$R$26)</f>
        <v>79</v>
      </c>
      <c r="T15" s="51">
        <f t="shared" si="3"/>
        <v>0.158</v>
      </c>
      <c r="U15" s="52">
        <f>FREQUENCY($O$4:$O$503,R16:$R$26)/$B$13</f>
        <v>0.54200000000000004</v>
      </c>
      <c r="X15">
        <f t="shared" si="4"/>
        <v>-50</v>
      </c>
      <c r="Y15" s="52">
        <f t="shared" si="5"/>
        <v>0.21824839272442226</v>
      </c>
      <c r="Z15" s="55">
        <f t="shared" si="10"/>
        <v>0.16220803174204035</v>
      </c>
      <c r="AC15">
        <f t="shared" si="6"/>
        <v>-50</v>
      </c>
      <c r="AD15">
        <f t="shared" si="7"/>
        <v>2.5529923136603516</v>
      </c>
      <c r="AE15" s="52">
        <f t="shared" si="8"/>
        <v>0.93737762644355249</v>
      </c>
      <c r="AF15" s="55">
        <f t="shared" si="11"/>
        <v>4.5181404067220932E-2</v>
      </c>
    </row>
    <row r="16" spans="1:32" x14ac:dyDescent="0.3">
      <c r="A16" s="44" t="s">
        <v>35</v>
      </c>
      <c r="B16" s="46">
        <f>AVERAGE($O$4:$O$503)</f>
        <v>-2.0143944008631296</v>
      </c>
      <c r="H16">
        <f>Data!A15</f>
        <v>13</v>
      </c>
      <c r="I16">
        <f>$B$4*Data!C15/Data!C14</f>
        <v>3949.1724453090737</v>
      </c>
      <c r="J16">
        <f>$B$5*Data!F15/Data!F14</f>
        <v>2959.3260999142631</v>
      </c>
      <c r="K16">
        <f>$B$6*Data!I15/Data!I14</f>
        <v>991.45951063379141</v>
      </c>
      <c r="L16">
        <f>$B$7*Data!L15/Data!L14</f>
        <v>2027.4836681881854</v>
      </c>
      <c r="M16">
        <f t="shared" si="0"/>
        <v>9927.4417240453131</v>
      </c>
      <c r="N16" s="46">
        <f t="shared" si="1"/>
        <v>-72.558275954686906</v>
      </c>
      <c r="O16" s="46">
        <f t="shared" si="2"/>
        <v>72.558275954686906</v>
      </c>
      <c r="R16">
        <f t="shared" si="9"/>
        <v>0</v>
      </c>
      <c r="S16" s="46">
        <f>FREQUENCY($O$4:$O$503,R16:$R$26)-FREQUENCY($O$4:$O$503,R15:$R$26)</f>
        <v>168</v>
      </c>
      <c r="T16" s="51">
        <f t="shared" si="3"/>
        <v>0.33600000000000002</v>
      </c>
      <c r="U16" s="52">
        <f>FREQUENCY($O$4:$O$503,R17:$R$26)/$B$13</f>
        <v>0.82</v>
      </c>
      <c r="X16">
        <f t="shared" si="4"/>
        <v>0</v>
      </c>
      <c r="Y16" s="52">
        <f t="shared" si="5"/>
        <v>0.51302909803122432</v>
      </c>
      <c r="Z16" s="55">
        <f t="shared" si="10"/>
        <v>0.29478070530680206</v>
      </c>
      <c r="AC16">
        <f t="shared" si="6"/>
        <v>0</v>
      </c>
      <c r="AD16">
        <f t="shared" si="7"/>
        <v>-0.10717241885088397</v>
      </c>
      <c r="AE16" s="52">
        <f t="shared" si="8"/>
        <v>0.46221716533904422</v>
      </c>
      <c r="AF16" s="55">
        <f t="shared" si="11"/>
        <v>0.47516046110450827</v>
      </c>
    </row>
    <row r="17" spans="1:32" x14ac:dyDescent="0.3">
      <c r="A17" s="44" t="s">
        <v>36</v>
      </c>
      <c r="B17">
        <f>_xlfn.STDEV.S($O$4:$O$503)</f>
        <v>61.668444402402322</v>
      </c>
      <c r="H17">
        <f>Data!A16</f>
        <v>14</v>
      </c>
      <c r="I17">
        <f>$B$4*Data!C16/Data!C15</f>
        <v>3955.6168456888913</v>
      </c>
      <c r="J17">
        <f>$B$5*Data!F16/Data!F15</f>
        <v>3009.7032470607164</v>
      </c>
      <c r="K17">
        <f>$B$6*Data!I16/Data!I15</f>
        <v>994.47315470832257</v>
      </c>
      <c r="L17">
        <f>$B$7*Data!L16/Data!L15</f>
        <v>2004.4389258470374</v>
      </c>
      <c r="M17">
        <f t="shared" si="0"/>
        <v>9964.2321733049685</v>
      </c>
      <c r="N17" s="46">
        <f t="shared" si="1"/>
        <v>-35.767826695031545</v>
      </c>
      <c r="O17" s="46">
        <f t="shared" si="2"/>
        <v>35.767826695031545</v>
      </c>
      <c r="R17">
        <f t="shared" si="9"/>
        <v>50</v>
      </c>
      <c r="S17" s="46">
        <f>FREQUENCY($O$4:$O$503,R17:$R$26)-FREQUENCY($O$4:$O$503,R16:$R$26)</f>
        <v>139</v>
      </c>
      <c r="T17" s="51">
        <f t="shared" si="3"/>
        <v>0.27800000000000002</v>
      </c>
      <c r="U17" s="52">
        <f>FREQUENCY($O$4:$O$503,R18:$R$26)/$B$13</f>
        <v>0.93600000000000005</v>
      </c>
      <c r="X17">
        <f t="shared" si="4"/>
        <v>50</v>
      </c>
      <c r="Y17" s="52">
        <f t="shared" si="5"/>
        <v>0.80051224799074638</v>
      </c>
      <c r="Z17" s="55">
        <f t="shared" si="10"/>
        <v>0.28748314995952207</v>
      </c>
      <c r="AC17">
        <f t="shared" si="6"/>
        <v>50</v>
      </c>
      <c r="AD17">
        <f t="shared" si="7"/>
        <v>-2.7673371513621197</v>
      </c>
      <c r="AE17" s="52">
        <f t="shared" si="8"/>
        <v>5.476941092285198E-2</v>
      </c>
      <c r="AF17" s="55">
        <f t="shared" si="11"/>
        <v>0.40744775441619224</v>
      </c>
    </row>
    <row r="18" spans="1:32" x14ac:dyDescent="0.3">
      <c r="A18" s="44" t="s">
        <v>37</v>
      </c>
      <c r="B18">
        <f>SKEW($O$4:$O$503)</f>
        <v>0.42840607464062852</v>
      </c>
      <c r="H18">
        <f>Data!A17</f>
        <v>15</v>
      </c>
      <c r="I18">
        <f>$B$4*Data!C17/Data!C16</f>
        <v>3946.7024021980792</v>
      </c>
      <c r="J18">
        <f>$B$5*Data!F17/Data!F16</f>
        <v>3009.671963908926</v>
      </c>
      <c r="K18">
        <f>$B$6*Data!I17/Data!I16</f>
        <v>984.45496526183467</v>
      </c>
      <c r="L18">
        <f>$B$7*Data!L17/Data!L16</f>
        <v>1977.6777988115841</v>
      </c>
      <c r="M18">
        <f t="shared" si="0"/>
        <v>9918.5071301804237</v>
      </c>
      <c r="N18" s="46">
        <f t="shared" si="1"/>
        <v>-81.492869819576299</v>
      </c>
      <c r="O18" s="46">
        <f t="shared" si="2"/>
        <v>81.492869819576299</v>
      </c>
      <c r="R18">
        <f t="shared" si="9"/>
        <v>100</v>
      </c>
      <c r="S18" s="46">
        <f>FREQUENCY($O$4:$O$503,R18:$R$26)-FREQUENCY($O$4:$O$503,R17:$R$26)</f>
        <v>58</v>
      </c>
      <c r="T18" s="51">
        <f t="shared" si="3"/>
        <v>0.11600000000000001</v>
      </c>
      <c r="U18" s="52">
        <f>FREQUENCY($O$4:$O$503,R19:$R$26)/$B$13</f>
        <v>0.98599999999999999</v>
      </c>
      <c r="X18">
        <f t="shared" si="4"/>
        <v>100</v>
      </c>
      <c r="Y18" s="52">
        <f t="shared" si="5"/>
        <v>0.95096059922232601</v>
      </c>
      <c r="Z18" s="55">
        <f t="shared" si="10"/>
        <v>0.15044835123157962</v>
      </c>
      <c r="AC18">
        <f t="shared" si="6"/>
        <v>100</v>
      </c>
      <c r="AD18">
        <f t="shared" si="7"/>
        <v>-5.4275018838733553</v>
      </c>
      <c r="AE18" s="52">
        <f t="shared" si="8"/>
        <v>1.6155315182997097E-2</v>
      </c>
      <c r="AF18" s="55">
        <f t="shared" si="11"/>
        <v>3.8614095739854887E-2</v>
      </c>
    </row>
    <row r="19" spans="1:32" x14ac:dyDescent="0.3">
      <c r="A19" s="44" t="s">
        <v>38</v>
      </c>
      <c r="B19">
        <f>KURT($O$4:$O$503)</f>
        <v>0.56807805591012128</v>
      </c>
      <c r="H19">
        <f>Data!A18</f>
        <v>16</v>
      </c>
      <c r="I19">
        <f>$B$4*Data!C18/Data!C17</f>
        <v>4020.2864107908517</v>
      </c>
      <c r="J19">
        <f>$B$5*Data!F18/Data!F17</f>
        <v>2955.4699391030545</v>
      </c>
      <c r="K19">
        <f>$B$6*Data!I18/Data!I17</f>
        <v>970.52723174449488</v>
      </c>
      <c r="L19">
        <f>$B$7*Data!L18/Data!L17</f>
        <v>1966.6581914304518</v>
      </c>
      <c r="M19">
        <f t="shared" si="0"/>
        <v>9912.9417730688529</v>
      </c>
      <c r="N19" s="46">
        <f t="shared" si="1"/>
        <v>-87.058226931147146</v>
      </c>
      <c r="O19" s="46">
        <f t="shared" si="2"/>
        <v>87.058226931147146</v>
      </c>
      <c r="R19">
        <f t="shared" si="9"/>
        <v>150</v>
      </c>
      <c r="S19" s="46">
        <f>FREQUENCY($O$4:$O$503,R19:$R$26)-FREQUENCY($O$4:$O$503,R18:$R$26)</f>
        <v>25</v>
      </c>
      <c r="T19" s="51">
        <f t="shared" si="3"/>
        <v>0.05</v>
      </c>
      <c r="U19" s="52">
        <f>FREQUENCY($O$4:$O$503,R20:$R$26)/$B$13</f>
        <v>0.996</v>
      </c>
      <c r="X19">
        <f t="shared" si="4"/>
        <v>150</v>
      </c>
      <c r="Y19" s="52">
        <f t="shared" si="5"/>
        <v>0.99314985793932153</v>
      </c>
      <c r="Z19" s="55">
        <f t="shared" si="10"/>
        <v>4.2189258716995526E-2</v>
      </c>
      <c r="AC19">
        <f t="shared" si="6"/>
        <v>150</v>
      </c>
      <c r="AD19">
        <f t="shared" si="7"/>
        <v>-8.0876666163845901</v>
      </c>
      <c r="AE19" s="52">
        <f t="shared" si="8"/>
        <v>7.4731057931137507E-3</v>
      </c>
      <c r="AF19" s="55">
        <f t="shared" si="11"/>
        <v>8.6822093898833459E-3</v>
      </c>
    </row>
    <row r="20" spans="1:32" x14ac:dyDescent="0.3">
      <c r="H20">
        <f>Data!A19</f>
        <v>17</v>
      </c>
      <c r="I20">
        <f>$B$4*Data!C19/Data!C18</f>
        <v>4044.1281055271716</v>
      </c>
      <c r="J20">
        <f>$B$5*Data!F19/Data!F18</f>
        <v>2931.6239392415932</v>
      </c>
      <c r="K20">
        <f>$B$6*Data!I19/Data!I18</f>
        <v>1021.4958368618029</v>
      </c>
      <c r="L20">
        <f>$B$7*Data!L19/Data!L18</f>
        <v>1945.8698674280092</v>
      </c>
      <c r="M20">
        <f t="shared" si="0"/>
        <v>9943.117749058576</v>
      </c>
      <c r="N20" s="46">
        <f t="shared" si="1"/>
        <v>-56.88225094142399</v>
      </c>
      <c r="O20" s="46">
        <f t="shared" si="2"/>
        <v>56.88225094142399</v>
      </c>
      <c r="R20">
        <f t="shared" si="9"/>
        <v>200</v>
      </c>
      <c r="S20" s="46">
        <f>FREQUENCY($O$4:$O$503,R20:$R$26)-FREQUENCY($O$4:$O$503,R19:$R$26)</f>
        <v>5</v>
      </c>
      <c r="T20" s="51">
        <f t="shared" si="3"/>
        <v>0.01</v>
      </c>
      <c r="U20" s="52">
        <f>FREQUENCY($O$4:$O$503,R21:$R$26)/$B$13</f>
        <v>1</v>
      </c>
      <c r="X20">
        <f t="shared" si="4"/>
        <v>200</v>
      </c>
      <c r="Y20" s="52">
        <f t="shared" si="5"/>
        <v>0.99947321162068858</v>
      </c>
      <c r="Z20" s="55">
        <f t="shared" si="10"/>
        <v>6.3233536813670499E-3</v>
      </c>
      <c r="AC20">
        <f t="shared" si="6"/>
        <v>200</v>
      </c>
      <c r="AD20">
        <f t="shared" si="7"/>
        <v>-10.747831348895827</v>
      </c>
      <c r="AE20" s="52">
        <f t="shared" si="8"/>
        <v>4.2730027239846419E-3</v>
      </c>
      <c r="AF20" s="55">
        <f t="shared" si="11"/>
        <v>3.2001030691291088E-3</v>
      </c>
    </row>
    <row r="21" spans="1:32" x14ac:dyDescent="0.3">
      <c r="H21">
        <f>Data!A20</f>
        <v>18</v>
      </c>
      <c r="I21">
        <f>$B$4*Data!C20/Data!C19</f>
        <v>4010.5554347478337</v>
      </c>
      <c r="J21">
        <f>$B$5*Data!F20/Data!F19</f>
        <v>3062.6713193808428</v>
      </c>
      <c r="K21">
        <f>$B$6*Data!I20/Data!I19</f>
        <v>999.62779579635139</v>
      </c>
      <c r="L21">
        <f>$B$7*Data!L20/Data!L19</f>
        <v>1986.4847193829776</v>
      </c>
      <c r="M21">
        <f t="shared" si="0"/>
        <v>10059.339269308006</v>
      </c>
      <c r="N21" s="46">
        <f t="shared" si="1"/>
        <v>59.339269308005896</v>
      </c>
      <c r="O21" s="46">
        <f t="shared" si="2"/>
        <v>-59.339269308005896</v>
      </c>
      <c r="R21">
        <f t="shared" si="9"/>
        <v>250</v>
      </c>
      <c r="S21" s="46">
        <f>FREQUENCY($O$4:$O$503,R21:$R$26)-FREQUENCY($O$4:$O$503,R20:$R$26)</f>
        <v>2</v>
      </c>
      <c r="T21" s="51">
        <f t="shared" si="3"/>
        <v>4.0000000000000001E-3</v>
      </c>
      <c r="U21" s="52">
        <f>FREQUENCY($O$4:$O$503,R22:$R$26)/$B$13</f>
        <v>1</v>
      </c>
      <c r="X21">
        <f t="shared" si="4"/>
        <v>250</v>
      </c>
      <c r="Y21" s="52">
        <f t="shared" si="5"/>
        <v>0.99997811315508889</v>
      </c>
      <c r="Z21" s="55">
        <f t="shared" si="10"/>
        <v>5.0490153440030383E-4</v>
      </c>
      <c r="AC21">
        <f t="shared" si="6"/>
        <v>250</v>
      </c>
      <c r="AD21">
        <f t="shared" si="7"/>
        <v>-13.407996081407063</v>
      </c>
      <c r="AE21" s="52">
        <f t="shared" si="8"/>
        <v>2.7582710402770027E-3</v>
      </c>
      <c r="AF21" s="55">
        <f t="shared" si="11"/>
        <v>1.5147316837076392E-3</v>
      </c>
    </row>
    <row r="22" spans="1:32" x14ac:dyDescent="0.3">
      <c r="H22">
        <f>Data!A21</f>
        <v>19</v>
      </c>
      <c r="I22">
        <f>$B$4*Data!C21/Data!C20</f>
        <v>3998.0645016445224</v>
      </c>
      <c r="J22">
        <f>$B$5*Data!F21/Data!F20</f>
        <v>2969.1442444501117</v>
      </c>
      <c r="K22">
        <f>$B$6*Data!I21/Data!I20</f>
        <v>1015.1259668037359</v>
      </c>
      <c r="L22">
        <f>$B$7*Data!L21/Data!L20</f>
        <v>2057.0980978584867</v>
      </c>
      <c r="M22">
        <f t="shared" si="0"/>
        <v>10039.432810756856</v>
      </c>
      <c r="N22" s="46">
        <f t="shared" si="1"/>
        <v>39.43281075685627</v>
      </c>
      <c r="O22" s="46">
        <f t="shared" si="2"/>
        <v>-39.43281075685627</v>
      </c>
      <c r="R22">
        <f t="shared" si="9"/>
        <v>300</v>
      </c>
      <c r="S22" s="46">
        <f>FREQUENCY($O$4:$O$503,R22:$R$26)-FREQUENCY($O$4:$O$503,R21:$R$26)</f>
        <v>0</v>
      </c>
      <c r="T22" s="51">
        <f t="shared" si="3"/>
        <v>0</v>
      </c>
      <c r="U22" s="52">
        <f>FREQUENCY($O$4:$O$503,R23:$R$26)/$B$13</f>
        <v>1</v>
      </c>
      <c r="X22">
        <f t="shared" si="4"/>
        <v>300</v>
      </c>
      <c r="Y22" s="52">
        <f t="shared" si="5"/>
        <v>0.9999995144090208</v>
      </c>
      <c r="Z22" s="55">
        <f t="shared" si="10"/>
        <v>2.1401253931907505E-5</v>
      </c>
      <c r="AC22">
        <f t="shared" si="6"/>
        <v>300</v>
      </c>
      <c r="AD22">
        <f t="shared" si="7"/>
        <v>-16.068160813918297</v>
      </c>
      <c r="AE22" s="52">
        <f t="shared" si="8"/>
        <v>1.9254109107794833E-3</v>
      </c>
      <c r="AF22" s="55">
        <f t="shared" si="11"/>
        <v>8.3286012949751942E-4</v>
      </c>
    </row>
    <row r="23" spans="1:32" x14ac:dyDescent="0.3">
      <c r="H23">
        <f>Data!A22</f>
        <v>20</v>
      </c>
      <c r="I23">
        <f>$B$4*Data!C22/Data!C21</f>
        <v>4017.852313013509</v>
      </c>
      <c r="J23">
        <f>$B$5*Data!F22/Data!F21</f>
        <v>3045.4615513948447</v>
      </c>
      <c r="K23">
        <f>$B$6*Data!I22/Data!I21</f>
        <v>1016.7566553617564</v>
      </c>
      <c r="L23">
        <f>$B$7*Data!L22/Data!L21</f>
        <v>1975.5700415795977</v>
      </c>
      <c r="M23">
        <f t="shared" si="0"/>
        <v>10055.640561349708</v>
      </c>
      <c r="N23" s="46">
        <f t="shared" si="1"/>
        <v>55.64056134970815</v>
      </c>
      <c r="O23" s="46">
        <f t="shared" si="2"/>
        <v>-55.64056134970815</v>
      </c>
      <c r="R23">
        <f t="shared" si="9"/>
        <v>350</v>
      </c>
      <c r="S23" s="46">
        <f>FREQUENCY($O$4:$O$503,R23:$R$26)-FREQUENCY($O$4:$O$503,R22:$R$26)</f>
        <v>0</v>
      </c>
      <c r="T23" s="51">
        <f t="shared" si="3"/>
        <v>0</v>
      </c>
      <c r="U23" s="52">
        <f>FREQUENCY($O$4:$O$503,R24:$R$26)/$B$13</f>
        <v>1</v>
      </c>
      <c r="X23">
        <f t="shared" si="4"/>
        <v>350</v>
      </c>
      <c r="Y23" s="52">
        <f t="shared" si="5"/>
        <v>0.99999999429036734</v>
      </c>
      <c r="Z23" s="55">
        <f t="shared" si="10"/>
        <v>4.7988134654897152E-7</v>
      </c>
      <c r="AC23">
        <f t="shared" si="6"/>
        <v>350</v>
      </c>
      <c r="AD23">
        <f t="shared" si="7"/>
        <v>-18.728325546429534</v>
      </c>
      <c r="AE23" s="52">
        <f t="shared" si="8"/>
        <v>1.4194485635469927E-3</v>
      </c>
      <c r="AF23" s="55">
        <f t="shared" si="11"/>
        <v>5.0596234723249058E-4</v>
      </c>
    </row>
    <row r="24" spans="1:32" x14ac:dyDescent="0.3">
      <c r="H24">
        <f>Data!A23</f>
        <v>21</v>
      </c>
      <c r="I24">
        <f>$B$4*Data!C23/Data!C22</f>
        <v>4069.5153251097836</v>
      </c>
      <c r="J24">
        <f>$B$5*Data!F23/Data!F22</f>
        <v>3033.4395787858743</v>
      </c>
      <c r="K24">
        <f>$B$6*Data!I23/Data!I22</f>
        <v>995.18798408924999</v>
      </c>
      <c r="L24">
        <f>$B$7*Data!L23/Data!L22</f>
        <v>2013.9632785811125</v>
      </c>
      <c r="M24">
        <f t="shared" si="0"/>
        <v>10112.10616656602</v>
      </c>
      <c r="N24" s="46">
        <f t="shared" si="1"/>
        <v>112.10616656601997</v>
      </c>
      <c r="O24" s="46">
        <f t="shared" si="2"/>
        <v>-112.10616656601997</v>
      </c>
      <c r="R24">
        <f t="shared" si="9"/>
        <v>400</v>
      </c>
      <c r="S24" s="46">
        <f>FREQUENCY($O$4:$O$503,R24:$R$26)-FREQUENCY($O$4:$O$503,R23:$R$26)</f>
        <v>0</v>
      </c>
      <c r="T24" s="51">
        <f t="shared" si="3"/>
        <v>0</v>
      </c>
      <c r="U24" s="52">
        <f>FREQUENCY($O$4:$O$503,R25:$R$26)/$B$13</f>
        <v>1</v>
      </c>
      <c r="X24">
        <f t="shared" si="4"/>
        <v>400</v>
      </c>
      <c r="Y24" s="52">
        <f t="shared" si="5"/>
        <v>0.99999999996460276</v>
      </c>
      <c r="Z24" s="55">
        <f t="shared" si="10"/>
        <v>5.6742354148653362E-9</v>
      </c>
      <c r="AC24">
        <f t="shared" si="6"/>
        <v>400</v>
      </c>
      <c r="AD24">
        <f t="shared" si="7"/>
        <v>-21.388490278940772</v>
      </c>
      <c r="AE24" s="52">
        <f t="shared" si="8"/>
        <v>1.0894030103808195E-3</v>
      </c>
      <c r="AF24" s="55">
        <f t="shared" si="11"/>
        <v>3.3004555316617319E-4</v>
      </c>
    </row>
    <row r="25" spans="1:32" x14ac:dyDescent="0.3">
      <c r="H25">
        <f>Data!A24</f>
        <v>22</v>
      </c>
      <c r="I25">
        <f>$B$4*Data!C24/Data!C23</f>
        <v>3994.90406067191</v>
      </c>
      <c r="J25">
        <f>$B$5*Data!F24/Data!F23</f>
        <v>3057.8895731348953</v>
      </c>
      <c r="K25">
        <f>$B$6*Data!I24/Data!I23</f>
        <v>998.18459175777821</v>
      </c>
      <c r="L25">
        <f>$B$7*Data!L24/Data!L23</f>
        <v>2004.4736032365013</v>
      </c>
      <c r="M25">
        <f t="shared" si="0"/>
        <v>10055.451828801084</v>
      </c>
      <c r="N25" s="46">
        <f t="shared" si="1"/>
        <v>55.451828801084048</v>
      </c>
      <c r="O25" s="46">
        <f t="shared" si="2"/>
        <v>-55.451828801084048</v>
      </c>
      <c r="R25">
        <f t="shared" si="9"/>
        <v>450</v>
      </c>
      <c r="S25" s="46">
        <f>FREQUENCY($O$4:$O$503,R25:$R$26)-FREQUENCY($O$4:$O$503,R24:$R$26)</f>
        <v>0</v>
      </c>
      <c r="T25" s="51">
        <f t="shared" si="3"/>
        <v>0</v>
      </c>
      <c r="U25" s="52">
        <f>FREQUENCY($O$4:$O$503,R26:$R$26)/$B$13</f>
        <v>1</v>
      </c>
      <c r="X25">
        <f t="shared" si="4"/>
        <v>450</v>
      </c>
      <c r="Y25" s="52">
        <f t="shared" si="5"/>
        <v>0.99999999999988476</v>
      </c>
      <c r="Z25" s="55">
        <f t="shared" si="10"/>
        <v>3.5281999544167775E-11</v>
      </c>
      <c r="AC25">
        <f t="shared" si="6"/>
        <v>450</v>
      </c>
      <c r="AD25">
        <f t="shared" si="7"/>
        <v>-24.048655011452006</v>
      </c>
      <c r="AE25" s="52">
        <f t="shared" si="8"/>
        <v>8.62310745062093E-4</v>
      </c>
      <c r="AF25" s="55">
        <f t="shared" si="11"/>
        <v>2.2709226531872654E-4</v>
      </c>
    </row>
    <row r="26" spans="1:32" x14ac:dyDescent="0.3">
      <c r="H26">
        <f>Data!A25</f>
        <v>23</v>
      </c>
      <c r="I26">
        <f>$B$4*Data!C25/Data!C24</f>
        <v>3974.5456937101012</v>
      </c>
      <c r="J26">
        <f>$B$5*Data!F25/Data!F24</f>
        <v>3000.6759891077695</v>
      </c>
      <c r="K26">
        <f>$B$6*Data!I25/Data!I24</f>
        <v>983.7876635979319</v>
      </c>
      <c r="L26">
        <f>$B$7*Data!L25/Data!L24</f>
        <v>2015.7874786033415</v>
      </c>
      <c r="M26">
        <f t="shared" si="0"/>
        <v>9974.7968250191443</v>
      </c>
      <c r="N26" s="46">
        <f t="shared" si="1"/>
        <v>-25.203174980855692</v>
      </c>
      <c r="O26" s="46">
        <f t="shared" si="2"/>
        <v>25.203174980855692</v>
      </c>
      <c r="R26">
        <f>R25+50</f>
        <v>500</v>
      </c>
      <c r="S26" s="46">
        <f>FREQUENCY($O$4:$O$503,R26:$R$26)-FREQUENCY($O$4:$O$503,R25:$R$26)</f>
        <v>0</v>
      </c>
      <c r="T26" s="51">
        <f t="shared" si="3"/>
        <v>0</v>
      </c>
      <c r="U26" s="52">
        <f>FREQUENCY($O$4:$O$503,R$26:$R27)/$B$13</f>
        <v>1</v>
      </c>
      <c r="X26">
        <f t="shared" si="4"/>
        <v>500</v>
      </c>
      <c r="Y26" s="52">
        <f t="shared" si="5"/>
        <v>0.99999999999999978</v>
      </c>
      <c r="Z26" s="55">
        <f t="shared" si="10"/>
        <v>1.1501910535116622E-13</v>
      </c>
      <c r="AC26">
        <f t="shared" si="6"/>
        <v>500</v>
      </c>
      <c r="AD26">
        <f t="shared" si="7"/>
        <v>-26.708819743963243</v>
      </c>
      <c r="AE26" s="52">
        <f t="shared" si="8"/>
        <v>6.9943696512429516E-4</v>
      </c>
      <c r="AF26" s="55">
        <f t="shared" si="11"/>
        <v>1.6287377993779784E-4</v>
      </c>
    </row>
    <row r="27" spans="1:32" x14ac:dyDescent="0.3">
      <c r="H27">
        <f>Data!A26</f>
        <v>24</v>
      </c>
      <c r="I27">
        <f>$B$4*Data!C26/Data!C25</f>
        <v>3977.1019109434342</v>
      </c>
      <c r="J27">
        <f>$B$5*Data!F26/Data!F25</f>
        <v>2984.1995107395333</v>
      </c>
      <c r="K27">
        <f>$B$6*Data!I26/Data!I25</f>
        <v>1002.9136366570619</v>
      </c>
      <c r="L27">
        <f>$B$7*Data!L26/Data!L25</f>
        <v>2012.6900759299376</v>
      </c>
      <c r="M27">
        <f t="shared" si="0"/>
        <v>9976.9051342699659</v>
      </c>
      <c r="N27" s="46">
        <f t="shared" si="1"/>
        <v>-23.094865730034144</v>
      </c>
      <c r="O27" s="46">
        <f t="shared" si="2"/>
        <v>23.094865730034144</v>
      </c>
    </row>
    <row r="28" spans="1:32" x14ac:dyDescent="0.3">
      <c r="H28">
        <f>Data!A27</f>
        <v>25</v>
      </c>
      <c r="I28">
        <f>$B$4*Data!C27/Data!C26</f>
        <v>3996.872278371708</v>
      </c>
      <c r="J28">
        <f>$B$5*Data!F27/Data!F26</f>
        <v>3010.124683636785</v>
      </c>
      <c r="K28">
        <f>$B$6*Data!I27/Data!I26</f>
        <v>1006.9275232642336</v>
      </c>
      <c r="L28">
        <f>$B$7*Data!L27/Data!L26</f>
        <v>1984.3133031764121</v>
      </c>
      <c r="M28">
        <f t="shared" si="0"/>
        <v>9998.2377884491398</v>
      </c>
      <c r="N28" s="46">
        <f t="shared" si="1"/>
        <v>-1.7622115508602292</v>
      </c>
      <c r="O28" s="46">
        <f t="shared" si="2"/>
        <v>1.7622115508602292</v>
      </c>
    </row>
    <row r="29" spans="1:32" x14ac:dyDescent="0.3">
      <c r="H29">
        <f>Data!A28</f>
        <v>26</v>
      </c>
      <c r="I29">
        <f>$B$4*Data!C28/Data!C27</f>
        <v>4006.8137891947904</v>
      </c>
      <c r="J29">
        <f>$B$5*Data!F28/Data!F27</f>
        <v>2996.2782934185816</v>
      </c>
      <c r="K29">
        <f>$B$6*Data!I28/Data!I27</f>
        <v>1001.1179744366081</v>
      </c>
      <c r="L29">
        <f>$B$7*Data!L28/Data!L27</f>
        <v>2006.8827828714245</v>
      </c>
      <c r="M29">
        <f t="shared" si="0"/>
        <v>10011.092839921404</v>
      </c>
      <c r="N29" s="46">
        <f t="shared" si="1"/>
        <v>11.092839921404448</v>
      </c>
      <c r="O29" s="46">
        <f t="shared" si="2"/>
        <v>-11.092839921404448</v>
      </c>
    </row>
    <row r="30" spans="1:32" x14ac:dyDescent="0.3">
      <c r="H30">
        <f>Data!A29</f>
        <v>27</v>
      </c>
      <c r="I30">
        <f>$B$4*Data!C29/Data!C28</f>
        <v>3943.1832182906928</v>
      </c>
      <c r="J30">
        <f>$B$5*Data!F29/Data!F28</f>
        <v>3001.1226976665503</v>
      </c>
      <c r="K30">
        <f>$B$6*Data!I29/Data!I28</f>
        <v>986.95613227118622</v>
      </c>
      <c r="L30">
        <f>$B$7*Data!L29/Data!L28</f>
        <v>1985.2668336191937</v>
      </c>
      <c r="M30">
        <f t="shared" si="0"/>
        <v>9916.528881847622</v>
      </c>
      <c r="N30" s="46">
        <f t="shared" si="1"/>
        <v>-83.47111815237804</v>
      </c>
      <c r="O30" s="46">
        <f t="shared" si="2"/>
        <v>83.47111815237804</v>
      </c>
    </row>
    <row r="31" spans="1:32" x14ac:dyDescent="0.3">
      <c r="H31">
        <f>Data!A30</f>
        <v>28</v>
      </c>
      <c r="I31">
        <f>$B$4*Data!C30/Data!C29</f>
        <v>4005.9272210246977</v>
      </c>
      <c r="J31">
        <f>$B$5*Data!F30/Data!F29</f>
        <v>3003.4432504025453</v>
      </c>
      <c r="K31">
        <f>$B$6*Data!I30/Data!I29</f>
        <v>1003.3727941938333</v>
      </c>
      <c r="L31">
        <f>$B$7*Data!L30/Data!L29</f>
        <v>1988.8865822094251</v>
      </c>
      <c r="M31">
        <f t="shared" si="0"/>
        <v>10001.629847830502</v>
      </c>
      <c r="N31" s="46">
        <f t="shared" si="1"/>
        <v>1.6298478305016033</v>
      </c>
      <c r="O31" s="46">
        <f t="shared" si="2"/>
        <v>-1.6298478305016033</v>
      </c>
    </row>
    <row r="32" spans="1:32" x14ac:dyDescent="0.3">
      <c r="H32">
        <f>Data!A31</f>
        <v>29</v>
      </c>
      <c r="I32">
        <f>$B$4*Data!C31/Data!C30</f>
        <v>3992.6240415926809</v>
      </c>
      <c r="J32">
        <f>$B$5*Data!F31/Data!F30</f>
        <v>2987.1242036030749</v>
      </c>
      <c r="K32">
        <f>$B$6*Data!I31/Data!I30</f>
        <v>1004.7267375726767</v>
      </c>
      <c r="L32">
        <f>$B$7*Data!L31/Data!L30</f>
        <v>1989.5074745865054</v>
      </c>
      <c r="M32">
        <f t="shared" si="0"/>
        <v>9973.9824573549377</v>
      </c>
      <c r="N32" s="46">
        <f t="shared" si="1"/>
        <v>-26.017542645062349</v>
      </c>
      <c r="O32" s="46">
        <f t="shared" si="2"/>
        <v>26.017542645062349</v>
      </c>
    </row>
    <row r="33" spans="8:15" x14ac:dyDescent="0.3">
      <c r="H33">
        <f>Data!A32</f>
        <v>30</v>
      </c>
      <c r="I33">
        <f>$B$4*Data!C32/Data!C31</f>
        <v>3899.3484452606426</v>
      </c>
      <c r="J33">
        <f>$B$5*Data!F32/Data!F31</f>
        <v>2967.1996813771671</v>
      </c>
      <c r="K33">
        <f>$B$6*Data!I32/Data!I31</f>
        <v>985.41498834855963</v>
      </c>
      <c r="L33">
        <f>$B$7*Data!L32/Data!L31</f>
        <v>2017.9585468222344</v>
      </c>
      <c r="M33">
        <f t="shared" si="0"/>
        <v>9869.9216618086048</v>
      </c>
      <c r="N33" s="46">
        <f t="shared" si="1"/>
        <v>-130.07833819139523</v>
      </c>
      <c r="O33" s="46">
        <f t="shared" si="2"/>
        <v>130.07833819139523</v>
      </c>
    </row>
    <row r="34" spans="8:15" x14ac:dyDescent="0.3">
      <c r="H34">
        <f>Data!A33</f>
        <v>31</v>
      </c>
      <c r="I34">
        <f>$B$4*Data!C33/Data!C32</f>
        <v>3916.1324781089365</v>
      </c>
      <c r="J34">
        <f>$B$5*Data!F33/Data!F32</f>
        <v>2926.4496984634502</v>
      </c>
      <c r="K34">
        <f>$B$6*Data!I33/Data!I32</f>
        <v>985.60279169664909</v>
      </c>
      <c r="L34">
        <f>$B$7*Data!L33/Data!L32</f>
        <v>2016.7288259355539</v>
      </c>
      <c r="M34">
        <f t="shared" si="0"/>
        <v>9844.9137942045891</v>
      </c>
      <c r="N34" s="46">
        <f t="shared" si="1"/>
        <v>-155.08620579541093</v>
      </c>
      <c r="O34" s="46">
        <f t="shared" si="2"/>
        <v>155.08620579541093</v>
      </c>
    </row>
    <row r="35" spans="8:15" x14ac:dyDescent="0.3">
      <c r="H35">
        <f>Data!A34</f>
        <v>32</v>
      </c>
      <c r="I35">
        <f>$B$4*Data!C34/Data!C33</f>
        <v>4108.6290229396236</v>
      </c>
      <c r="J35">
        <f>$B$5*Data!F34/Data!F33</f>
        <v>3023.7036705977057</v>
      </c>
      <c r="K35">
        <f>$B$6*Data!I34/Data!I33</f>
        <v>991.90761551654032</v>
      </c>
      <c r="L35">
        <f>$B$7*Data!L34/Data!L33</f>
        <v>1907.9658682583604</v>
      </c>
      <c r="M35">
        <f t="shared" si="0"/>
        <v>10032.20617731223</v>
      </c>
      <c r="N35" s="46">
        <f t="shared" si="1"/>
        <v>32.206177312229556</v>
      </c>
      <c r="O35" s="46">
        <f t="shared" si="2"/>
        <v>-32.206177312229556</v>
      </c>
    </row>
    <row r="36" spans="8:15" x14ac:dyDescent="0.3">
      <c r="H36">
        <f>Data!A35</f>
        <v>33</v>
      </c>
      <c r="I36">
        <f>$B$4*Data!C35/Data!C34</f>
        <v>3930.8947642083681</v>
      </c>
      <c r="J36">
        <f>$B$5*Data!F35/Data!F34</f>
        <v>3023.7712239199386</v>
      </c>
      <c r="K36">
        <f>$B$6*Data!I35/Data!I34</f>
        <v>1012.9447292113952</v>
      </c>
      <c r="L36">
        <f>$B$7*Data!L35/Data!L34</f>
        <v>2004.9137185898019</v>
      </c>
      <c r="M36">
        <f t="shared" si="0"/>
        <v>9972.5244359295048</v>
      </c>
      <c r="N36" s="46">
        <f t="shared" si="1"/>
        <v>-27.475564070495238</v>
      </c>
      <c r="O36" s="46">
        <f t="shared" si="2"/>
        <v>27.475564070495238</v>
      </c>
    </row>
    <row r="37" spans="8:15" x14ac:dyDescent="0.3">
      <c r="H37">
        <f>Data!A36</f>
        <v>34</v>
      </c>
      <c r="I37">
        <f>$B$4*Data!C36/Data!C35</f>
        <v>3988.3333716212064</v>
      </c>
      <c r="J37">
        <f>$B$5*Data!F36/Data!F35</f>
        <v>2925.1432216292587</v>
      </c>
      <c r="K37">
        <f>$B$6*Data!I36/Data!I35</f>
        <v>998.13106546688778</v>
      </c>
      <c r="L37">
        <f>$B$7*Data!L36/Data!L35</f>
        <v>2047.3160082964903</v>
      </c>
      <c r="M37">
        <f t="shared" si="0"/>
        <v>9958.9236670138434</v>
      </c>
      <c r="N37" s="46">
        <f t="shared" si="1"/>
        <v>-41.076332986156558</v>
      </c>
      <c r="O37" s="46">
        <f t="shared" si="2"/>
        <v>41.076332986156558</v>
      </c>
    </row>
    <row r="38" spans="8:15" x14ac:dyDescent="0.3">
      <c r="H38">
        <f>Data!A37</f>
        <v>35</v>
      </c>
      <c r="I38">
        <f>$B$4*Data!C37/Data!C36</f>
        <v>4055.078874472169</v>
      </c>
      <c r="J38">
        <f>$B$5*Data!F37/Data!F36</f>
        <v>3007.0798394065096</v>
      </c>
      <c r="K38">
        <f>$B$6*Data!I37/Data!I36</f>
        <v>1016.1043165611594</v>
      </c>
      <c r="L38">
        <f>$B$7*Data!L37/Data!L36</f>
        <v>1965.129787036745</v>
      </c>
      <c r="M38">
        <f t="shared" si="0"/>
        <v>10043.392817476582</v>
      </c>
      <c r="N38" s="46">
        <f t="shared" si="1"/>
        <v>43.392817476582422</v>
      </c>
      <c r="O38" s="46">
        <f t="shared" si="2"/>
        <v>-43.392817476582422</v>
      </c>
    </row>
    <row r="39" spans="8:15" x14ac:dyDescent="0.3">
      <c r="H39">
        <f>Data!A38</f>
        <v>36</v>
      </c>
      <c r="I39">
        <f>$B$4*Data!C38/Data!C37</f>
        <v>3910.6503063209902</v>
      </c>
      <c r="J39">
        <f>$B$5*Data!F38/Data!F37</f>
        <v>3008.6449658554129</v>
      </c>
      <c r="K39">
        <f>$B$6*Data!I38/Data!I37</f>
        <v>991.32417483494976</v>
      </c>
      <c r="L39">
        <f>$B$7*Data!L38/Data!L37</f>
        <v>2008.0610204780246</v>
      </c>
      <c r="M39">
        <f t="shared" si="0"/>
        <v>9918.6804674893774</v>
      </c>
      <c r="N39" s="46">
        <f t="shared" si="1"/>
        <v>-81.319532510622594</v>
      </c>
      <c r="O39" s="46">
        <f t="shared" si="2"/>
        <v>81.319532510622594</v>
      </c>
    </row>
    <row r="40" spans="8:15" x14ac:dyDescent="0.3">
      <c r="H40">
        <f>Data!A39</f>
        <v>37</v>
      </c>
      <c r="I40">
        <f>$B$4*Data!C39/Data!C38</f>
        <v>4050.459462834739</v>
      </c>
      <c r="J40">
        <f>$B$5*Data!F39/Data!F38</f>
        <v>2934.2536806138214</v>
      </c>
      <c r="K40">
        <f>$B$6*Data!I39/Data!I38</f>
        <v>996.93291236298921</v>
      </c>
      <c r="L40">
        <f>$B$7*Data!L39/Data!L38</f>
        <v>2034.1058884699564</v>
      </c>
      <c r="M40">
        <f t="shared" si="0"/>
        <v>10015.751944281506</v>
      </c>
      <c r="N40" s="46">
        <f t="shared" si="1"/>
        <v>15.751944281506439</v>
      </c>
      <c r="O40" s="46">
        <f t="shared" si="2"/>
        <v>-15.751944281506439</v>
      </c>
    </row>
    <row r="41" spans="8:15" x14ac:dyDescent="0.3">
      <c r="H41">
        <f>Data!A40</f>
        <v>38</v>
      </c>
      <c r="I41">
        <f>$B$4*Data!C40/Data!C39</f>
        <v>4046.2659306037717</v>
      </c>
      <c r="J41">
        <f>$B$5*Data!F40/Data!F39</f>
        <v>3033.1569598155224</v>
      </c>
      <c r="K41">
        <f>$B$6*Data!I40/Data!I39</f>
        <v>1026.7969986538421</v>
      </c>
      <c r="L41">
        <f>$B$7*Data!L40/Data!L39</f>
        <v>1991.1673441172352</v>
      </c>
      <c r="M41">
        <f t="shared" si="0"/>
        <v>10097.387233190371</v>
      </c>
      <c r="N41" s="46">
        <f t="shared" si="1"/>
        <v>97.387233190371262</v>
      </c>
      <c r="O41" s="46">
        <f t="shared" si="2"/>
        <v>-97.387233190371262</v>
      </c>
    </row>
    <row r="42" spans="8:15" x14ac:dyDescent="0.3">
      <c r="H42">
        <f>Data!A41</f>
        <v>39</v>
      </c>
      <c r="I42">
        <f>$B$4*Data!C41/Data!C40</f>
        <v>4027.4514554142966</v>
      </c>
      <c r="J42">
        <f>$B$5*Data!F41/Data!F40</f>
        <v>3038.6639040369705</v>
      </c>
      <c r="K42">
        <f>$B$6*Data!I41/Data!I40</f>
        <v>989.64801630693285</v>
      </c>
      <c r="L42">
        <f>$B$7*Data!L41/Data!L40</f>
        <v>1989.4772211089064</v>
      </c>
      <c r="M42">
        <f t="shared" si="0"/>
        <v>10045.240596867106</v>
      </c>
      <c r="N42" s="46">
        <f t="shared" si="1"/>
        <v>45.240596867106433</v>
      </c>
      <c r="O42" s="46">
        <f t="shared" si="2"/>
        <v>-45.240596867106433</v>
      </c>
    </row>
    <row r="43" spans="8:15" x14ac:dyDescent="0.3">
      <c r="H43">
        <f>Data!A42</f>
        <v>40</v>
      </c>
      <c r="I43">
        <f>$B$4*Data!C42/Data!C41</f>
        <v>3912.3190051658858</v>
      </c>
      <c r="J43">
        <f>$B$5*Data!F42/Data!F41</f>
        <v>3049.5369258896794</v>
      </c>
      <c r="K43">
        <f>$B$6*Data!I42/Data!I41</f>
        <v>995.47429261705327</v>
      </c>
      <c r="L43">
        <f>$B$7*Data!L42/Data!L41</f>
        <v>2007.4952238066107</v>
      </c>
      <c r="M43">
        <f t="shared" si="0"/>
        <v>9964.8254474792284</v>
      </c>
      <c r="N43" s="46">
        <f t="shared" si="1"/>
        <v>-35.174552520771613</v>
      </c>
      <c r="O43" s="46">
        <f t="shared" si="2"/>
        <v>35.174552520771613</v>
      </c>
    </row>
    <row r="44" spans="8:15" x14ac:dyDescent="0.3">
      <c r="H44">
        <f>Data!A43</f>
        <v>41</v>
      </c>
      <c r="I44">
        <f>$B$4*Data!C43/Data!C42</f>
        <v>4013.3461949598345</v>
      </c>
      <c r="J44">
        <f>$B$5*Data!F43/Data!F42</f>
        <v>3016.4963518888135</v>
      </c>
      <c r="K44">
        <f>$B$6*Data!I43/Data!I42</f>
        <v>1013.6243844120758</v>
      </c>
      <c r="L44">
        <f>$B$7*Data!L43/Data!L42</f>
        <v>2008.3854203934716</v>
      </c>
      <c r="M44">
        <f t="shared" si="0"/>
        <v>10051.852351654194</v>
      </c>
      <c r="N44" s="46">
        <f t="shared" si="1"/>
        <v>51.852351654193626</v>
      </c>
      <c r="O44" s="46">
        <f t="shared" si="2"/>
        <v>-51.852351654193626</v>
      </c>
    </row>
    <row r="45" spans="8:15" x14ac:dyDescent="0.3">
      <c r="H45">
        <f>Data!A44</f>
        <v>42</v>
      </c>
      <c r="I45">
        <f>$B$4*Data!C44/Data!C43</f>
        <v>4066.9078150162591</v>
      </c>
      <c r="J45">
        <f>$B$5*Data!F44/Data!F43</f>
        <v>2993.549848291354</v>
      </c>
      <c r="K45">
        <f>$B$6*Data!I44/Data!I43</f>
        <v>986.71974445254216</v>
      </c>
      <c r="L45">
        <f>$B$7*Data!L44/Data!L43</f>
        <v>1981.8096631854498</v>
      </c>
      <c r="M45">
        <f t="shared" si="0"/>
        <v>10028.987070945605</v>
      </c>
      <c r="N45" s="46">
        <f t="shared" si="1"/>
        <v>28.987070945604501</v>
      </c>
      <c r="O45" s="46">
        <f t="shared" si="2"/>
        <v>-28.987070945604501</v>
      </c>
    </row>
    <row r="46" spans="8:15" x14ac:dyDescent="0.3">
      <c r="H46">
        <f>Data!A45</f>
        <v>43</v>
      </c>
      <c r="I46">
        <f>$B$4*Data!C45/Data!C44</f>
        <v>3977.8985417374097</v>
      </c>
      <c r="J46">
        <f>$B$5*Data!F45/Data!F44</f>
        <v>2997.7718954397496</v>
      </c>
      <c r="K46">
        <f>$B$6*Data!I45/Data!I44</f>
        <v>1004.0393873709264</v>
      </c>
      <c r="L46">
        <f>$B$7*Data!L45/Data!L44</f>
        <v>2011.2777480384377</v>
      </c>
      <c r="M46">
        <f t="shared" si="0"/>
        <v>9990.987572586524</v>
      </c>
      <c r="N46" s="46">
        <f t="shared" si="1"/>
        <v>-9.0124274134759617</v>
      </c>
      <c r="O46" s="46">
        <f t="shared" si="2"/>
        <v>9.0124274134759617</v>
      </c>
    </row>
    <row r="47" spans="8:15" x14ac:dyDescent="0.3">
      <c r="H47">
        <f>Data!A46</f>
        <v>44</v>
      </c>
      <c r="I47">
        <f>$B$4*Data!C46/Data!C45</f>
        <v>4033.0030005212257</v>
      </c>
      <c r="J47">
        <f>$B$5*Data!F46/Data!F45</f>
        <v>2952.0139324501979</v>
      </c>
      <c r="K47">
        <f>$B$6*Data!I46/Data!I45</f>
        <v>1003.6965202995063</v>
      </c>
      <c r="L47">
        <f>$B$7*Data!L46/Data!L45</f>
        <v>2012.0535197494607</v>
      </c>
      <c r="M47">
        <f t="shared" si="0"/>
        <v>10000.766973020391</v>
      </c>
      <c r="N47" s="46">
        <f t="shared" si="1"/>
        <v>0.76697302039065107</v>
      </c>
      <c r="O47" s="46">
        <f t="shared" si="2"/>
        <v>-0.76697302039065107</v>
      </c>
    </row>
    <row r="48" spans="8:15" x14ac:dyDescent="0.3">
      <c r="H48">
        <f>Data!A47</f>
        <v>45</v>
      </c>
      <c r="I48">
        <f>$B$4*Data!C47/Data!C46</f>
        <v>3988.4534986559765</v>
      </c>
      <c r="J48">
        <f>$B$5*Data!F47/Data!F46</f>
        <v>2974.9792256755272</v>
      </c>
      <c r="K48">
        <f>$B$6*Data!I47/Data!I46</f>
        <v>992.53375590414566</v>
      </c>
      <c r="L48">
        <f>$B$7*Data!L47/Data!L46</f>
        <v>1984.1837176048664</v>
      </c>
      <c r="M48">
        <f t="shared" si="0"/>
        <v>9940.1501978405158</v>
      </c>
      <c r="N48" s="46">
        <f t="shared" si="1"/>
        <v>-59.84980215948417</v>
      </c>
      <c r="O48" s="46">
        <f t="shared" si="2"/>
        <v>59.84980215948417</v>
      </c>
    </row>
    <row r="49" spans="8:15" x14ac:dyDescent="0.3">
      <c r="H49">
        <f>Data!A48</f>
        <v>46</v>
      </c>
      <c r="I49">
        <f>$B$4*Data!C48/Data!C47</f>
        <v>4032.4361534505247</v>
      </c>
      <c r="J49">
        <f>$B$5*Data!F48/Data!F47</f>
        <v>3022.1037662888461</v>
      </c>
      <c r="K49">
        <f>$B$6*Data!I48/Data!I47</f>
        <v>1008.3553081788828</v>
      </c>
      <c r="L49">
        <f>$B$7*Data!L48/Data!L47</f>
        <v>2007.9120747481213</v>
      </c>
      <c r="M49">
        <f t="shared" si="0"/>
        <v>10070.807302666375</v>
      </c>
      <c r="N49" s="46">
        <f t="shared" si="1"/>
        <v>70.807302666375108</v>
      </c>
      <c r="O49" s="46">
        <f t="shared" si="2"/>
        <v>-70.807302666375108</v>
      </c>
    </row>
    <row r="50" spans="8:15" x14ac:dyDescent="0.3">
      <c r="H50">
        <f>Data!A49</f>
        <v>47</v>
      </c>
      <c r="I50">
        <f>$B$4*Data!C49/Data!C48</f>
        <v>4042.6460192719323</v>
      </c>
      <c r="J50">
        <f>$B$5*Data!F49/Data!F48</f>
        <v>3042.0207982367069</v>
      </c>
      <c r="K50">
        <f>$B$6*Data!I49/Data!I48</f>
        <v>996.33117762394568</v>
      </c>
      <c r="L50">
        <f>$B$7*Data!L49/Data!L48</f>
        <v>2020.2558220242877</v>
      </c>
      <c r="M50">
        <f t="shared" si="0"/>
        <v>10101.253817156874</v>
      </c>
      <c r="N50" s="46">
        <f t="shared" si="1"/>
        <v>101.25381715687399</v>
      </c>
      <c r="O50" s="46">
        <f t="shared" si="2"/>
        <v>-101.25381715687399</v>
      </c>
    </row>
    <row r="51" spans="8:15" x14ac:dyDescent="0.3">
      <c r="H51">
        <f>Data!A50</f>
        <v>48</v>
      </c>
      <c r="I51">
        <f>$B$4*Data!C50/Data!C49</f>
        <v>4003.3254632022085</v>
      </c>
      <c r="J51">
        <f>$B$5*Data!F50/Data!F49</f>
        <v>2971.6583408176098</v>
      </c>
      <c r="K51">
        <f>$B$6*Data!I50/Data!I49</f>
        <v>1002.1513085031993</v>
      </c>
      <c r="L51">
        <f>$B$7*Data!L50/Data!L49</f>
        <v>1998.8161855642579</v>
      </c>
      <c r="M51">
        <f t="shared" si="0"/>
        <v>9975.9512980872751</v>
      </c>
      <c r="N51" s="46">
        <f t="shared" si="1"/>
        <v>-24.048701912724937</v>
      </c>
      <c r="O51" s="46">
        <f t="shared" si="2"/>
        <v>24.048701912724937</v>
      </c>
    </row>
    <row r="52" spans="8:15" x14ac:dyDescent="0.3">
      <c r="H52">
        <f>Data!A51</f>
        <v>49</v>
      </c>
      <c r="I52">
        <f>$B$4*Data!C51/Data!C50</f>
        <v>3977.0955008968403</v>
      </c>
      <c r="J52">
        <f>$B$5*Data!F51/Data!F50</f>
        <v>2983.832476676434</v>
      </c>
      <c r="K52">
        <f>$B$6*Data!I51/Data!I50</f>
        <v>995.19567383446622</v>
      </c>
      <c r="L52">
        <f>$B$7*Data!L51/Data!L50</f>
        <v>2014.128512559631</v>
      </c>
      <c r="M52">
        <f t="shared" si="0"/>
        <v>9970.2521639673705</v>
      </c>
      <c r="N52" s="46">
        <f t="shared" si="1"/>
        <v>-29.747836032629493</v>
      </c>
      <c r="O52" s="46">
        <f t="shared" si="2"/>
        <v>29.747836032629493</v>
      </c>
    </row>
    <row r="53" spans="8:15" x14ac:dyDescent="0.3">
      <c r="H53">
        <f>Data!A52</f>
        <v>50</v>
      </c>
      <c r="I53">
        <f>$B$4*Data!C52/Data!C51</f>
        <v>3965.8538711480332</v>
      </c>
      <c r="J53">
        <f>$B$5*Data!F52/Data!F51</f>
        <v>3037.8629063605827</v>
      </c>
      <c r="K53">
        <f>$B$6*Data!I52/Data!I51</f>
        <v>999.35812823667163</v>
      </c>
      <c r="L53">
        <f>$B$7*Data!L52/Data!L51</f>
        <v>2020.5780101102744</v>
      </c>
      <c r="M53">
        <f t="shared" si="0"/>
        <v>10023.652915855562</v>
      </c>
      <c r="N53" s="46">
        <f t="shared" si="1"/>
        <v>23.652915855562242</v>
      </c>
      <c r="O53" s="46">
        <f t="shared" si="2"/>
        <v>-23.652915855562242</v>
      </c>
    </row>
    <row r="54" spans="8:15" x14ac:dyDescent="0.3">
      <c r="H54">
        <f>Data!A53</f>
        <v>51</v>
      </c>
      <c r="I54">
        <f>$B$4*Data!C53/Data!C52</f>
        <v>4000.2249260428539</v>
      </c>
      <c r="J54">
        <f>$B$5*Data!F53/Data!F52</f>
        <v>2969.830843408316</v>
      </c>
      <c r="K54">
        <f>$B$6*Data!I53/Data!I52</f>
        <v>992.84254985008795</v>
      </c>
      <c r="L54">
        <f>$B$7*Data!L53/Data!L52</f>
        <v>1993.9112960914072</v>
      </c>
      <c r="M54">
        <f t="shared" si="0"/>
        <v>9956.8096153926654</v>
      </c>
      <c r="N54" s="46">
        <f t="shared" si="1"/>
        <v>-43.190384607334636</v>
      </c>
      <c r="O54" s="46">
        <f t="shared" si="2"/>
        <v>43.190384607334636</v>
      </c>
    </row>
    <row r="55" spans="8:15" x14ac:dyDescent="0.3">
      <c r="H55">
        <f>Data!A54</f>
        <v>52</v>
      </c>
      <c r="I55">
        <f>$B$4*Data!C54/Data!C53</f>
        <v>3946.4777541343328</v>
      </c>
      <c r="J55">
        <f>$B$5*Data!F54/Data!F53</f>
        <v>2984.5118947102233</v>
      </c>
      <c r="K55">
        <f>$B$6*Data!I54/Data!I53</f>
        <v>989.8434520574549</v>
      </c>
      <c r="L55">
        <f>$B$7*Data!L54/Data!L53</f>
        <v>1994.7168020429385</v>
      </c>
      <c r="M55">
        <f t="shared" si="0"/>
        <v>9915.5499029449493</v>
      </c>
      <c r="N55" s="46">
        <f t="shared" si="1"/>
        <v>-84.450097055050719</v>
      </c>
      <c r="O55" s="46">
        <f t="shared" si="2"/>
        <v>84.450097055050719</v>
      </c>
    </row>
    <row r="56" spans="8:15" x14ac:dyDescent="0.3">
      <c r="H56">
        <f>Data!A55</f>
        <v>53</v>
      </c>
      <c r="I56">
        <f>$B$4*Data!C55/Data!C54</f>
        <v>4007.3482371122523</v>
      </c>
      <c r="J56">
        <f>$B$5*Data!F55/Data!F54</f>
        <v>2984.4315192873964</v>
      </c>
      <c r="K56">
        <f>$B$6*Data!I55/Data!I54</f>
        <v>1011.6381090601944</v>
      </c>
      <c r="L56">
        <f>$B$7*Data!L55/Data!L54</f>
        <v>1998.9927593175685</v>
      </c>
      <c r="M56">
        <f t="shared" si="0"/>
        <v>10002.410624777411</v>
      </c>
      <c r="N56" s="46">
        <f t="shared" si="1"/>
        <v>2.4106247774107032</v>
      </c>
      <c r="O56" s="46">
        <f t="shared" si="2"/>
        <v>-2.4106247774107032</v>
      </c>
    </row>
    <row r="57" spans="8:15" x14ac:dyDescent="0.3">
      <c r="H57">
        <f>Data!A56</f>
        <v>54</v>
      </c>
      <c r="I57">
        <f>$B$4*Data!C56/Data!C55</f>
        <v>4041.736819008187</v>
      </c>
      <c r="J57">
        <f>$B$5*Data!F56/Data!F55</f>
        <v>2999.2683346326839</v>
      </c>
      <c r="K57">
        <f>$B$6*Data!I56/Data!I55</f>
        <v>1008.2888304654393</v>
      </c>
      <c r="L57">
        <f>$B$7*Data!L56/Data!L55</f>
        <v>2026.2256505523908</v>
      </c>
      <c r="M57">
        <f t="shared" si="0"/>
        <v>10075.519634658702</v>
      </c>
      <c r="N57" s="46">
        <f t="shared" si="1"/>
        <v>75.519634658701762</v>
      </c>
      <c r="O57" s="46">
        <f t="shared" si="2"/>
        <v>-75.519634658701762</v>
      </c>
    </row>
    <row r="58" spans="8:15" x14ac:dyDescent="0.3">
      <c r="H58">
        <f>Data!A57</f>
        <v>55</v>
      </c>
      <c r="I58">
        <f>$B$4*Data!C57/Data!C56</f>
        <v>4004.4545000123044</v>
      </c>
      <c r="J58">
        <f>$B$5*Data!F57/Data!F56</f>
        <v>3027.2920369223853</v>
      </c>
      <c r="K58">
        <f>$B$6*Data!I57/Data!I56</f>
        <v>1002.3153039277763</v>
      </c>
      <c r="L58">
        <f>$B$7*Data!L57/Data!L56</f>
        <v>2011.1501331784702</v>
      </c>
      <c r="M58">
        <f t="shared" si="0"/>
        <v>10045.211974040936</v>
      </c>
      <c r="N58" s="46">
        <f t="shared" si="1"/>
        <v>45.211974040936184</v>
      </c>
      <c r="O58" s="46">
        <f t="shared" si="2"/>
        <v>-45.211974040936184</v>
      </c>
    </row>
    <row r="59" spans="8:15" x14ac:dyDescent="0.3">
      <c r="H59">
        <f>Data!A58</f>
        <v>56</v>
      </c>
      <c r="I59">
        <f>$B$4*Data!C58/Data!C57</f>
        <v>3967.2500365622823</v>
      </c>
      <c r="J59">
        <f>$B$5*Data!F58/Data!F57</f>
        <v>3052.2887338714268</v>
      </c>
      <c r="K59">
        <f>$B$6*Data!I58/Data!I57</f>
        <v>1006.9165935145286</v>
      </c>
      <c r="L59">
        <f>$B$7*Data!L58/Data!L57</f>
        <v>2011.6124638351032</v>
      </c>
      <c r="M59">
        <f t="shared" si="0"/>
        <v>10038.067827783341</v>
      </c>
      <c r="N59" s="46">
        <f t="shared" si="1"/>
        <v>38.067827783341272</v>
      </c>
      <c r="O59" s="46">
        <f t="shared" si="2"/>
        <v>-38.067827783341272</v>
      </c>
    </row>
    <row r="60" spans="8:15" x14ac:dyDescent="0.3">
      <c r="H60">
        <f>Data!A59</f>
        <v>57</v>
      </c>
      <c r="I60">
        <f>$B$4*Data!C59/Data!C58</f>
        <v>4010.1961819075877</v>
      </c>
      <c r="J60">
        <f>$B$5*Data!F59/Data!F58</f>
        <v>2995.8825405622251</v>
      </c>
      <c r="K60">
        <f>$B$6*Data!I59/Data!I58</f>
        <v>987.14390544455102</v>
      </c>
      <c r="L60">
        <f>$B$7*Data!L59/Data!L58</f>
        <v>2018.9563835705048</v>
      </c>
      <c r="M60">
        <f t="shared" si="0"/>
        <v>10012.179011484868</v>
      </c>
      <c r="N60" s="46">
        <f t="shared" si="1"/>
        <v>12.17901148486817</v>
      </c>
      <c r="O60" s="46">
        <f t="shared" si="2"/>
        <v>-12.17901148486817</v>
      </c>
    </row>
    <row r="61" spans="8:15" x14ac:dyDescent="0.3">
      <c r="H61">
        <f>Data!A60</f>
        <v>58</v>
      </c>
      <c r="I61">
        <f>$B$4*Data!C60/Data!C59</f>
        <v>3971.1765456578087</v>
      </c>
      <c r="J61">
        <f>$B$5*Data!F60/Data!F59</f>
        <v>2995.8768816380207</v>
      </c>
      <c r="K61">
        <f>$B$6*Data!I60/Data!I59</f>
        <v>1010.0295136187917</v>
      </c>
      <c r="L61">
        <f>$B$7*Data!L60/Data!L59</f>
        <v>2004.8679112264902</v>
      </c>
      <c r="M61">
        <f t="shared" si="0"/>
        <v>9981.9508521411117</v>
      </c>
      <c r="N61" s="46">
        <f t="shared" si="1"/>
        <v>-18.049147858888318</v>
      </c>
      <c r="O61" s="46">
        <f t="shared" si="2"/>
        <v>18.049147858888318</v>
      </c>
    </row>
    <row r="62" spans="8:15" x14ac:dyDescent="0.3">
      <c r="H62">
        <f>Data!A61</f>
        <v>59</v>
      </c>
      <c r="I62">
        <f>$B$4*Data!C61/Data!C60</f>
        <v>3990.985302142094</v>
      </c>
      <c r="J62">
        <f>$B$5*Data!F61/Data!F60</f>
        <v>2959.9160288489643</v>
      </c>
      <c r="K62">
        <f>$B$6*Data!I61/Data!I60</f>
        <v>1008.2287223397888</v>
      </c>
      <c r="L62">
        <f>$B$7*Data!L61/Data!L60</f>
        <v>1999.3928028724195</v>
      </c>
      <c r="M62">
        <f t="shared" si="0"/>
        <v>9958.522856203268</v>
      </c>
      <c r="N62" s="46">
        <f t="shared" si="1"/>
        <v>-41.47714379673198</v>
      </c>
      <c r="O62" s="46">
        <f t="shared" si="2"/>
        <v>41.47714379673198</v>
      </c>
    </row>
    <row r="63" spans="8:15" x14ac:dyDescent="0.3">
      <c r="H63">
        <f>Data!A62</f>
        <v>60</v>
      </c>
      <c r="I63">
        <f>$B$4*Data!C62/Data!C61</f>
        <v>4051.2447167674609</v>
      </c>
      <c r="J63">
        <f>$B$5*Data!F62/Data!F61</f>
        <v>2961.7130178568559</v>
      </c>
      <c r="K63">
        <f>$B$6*Data!I62/Data!I61</f>
        <v>996.9710380727962</v>
      </c>
      <c r="L63">
        <f>$B$7*Data!L62/Data!L61</f>
        <v>1975.7788630756163</v>
      </c>
      <c r="M63">
        <f t="shared" si="0"/>
        <v>9985.7076357727292</v>
      </c>
      <c r="N63" s="46">
        <f t="shared" si="1"/>
        <v>-14.292364227270809</v>
      </c>
      <c r="O63" s="46">
        <f t="shared" si="2"/>
        <v>14.292364227270809</v>
      </c>
    </row>
    <row r="64" spans="8:15" x14ac:dyDescent="0.3">
      <c r="H64">
        <f>Data!A63</f>
        <v>61</v>
      </c>
      <c r="I64">
        <f>$B$4*Data!C63/Data!C62</f>
        <v>4013.8317820992852</v>
      </c>
      <c r="J64">
        <f>$B$5*Data!F63/Data!F62</f>
        <v>3006.7926185153624</v>
      </c>
      <c r="K64">
        <f>$B$6*Data!I63/Data!I62</f>
        <v>1003.1555337625948</v>
      </c>
      <c r="L64">
        <f>$B$7*Data!L63/Data!L62</f>
        <v>2015.2439763019677</v>
      </c>
      <c r="M64">
        <f t="shared" si="0"/>
        <v>10039.023910679211</v>
      </c>
      <c r="N64" s="46">
        <f t="shared" si="1"/>
        <v>39.02391067921053</v>
      </c>
      <c r="O64" s="46">
        <f t="shared" si="2"/>
        <v>-39.02391067921053</v>
      </c>
    </row>
    <row r="65" spans="8:15" x14ac:dyDescent="0.3">
      <c r="H65">
        <f>Data!A64</f>
        <v>62</v>
      </c>
      <c r="I65">
        <f>$B$4*Data!C64/Data!C63</f>
        <v>3998.9374346152217</v>
      </c>
      <c r="J65">
        <f>$B$5*Data!F64/Data!F63</f>
        <v>3040.8628968529956</v>
      </c>
      <c r="K65">
        <f>$B$6*Data!I64/Data!I63</f>
        <v>999.84624869795357</v>
      </c>
      <c r="L65">
        <f>$B$7*Data!L64/Data!L63</f>
        <v>1991.7794172572264</v>
      </c>
      <c r="M65">
        <f t="shared" si="0"/>
        <v>10031.425997423397</v>
      </c>
      <c r="N65" s="46">
        <f t="shared" si="1"/>
        <v>31.425997423397348</v>
      </c>
      <c r="O65" s="46">
        <f t="shared" si="2"/>
        <v>-31.425997423397348</v>
      </c>
    </row>
    <row r="66" spans="8:15" x14ac:dyDescent="0.3">
      <c r="H66">
        <f>Data!A65</f>
        <v>63</v>
      </c>
      <c r="I66">
        <f>$B$4*Data!C65/Data!C64</f>
        <v>4038.7288807377663</v>
      </c>
      <c r="J66">
        <f>$B$5*Data!F65/Data!F64</f>
        <v>3013.1563571526276</v>
      </c>
      <c r="K66">
        <f>$B$6*Data!I65/Data!I64</f>
        <v>999.87407270969777</v>
      </c>
      <c r="L66">
        <f>$B$7*Data!L65/Data!L64</f>
        <v>1993.7441880125116</v>
      </c>
      <c r="M66">
        <f t="shared" si="0"/>
        <v>10045.503498612603</v>
      </c>
      <c r="N66" s="46">
        <f t="shared" si="1"/>
        <v>45.503498612602925</v>
      </c>
      <c r="O66" s="46">
        <f t="shared" si="2"/>
        <v>-45.503498612602925</v>
      </c>
    </row>
    <row r="67" spans="8:15" x14ac:dyDescent="0.3">
      <c r="H67">
        <f>Data!A66</f>
        <v>64</v>
      </c>
      <c r="I67">
        <f>$B$4*Data!C66/Data!C65</f>
        <v>4037.4825744547129</v>
      </c>
      <c r="J67">
        <f>$B$5*Data!F66/Data!F65</f>
        <v>3026.8285453640233</v>
      </c>
      <c r="K67">
        <f>$B$6*Data!I66/Data!I65</f>
        <v>993.33754282461746</v>
      </c>
      <c r="L67">
        <f>$B$7*Data!L66/Data!L65</f>
        <v>2017.6837063313276</v>
      </c>
      <c r="M67">
        <f t="shared" si="0"/>
        <v>10075.332368974681</v>
      </c>
      <c r="N67" s="46">
        <f t="shared" si="1"/>
        <v>75.332368974681231</v>
      </c>
      <c r="O67" s="46">
        <f t="shared" si="2"/>
        <v>-75.332368974681231</v>
      </c>
    </row>
    <row r="68" spans="8:15" x14ac:dyDescent="0.3">
      <c r="H68">
        <f>Data!A67</f>
        <v>65</v>
      </c>
      <c r="I68">
        <f>$B$4*Data!C67/Data!C66</f>
        <v>4006.8303831835146</v>
      </c>
      <c r="J68">
        <f>$B$5*Data!F67/Data!F66</f>
        <v>3030.46229377391</v>
      </c>
      <c r="K68">
        <f>$B$6*Data!I67/Data!I66</f>
        <v>996.06849292961624</v>
      </c>
      <c r="L68">
        <f>$B$7*Data!L67/Data!L66</f>
        <v>1980.3422502173728</v>
      </c>
      <c r="M68">
        <f t="shared" si="0"/>
        <v>10013.703420104413</v>
      </c>
      <c r="N68" s="46">
        <f t="shared" si="1"/>
        <v>13.703420104413453</v>
      </c>
      <c r="O68" s="46">
        <f t="shared" si="2"/>
        <v>-13.703420104413453</v>
      </c>
    </row>
    <row r="69" spans="8:15" x14ac:dyDescent="0.3">
      <c r="H69">
        <f>Data!A68</f>
        <v>66</v>
      </c>
      <c r="I69">
        <f>$B$4*Data!C68/Data!C67</f>
        <v>4003.5339580684545</v>
      </c>
      <c r="J69">
        <f>$B$5*Data!F68/Data!F67</f>
        <v>3040.3912392337133</v>
      </c>
      <c r="K69">
        <f>$B$6*Data!I68/Data!I67</f>
        <v>993.75502490011593</v>
      </c>
      <c r="L69">
        <f>$B$7*Data!L68/Data!L67</f>
        <v>2014.3615852164439</v>
      </c>
      <c r="M69">
        <f t="shared" ref="M69:M132" si="12">SUM(I69:L69)</f>
        <v>10052.041807418727</v>
      </c>
      <c r="N69" s="46">
        <f t="shared" ref="N69:N132" si="13">M69-$B$8</f>
        <v>52.041807418727331</v>
      </c>
      <c r="O69" s="46">
        <f t="shared" ref="O69:O132" si="14">-N69</f>
        <v>-52.041807418727331</v>
      </c>
    </row>
    <row r="70" spans="8:15" x14ac:dyDescent="0.3">
      <c r="H70">
        <f>Data!A69</f>
        <v>67</v>
      </c>
      <c r="I70">
        <f>$B$4*Data!C69/Data!C68</f>
        <v>3972.6314383556378</v>
      </c>
      <c r="J70">
        <f>$B$5*Data!F69/Data!F68</f>
        <v>2962.9958029302211</v>
      </c>
      <c r="K70">
        <f>$B$6*Data!I69/Data!I68</f>
        <v>1019.6881694572043</v>
      </c>
      <c r="L70">
        <f>$B$7*Data!L69/Data!L68</f>
        <v>2016.8909944333777</v>
      </c>
      <c r="M70">
        <f t="shared" si="12"/>
        <v>9972.206405176441</v>
      </c>
      <c r="N70" s="46">
        <f t="shared" si="13"/>
        <v>-27.793594823559033</v>
      </c>
      <c r="O70" s="46">
        <f t="shared" si="14"/>
        <v>27.793594823559033</v>
      </c>
    </row>
    <row r="71" spans="8:15" x14ac:dyDescent="0.3">
      <c r="H71">
        <f>Data!A70</f>
        <v>68</v>
      </c>
      <c r="I71">
        <f>$B$4*Data!C70/Data!C69</f>
        <v>4016.2422470618562</v>
      </c>
      <c r="J71">
        <f>$B$5*Data!F70/Data!F69</f>
        <v>2995.971683487981</v>
      </c>
      <c r="K71">
        <f>$B$6*Data!I70/Data!I69</f>
        <v>999.83960739282008</v>
      </c>
      <c r="L71">
        <f>$B$7*Data!L70/Data!L69</f>
        <v>2009.0961498074014</v>
      </c>
      <c r="M71">
        <f t="shared" si="12"/>
        <v>10021.149687750058</v>
      </c>
      <c r="N71" s="46">
        <f t="shared" si="13"/>
        <v>21.149687750057637</v>
      </c>
      <c r="O71" s="46">
        <f t="shared" si="14"/>
        <v>-21.149687750057637</v>
      </c>
    </row>
    <row r="72" spans="8:15" x14ac:dyDescent="0.3">
      <c r="H72">
        <f>Data!A71</f>
        <v>69</v>
      </c>
      <c r="I72">
        <f>$B$4*Data!C71/Data!C70</f>
        <v>3996.5765109006134</v>
      </c>
      <c r="J72">
        <f>$B$5*Data!F71/Data!F70</f>
        <v>2983.7948165985358</v>
      </c>
      <c r="K72">
        <f>$B$6*Data!I71/Data!I70</f>
        <v>1001.3780498391071</v>
      </c>
      <c r="L72">
        <f>$B$7*Data!L71/Data!L70</f>
        <v>2003.2778703034971</v>
      </c>
      <c r="M72">
        <f t="shared" si="12"/>
        <v>9985.027247641754</v>
      </c>
      <c r="N72" s="46">
        <f t="shared" si="13"/>
        <v>-14.972752358245998</v>
      </c>
      <c r="O72" s="46">
        <f t="shared" si="14"/>
        <v>14.972752358245998</v>
      </c>
    </row>
    <row r="73" spans="8:15" x14ac:dyDescent="0.3">
      <c r="H73">
        <f>Data!A72</f>
        <v>70</v>
      </c>
      <c r="I73">
        <f>$B$4*Data!C72/Data!C71</f>
        <v>3989.4712204078969</v>
      </c>
      <c r="J73">
        <f>$B$5*Data!F72/Data!F71</f>
        <v>3010.2539510341303</v>
      </c>
      <c r="K73">
        <f>$B$6*Data!I72/Data!I71</f>
        <v>1006.9552864125297</v>
      </c>
      <c r="L73">
        <f>$B$7*Data!L72/Data!L71</f>
        <v>1982.7415433606682</v>
      </c>
      <c r="M73">
        <f t="shared" si="12"/>
        <v>9989.4220012152255</v>
      </c>
      <c r="N73" s="46">
        <f t="shared" si="13"/>
        <v>-10.577998784774536</v>
      </c>
      <c r="O73" s="46">
        <f t="shared" si="14"/>
        <v>10.577998784774536</v>
      </c>
    </row>
    <row r="74" spans="8:15" x14ac:dyDescent="0.3">
      <c r="H74">
        <f>Data!A73</f>
        <v>71</v>
      </c>
      <c r="I74">
        <f>$B$4*Data!C73/Data!C72</f>
        <v>4029.5470118935568</v>
      </c>
      <c r="J74">
        <f>$B$5*Data!F73/Data!F72</f>
        <v>3018.0146862120414</v>
      </c>
      <c r="K74">
        <f>$B$6*Data!I73/Data!I72</f>
        <v>986.68678524479594</v>
      </c>
      <c r="L74">
        <f>$B$7*Data!L73/Data!L72</f>
        <v>2015.4400315283519</v>
      </c>
      <c r="M74">
        <f t="shared" si="12"/>
        <v>10049.688514878746</v>
      </c>
      <c r="N74" s="46">
        <f t="shared" si="13"/>
        <v>49.688514878745991</v>
      </c>
      <c r="O74" s="46">
        <f t="shared" si="14"/>
        <v>-49.688514878745991</v>
      </c>
    </row>
    <row r="75" spans="8:15" x14ac:dyDescent="0.3">
      <c r="H75">
        <f>Data!A74</f>
        <v>72</v>
      </c>
      <c r="I75">
        <f>$B$4*Data!C74/Data!C73</f>
        <v>3987.4569519048341</v>
      </c>
      <c r="J75">
        <f>$B$5*Data!F74/Data!F73</f>
        <v>2945.3765814445392</v>
      </c>
      <c r="K75">
        <f>$B$6*Data!I74/Data!I73</f>
        <v>994.93008173027977</v>
      </c>
      <c r="L75">
        <f>$B$7*Data!L74/Data!L73</f>
        <v>2030.0958184594499</v>
      </c>
      <c r="M75">
        <f t="shared" si="12"/>
        <v>9957.8594335391026</v>
      </c>
      <c r="N75" s="46">
        <f t="shared" si="13"/>
        <v>-42.140566460897389</v>
      </c>
      <c r="O75" s="46">
        <f t="shared" si="14"/>
        <v>42.140566460897389</v>
      </c>
    </row>
    <row r="76" spans="8:15" x14ac:dyDescent="0.3">
      <c r="H76">
        <f>Data!A75</f>
        <v>73</v>
      </c>
      <c r="I76">
        <f>$B$4*Data!C75/Data!C74</f>
        <v>4012.9936400752536</v>
      </c>
      <c r="J76">
        <f>$B$5*Data!F75/Data!F74</f>
        <v>3009.2712425765608</v>
      </c>
      <c r="K76">
        <f>$B$6*Data!I75/Data!I74</f>
        <v>1010.3848109303601</v>
      </c>
      <c r="L76">
        <f>$B$7*Data!L75/Data!L74</f>
        <v>2019.4412171938845</v>
      </c>
      <c r="M76">
        <f t="shared" si="12"/>
        <v>10052.090910776058</v>
      </c>
      <c r="N76" s="46">
        <f t="shared" si="13"/>
        <v>52.090910776058081</v>
      </c>
      <c r="O76" s="46">
        <f t="shared" si="14"/>
        <v>-52.090910776058081</v>
      </c>
    </row>
    <row r="77" spans="8:15" x14ac:dyDescent="0.3">
      <c r="H77">
        <f>Data!A76</f>
        <v>74</v>
      </c>
      <c r="I77">
        <f>$B$4*Data!C76/Data!C75</f>
        <v>3991.9071464482804</v>
      </c>
      <c r="J77">
        <f>$B$5*Data!F76/Data!F75</f>
        <v>2983.1889992240835</v>
      </c>
      <c r="K77">
        <f>$B$6*Data!I76/Data!I75</f>
        <v>990.45051054313672</v>
      </c>
      <c r="L77">
        <f>$B$7*Data!L76/Data!L75</f>
        <v>1992.3904520763492</v>
      </c>
      <c r="M77">
        <f t="shared" si="12"/>
        <v>9957.9371082918497</v>
      </c>
      <c r="N77" s="46">
        <f t="shared" si="13"/>
        <v>-42.062891708150346</v>
      </c>
      <c r="O77" s="46">
        <f t="shared" si="14"/>
        <v>42.062891708150346</v>
      </c>
    </row>
    <row r="78" spans="8:15" x14ac:dyDescent="0.3">
      <c r="H78">
        <f>Data!A77</f>
        <v>75</v>
      </c>
      <c r="I78">
        <f>$B$4*Data!C77/Data!C76</f>
        <v>3990.5711177282046</v>
      </c>
      <c r="J78">
        <f>$B$5*Data!F77/Data!F76</f>
        <v>3020.0294666728432</v>
      </c>
      <c r="K78">
        <f>$B$6*Data!I77/Data!I76</f>
        <v>986.0279765848461</v>
      </c>
      <c r="L78">
        <f>$B$7*Data!L77/Data!L76</f>
        <v>1973.8785039867973</v>
      </c>
      <c r="M78">
        <f t="shared" si="12"/>
        <v>9970.5070649726913</v>
      </c>
      <c r="N78" s="46">
        <f t="shared" si="13"/>
        <v>-29.492935027308704</v>
      </c>
      <c r="O78" s="46">
        <f t="shared" si="14"/>
        <v>29.492935027308704</v>
      </c>
    </row>
    <row r="79" spans="8:15" x14ac:dyDescent="0.3">
      <c r="H79">
        <f>Data!A78</f>
        <v>76</v>
      </c>
      <c r="I79">
        <f>$B$4*Data!C78/Data!C77</f>
        <v>3953.7432503988953</v>
      </c>
      <c r="J79">
        <f>$B$5*Data!F78/Data!F77</f>
        <v>2970.0236659792281</v>
      </c>
      <c r="K79">
        <f>$B$6*Data!I78/Data!I77</f>
        <v>1006.1734246876455</v>
      </c>
      <c r="L79">
        <f>$B$7*Data!L78/Data!L77</f>
        <v>1979.0849979340258</v>
      </c>
      <c r="M79">
        <f t="shared" si="12"/>
        <v>9909.0253389997943</v>
      </c>
      <c r="N79" s="46">
        <f t="shared" si="13"/>
        <v>-90.974661000205742</v>
      </c>
      <c r="O79" s="46">
        <f t="shared" si="14"/>
        <v>90.974661000205742</v>
      </c>
    </row>
    <row r="80" spans="8:15" x14ac:dyDescent="0.3">
      <c r="H80">
        <f>Data!A79</f>
        <v>77</v>
      </c>
      <c r="I80">
        <f>$B$4*Data!C79/Data!C78</f>
        <v>4050.7831658771092</v>
      </c>
      <c r="J80">
        <f>$B$5*Data!F79/Data!F78</f>
        <v>2957.9009111584851</v>
      </c>
      <c r="K80">
        <f>$B$6*Data!I79/Data!I78</f>
        <v>989.02949448420213</v>
      </c>
      <c r="L80">
        <f>$B$7*Data!L79/Data!L78</f>
        <v>2010.0533961386441</v>
      </c>
      <c r="M80">
        <f t="shared" si="12"/>
        <v>10007.766967658441</v>
      </c>
      <c r="N80" s="46">
        <f t="shared" si="13"/>
        <v>7.7669676584409899</v>
      </c>
      <c r="O80" s="46">
        <f t="shared" si="14"/>
        <v>-7.7669676584409899</v>
      </c>
    </row>
    <row r="81" spans="8:15" x14ac:dyDescent="0.3">
      <c r="H81">
        <f>Data!A80</f>
        <v>78</v>
      </c>
      <c r="I81">
        <f>$B$4*Data!C80/Data!C79</f>
        <v>3972.4817604469818</v>
      </c>
      <c r="J81">
        <f>$B$5*Data!F80/Data!F79</f>
        <v>3041.0993486167381</v>
      </c>
      <c r="K81">
        <f>$B$6*Data!I80/Data!I79</f>
        <v>993.45164988555939</v>
      </c>
      <c r="L81">
        <f>$B$7*Data!L80/Data!L79</f>
        <v>2011.0460606291556</v>
      </c>
      <c r="M81">
        <f t="shared" si="12"/>
        <v>10018.078819578435</v>
      </c>
      <c r="N81" s="46">
        <f t="shared" si="13"/>
        <v>18.078819578435287</v>
      </c>
      <c r="O81" s="46">
        <f t="shared" si="14"/>
        <v>-18.078819578435287</v>
      </c>
    </row>
    <row r="82" spans="8:15" x14ac:dyDescent="0.3">
      <c r="H82">
        <f>Data!A81</f>
        <v>79</v>
      </c>
      <c r="I82">
        <f>$B$4*Data!C81/Data!C80</f>
        <v>4043.3969205040762</v>
      </c>
      <c r="J82">
        <f>$B$5*Data!F81/Data!F80</f>
        <v>3002.3975148706918</v>
      </c>
      <c r="K82">
        <f>$B$6*Data!I81/Data!I80</f>
        <v>1005.0376057476121</v>
      </c>
      <c r="L82">
        <f>$B$7*Data!L81/Data!L80</f>
        <v>1984.607388399374</v>
      </c>
      <c r="M82">
        <f t="shared" si="12"/>
        <v>10035.439429521753</v>
      </c>
      <c r="N82" s="46">
        <f t="shared" si="13"/>
        <v>35.439429521753482</v>
      </c>
      <c r="O82" s="46">
        <f t="shared" si="14"/>
        <v>-35.439429521753482</v>
      </c>
    </row>
    <row r="83" spans="8:15" x14ac:dyDescent="0.3">
      <c r="H83">
        <f>Data!A82</f>
        <v>80</v>
      </c>
      <c r="I83">
        <f>$B$4*Data!C82/Data!C81</f>
        <v>4017.9183937452181</v>
      </c>
      <c r="J83">
        <f>$B$5*Data!F82/Data!F81</f>
        <v>3049.6905979536969</v>
      </c>
      <c r="K83">
        <f>$B$6*Data!I82/Data!I81</f>
        <v>1001.3688301616016</v>
      </c>
      <c r="L83">
        <f>$B$7*Data!L82/Data!L81</f>
        <v>1975.4130468211845</v>
      </c>
      <c r="M83">
        <f t="shared" si="12"/>
        <v>10044.390868681701</v>
      </c>
      <c r="N83" s="46">
        <f t="shared" si="13"/>
        <v>44.390868681701249</v>
      </c>
      <c r="O83" s="46">
        <f t="shared" si="14"/>
        <v>-44.390868681701249</v>
      </c>
    </row>
    <row r="84" spans="8:15" x14ac:dyDescent="0.3">
      <c r="H84">
        <f>Data!A83</f>
        <v>81</v>
      </c>
      <c r="I84">
        <f>$B$4*Data!C83/Data!C82</f>
        <v>4002.8103724133966</v>
      </c>
      <c r="J84">
        <f>$B$5*Data!F83/Data!F82</f>
        <v>3009.2395132091406</v>
      </c>
      <c r="K84">
        <f>$B$6*Data!I83/Data!I82</f>
        <v>999.64323636773497</v>
      </c>
      <c r="L84">
        <f>$B$7*Data!L83/Data!L82</f>
        <v>2019.9844475963957</v>
      </c>
      <c r="M84">
        <f t="shared" si="12"/>
        <v>10031.677569586667</v>
      </c>
      <c r="N84" s="46">
        <f t="shared" si="13"/>
        <v>31.677569586667232</v>
      </c>
      <c r="O84" s="46">
        <f t="shared" si="14"/>
        <v>-31.677569586667232</v>
      </c>
    </row>
    <row r="85" spans="8:15" x14ac:dyDescent="0.3">
      <c r="H85">
        <f>Data!A84</f>
        <v>82</v>
      </c>
      <c r="I85">
        <f>$B$4*Data!C84/Data!C83</f>
        <v>4034.2695701108814</v>
      </c>
      <c r="J85">
        <f>$B$5*Data!F84/Data!F83</f>
        <v>3015.9825037904238</v>
      </c>
      <c r="K85">
        <f>$B$6*Data!I84/Data!I83</f>
        <v>999.63933837353829</v>
      </c>
      <c r="L85">
        <f>$B$7*Data!L84/Data!L83</f>
        <v>1992.7458570465392</v>
      </c>
      <c r="M85">
        <f t="shared" si="12"/>
        <v>10042.637269321383</v>
      </c>
      <c r="N85" s="46">
        <f t="shared" si="13"/>
        <v>42.637269321383428</v>
      </c>
      <c r="O85" s="46">
        <f t="shared" si="14"/>
        <v>-42.637269321383428</v>
      </c>
    </row>
    <row r="86" spans="8:15" x14ac:dyDescent="0.3">
      <c r="H86">
        <f>Data!A85</f>
        <v>83</v>
      </c>
      <c r="I86">
        <f>$B$4*Data!C85/Data!C84</f>
        <v>3997.1432453622242</v>
      </c>
      <c r="J86">
        <f>$B$5*Data!F85/Data!F84</f>
        <v>3024.3319148508363</v>
      </c>
      <c r="K86">
        <f>$B$6*Data!I85/Data!I84</f>
        <v>999.62337600088426</v>
      </c>
      <c r="L86">
        <f>$B$7*Data!L85/Data!L84</f>
        <v>2021.6826957294904</v>
      </c>
      <c r="M86">
        <f t="shared" si="12"/>
        <v>10042.781231943434</v>
      </c>
      <c r="N86" s="46">
        <f t="shared" si="13"/>
        <v>42.78123194343425</v>
      </c>
      <c r="O86" s="46">
        <f t="shared" si="14"/>
        <v>-42.78123194343425</v>
      </c>
    </row>
    <row r="87" spans="8:15" x14ac:dyDescent="0.3">
      <c r="H87">
        <f>Data!A86</f>
        <v>84</v>
      </c>
      <c r="I87">
        <f>$B$4*Data!C86/Data!C85</f>
        <v>4012.5036174002307</v>
      </c>
      <c r="J87">
        <f>$B$5*Data!F86/Data!F85</f>
        <v>2947.219266761887</v>
      </c>
      <c r="K87">
        <f>$B$6*Data!I86/Data!I85</f>
        <v>1009.3576404354743</v>
      </c>
      <c r="L87">
        <f>$B$7*Data!L86/Data!L85</f>
        <v>1978.7595967320331</v>
      </c>
      <c r="M87">
        <f t="shared" si="12"/>
        <v>9947.8401213296256</v>
      </c>
      <c r="N87" s="46">
        <f t="shared" si="13"/>
        <v>-52.159878670374383</v>
      </c>
      <c r="O87" s="46">
        <f t="shared" si="14"/>
        <v>52.159878670374383</v>
      </c>
    </row>
    <row r="88" spans="8:15" x14ac:dyDescent="0.3">
      <c r="H88">
        <f>Data!A87</f>
        <v>85</v>
      </c>
      <c r="I88">
        <f>$B$4*Data!C87/Data!C86</f>
        <v>4004.2748311015102</v>
      </c>
      <c r="J88">
        <f>$B$5*Data!F87/Data!F86</f>
        <v>3010.2223233646732</v>
      </c>
      <c r="K88">
        <f>$B$6*Data!I87/Data!I86</f>
        <v>1004.0692711549536</v>
      </c>
      <c r="L88">
        <f>$B$7*Data!L87/Data!L86</f>
        <v>2007.3050653141845</v>
      </c>
      <c r="M88">
        <f t="shared" si="12"/>
        <v>10025.871490935322</v>
      </c>
      <c r="N88" s="46">
        <f t="shared" si="13"/>
        <v>25.871490935322072</v>
      </c>
      <c r="O88" s="46">
        <f t="shared" si="14"/>
        <v>-25.871490935322072</v>
      </c>
    </row>
    <row r="89" spans="8:15" x14ac:dyDescent="0.3">
      <c r="H89">
        <f>Data!A88</f>
        <v>86</v>
      </c>
      <c r="I89">
        <f>$B$4*Data!C88/Data!C87</f>
        <v>4006.9735413371673</v>
      </c>
      <c r="J89">
        <f>$B$5*Data!F88/Data!F87</f>
        <v>3003.8013497094312</v>
      </c>
      <c r="K89">
        <f>$B$6*Data!I88/Data!I87</f>
        <v>998.78654610015724</v>
      </c>
      <c r="L89">
        <f>$B$7*Data!L88/Data!L87</f>
        <v>2014.3636860800789</v>
      </c>
      <c r="M89">
        <f t="shared" si="12"/>
        <v>10023.925123226834</v>
      </c>
      <c r="N89" s="46">
        <f t="shared" si="13"/>
        <v>23.92512322683433</v>
      </c>
      <c r="O89" s="46">
        <f t="shared" si="14"/>
        <v>-23.92512322683433</v>
      </c>
    </row>
    <row r="90" spans="8:15" x14ac:dyDescent="0.3">
      <c r="H90">
        <f>Data!A89</f>
        <v>87</v>
      </c>
      <c r="I90">
        <f>$B$4*Data!C89/Data!C88</f>
        <v>3983.8954883033684</v>
      </c>
      <c r="J90">
        <f>$B$5*Data!F89/Data!F88</f>
        <v>2963.5492312312217</v>
      </c>
      <c r="K90">
        <f>$B$6*Data!I89/Data!I88</f>
        <v>1007.8062485144942</v>
      </c>
      <c r="L90">
        <f>$B$7*Data!L89/Data!L88</f>
        <v>1982.4613730630731</v>
      </c>
      <c r="M90">
        <f t="shared" si="12"/>
        <v>9937.7123411121574</v>
      </c>
      <c r="N90" s="46">
        <f t="shared" si="13"/>
        <v>-62.287658887842554</v>
      </c>
      <c r="O90" s="46">
        <f t="shared" si="14"/>
        <v>62.287658887842554</v>
      </c>
    </row>
    <row r="91" spans="8:15" x14ac:dyDescent="0.3">
      <c r="H91">
        <f>Data!A90</f>
        <v>88</v>
      </c>
      <c r="I91">
        <f>$B$4*Data!C90/Data!C89</f>
        <v>4009.8861985050912</v>
      </c>
      <c r="J91">
        <f>$B$5*Data!F90/Data!F89</f>
        <v>2972.1745411781476</v>
      </c>
      <c r="K91">
        <f>$B$6*Data!I90/Data!I89</f>
        <v>993.6654432221718</v>
      </c>
      <c r="L91">
        <f>$B$7*Data!L90/Data!L89</f>
        <v>2008.4581517806168</v>
      </c>
      <c r="M91">
        <f t="shared" si="12"/>
        <v>9984.1843346860278</v>
      </c>
      <c r="N91" s="46">
        <f t="shared" si="13"/>
        <v>-15.815665313972204</v>
      </c>
      <c r="O91" s="46">
        <f t="shared" si="14"/>
        <v>15.815665313972204</v>
      </c>
    </row>
    <row r="92" spans="8:15" x14ac:dyDescent="0.3">
      <c r="H92">
        <f>Data!A91</f>
        <v>89</v>
      </c>
      <c r="I92">
        <f>$B$4*Data!C91/Data!C90</f>
        <v>3995.9315893172361</v>
      </c>
      <c r="J92">
        <f>$B$5*Data!F91/Data!F90</f>
        <v>2987.1209962032221</v>
      </c>
      <c r="K92">
        <f>$B$6*Data!I91/Data!I90</f>
        <v>996.16827906006563</v>
      </c>
      <c r="L92">
        <f>$B$7*Data!L91/Data!L90</f>
        <v>1999.3827286152759</v>
      </c>
      <c r="M92">
        <f t="shared" si="12"/>
        <v>9978.6035931957995</v>
      </c>
      <c r="N92" s="46">
        <f t="shared" si="13"/>
        <v>-21.396406804200524</v>
      </c>
      <c r="O92" s="46">
        <f t="shared" si="14"/>
        <v>21.396406804200524</v>
      </c>
    </row>
    <row r="93" spans="8:15" x14ac:dyDescent="0.3">
      <c r="H93">
        <f>Data!A92</f>
        <v>90</v>
      </c>
      <c r="I93">
        <f>$B$4*Data!C92/Data!C91</f>
        <v>3991.4954891071579</v>
      </c>
      <c r="J93">
        <f>$B$5*Data!F92/Data!F91</f>
        <v>2916.7251078947984</v>
      </c>
      <c r="K93">
        <f>$B$6*Data!I92/Data!I91</f>
        <v>985.2949509444378</v>
      </c>
      <c r="L93">
        <f>$B$7*Data!L92/Data!L91</f>
        <v>2007.6955944379281</v>
      </c>
      <c r="M93">
        <f t="shared" si="12"/>
        <v>9901.2111423843235</v>
      </c>
      <c r="N93" s="46">
        <f t="shared" si="13"/>
        <v>-98.788857615676534</v>
      </c>
      <c r="O93" s="46">
        <f t="shared" si="14"/>
        <v>98.788857615676534</v>
      </c>
    </row>
    <row r="94" spans="8:15" x14ac:dyDescent="0.3">
      <c r="H94">
        <f>Data!A93</f>
        <v>91</v>
      </c>
      <c r="I94">
        <f>$B$4*Data!C93/Data!C92</f>
        <v>3983.906390986931</v>
      </c>
      <c r="J94">
        <f>$B$5*Data!F93/Data!F92</f>
        <v>3023.2134892731146</v>
      </c>
      <c r="K94">
        <f>$B$6*Data!I93/Data!I92</f>
        <v>1002.2160528016778</v>
      </c>
      <c r="L94">
        <f>$B$7*Data!L93/Data!L92</f>
        <v>1976.4835651001461</v>
      </c>
      <c r="M94">
        <f t="shared" si="12"/>
        <v>9985.819498161869</v>
      </c>
      <c r="N94" s="46">
        <f t="shared" si="13"/>
        <v>-14.180501838131022</v>
      </c>
      <c r="O94" s="46">
        <f t="shared" si="14"/>
        <v>14.180501838131022</v>
      </c>
    </row>
    <row r="95" spans="8:15" x14ac:dyDescent="0.3">
      <c r="H95">
        <f>Data!A94</f>
        <v>92</v>
      </c>
      <c r="I95">
        <f>$B$4*Data!C94/Data!C93</f>
        <v>4006.8486164784936</v>
      </c>
      <c r="J95">
        <f>$B$5*Data!F94/Data!F93</f>
        <v>2959.5787124685485</v>
      </c>
      <c r="K95">
        <f>$B$6*Data!I94/Data!I93</f>
        <v>985.14244842223968</v>
      </c>
      <c r="L95">
        <f>$B$7*Data!L94/Data!L93</f>
        <v>2008.0848458502649</v>
      </c>
      <c r="M95">
        <f t="shared" si="12"/>
        <v>9959.6546232195469</v>
      </c>
      <c r="N95" s="46">
        <f t="shared" si="13"/>
        <v>-40.34537678045308</v>
      </c>
      <c r="O95" s="46">
        <f t="shared" si="14"/>
        <v>40.34537678045308</v>
      </c>
    </row>
    <row r="96" spans="8:15" x14ac:dyDescent="0.3">
      <c r="H96">
        <f>Data!A95</f>
        <v>93</v>
      </c>
      <c r="I96">
        <f>$B$4*Data!C95/Data!C94</f>
        <v>3974.6179587926144</v>
      </c>
      <c r="J96">
        <f>$B$5*Data!F95/Data!F94</f>
        <v>3004.3673229185883</v>
      </c>
      <c r="K96">
        <f>$B$6*Data!I95/Data!I94</f>
        <v>1008.2683050749546</v>
      </c>
      <c r="L96">
        <f>$B$7*Data!L95/Data!L94</f>
        <v>1978.9825803063306</v>
      </c>
      <c r="M96">
        <f t="shared" si="12"/>
        <v>9966.2361670924874</v>
      </c>
      <c r="N96" s="46">
        <f t="shared" si="13"/>
        <v>-33.763832907512551</v>
      </c>
      <c r="O96" s="46">
        <f t="shared" si="14"/>
        <v>33.763832907512551</v>
      </c>
    </row>
    <row r="97" spans="8:15" x14ac:dyDescent="0.3">
      <c r="H97">
        <f>Data!A96</f>
        <v>94</v>
      </c>
      <c r="I97">
        <f>$B$4*Data!C96/Data!C95</f>
        <v>4007.4477379573209</v>
      </c>
      <c r="J97">
        <f>$B$5*Data!F96/Data!F95</f>
        <v>2961.4186786690616</v>
      </c>
      <c r="K97">
        <f>$B$6*Data!I96/Data!I95</f>
        <v>980.58334741478291</v>
      </c>
      <c r="L97">
        <f>$B$7*Data!L96/Data!L95</f>
        <v>1966.5502895089578</v>
      </c>
      <c r="M97">
        <f t="shared" si="12"/>
        <v>9916.000053550124</v>
      </c>
      <c r="N97" s="46">
        <f t="shared" si="13"/>
        <v>-83.999946449876006</v>
      </c>
      <c r="O97" s="46">
        <f t="shared" si="14"/>
        <v>83.999946449876006</v>
      </c>
    </row>
    <row r="98" spans="8:15" x14ac:dyDescent="0.3">
      <c r="H98">
        <f>Data!A97</f>
        <v>95</v>
      </c>
      <c r="I98">
        <f>$B$4*Data!C97/Data!C96</f>
        <v>3945.1013233160261</v>
      </c>
      <c r="J98">
        <f>$B$5*Data!F97/Data!F96</f>
        <v>2991.7141167319205</v>
      </c>
      <c r="K98">
        <f>$B$6*Data!I97/Data!I96</f>
        <v>997.66129149430787</v>
      </c>
      <c r="L98">
        <f>$B$7*Data!L97/Data!L96</f>
        <v>2019.927119004105</v>
      </c>
      <c r="M98">
        <f t="shared" si="12"/>
        <v>9954.4038505463595</v>
      </c>
      <c r="N98" s="46">
        <f t="shared" si="13"/>
        <v>-45.596149453640464</v>
      </c>
      <c r="O98" s="46">
        <f t="shared" si="14"/>
        <v>45.596149453640464</v>
      </c>
    </row>
    <row r="99" spans="8:15" x14ac:dyDescent="0.3">
      <c r="H99">
        <f>Data!A98</f>
        <v>96</v>
      </c>
      <c r="I99">
        <f>$B$4*Data!C98/Data!C97</f>
        <v>4008.8183092082113</v>
      </c>
      <c r="J99">
        <f>$B$5*Data!F98/Data!F97</f>
        <v>2945.4520260904342</v>
      </c>
      <c r="K99">
        <f>$B$6*Data!I98/Data!I97</f>
        <v>1008.824693388175</v>
      </c>
      <c r="L99">
        <f>$B$7*Data!L98/Data!L97</f>
        <v>2009.1623047069747</v>
      </c>
      <c r="M99">
        <f t="shared" si="12"/>
        <v>9972.2573333937944</v>
      </c>
      <c r="N99" s="46">
        <f t="shared" si="13"/>
        <v>-27.742666606205603</v>
      </c>
      <c r="O99" s="46">
        <f t="shared" si="14"/>
        <v>27.742666606205603</v>
      </c>
    </row>
    <row r="100" spans="8:15" x14ac:dyDescent="0.3">
      <c r="H100">
        <f>Data!A99</f>
        <v>97</v>
      </c>
      <c r="I100">
        <f>$B$4*Data!C99/Data!C98</f>
        <v>3965.5825791685193</v>
      </c>
      <c r="J100">
        <f>$B$5*Data!F99/Data!F98</f>
        <v>3014.9237468020169</v>
      </c>
      <c r="K100">
        <f>$B$6*Data!I99/Data!I98</f>
        <v>980.41120681177085</v>
      </c>
      <c r="L100">
        <f>$B$7*Data!L99/Data!L98</f>
        <v>1983.1388046761272</v>
      </c>
      <c r="M100">
        <f t="shared" si="12"/>
        <v>9944.0563374584344</v>
      </c>
      <c r="N100" s="46">
        <f t="shared" si="13"/>
        <v>-55.943662541565573</v>
      </c>
      <c r="O100" s="46">
        <f t="shared" si="14"/>
        <v>55.943662541565573</v>
      </c>
    </row>
    <row r="101" spans="8:15" x14ac:dyDescent="0.3">
      <c r="H101">
        <f>Data!A100</f>
        <v>98</v>
      </c>
      <c r="I101">
        <f>$B$4*Data!C100/Data!C99</f>
        <v>4024.714759760273</v>
      </c>
      <c r="J101">
        <f>$B$5*Data!F100/Data!F99</f>
        <v>3048.1928536057299</v>
      </c>
      <c r="K101">
        <f>$B$6*Data!I100/Data!I99</f>
        <v>1009.7955858945755</v>
      </c>
      <c r="L101">
        <f>$B$7*Data!L100/Data!L99</f>
        <v>1992.4841644654018</v>
      </c>
      <c r="M101">
        <f t="shared" si="12"/>
        <v>10075.18736372598</v>
      </c>
      <c r="N101" s="46">
        <f t="shared" si="13"/>
        <v>75.187363725979594</v>
      </c>
      <c r="O101" s="46">
        <f t="shared" si="14"/>
        <v>-75.187363725979594</v>
      </c>
    </row>
    <row r="102" spans="8:15" x14ac:dyDescent="0.3">
      <c r="H102">
        <f>Data!A101</f>
        <v>99</v>
      </c>
      <c r="I102">
        <f>$B$4*Data!C101/Data!C100</f>
        <v>4003.0336124451987</v>
      </c>
      <c r="J102">
        <f>$B$5*Data!F101/Data!F100</f>
        <v>2957.5682077353576</v>
      </c>
      <c r="K102">
        <f>$B$6*Data!I101/Data!I100</f>
        <v>995.42576201257589</v>
      </c>
      <c r="L102">
        <f>$B$7*Data!L101/Data!L100</f>
        <v>1989.2874851885215</v>
      </c>
      <c r="M102">
        <f t="shared" si="12"/>
        <v>9945.3150673816526</v>
      </c>
      <c r="N102" s="46">
        <f t="shared" si="13"/>
        <v>-54.684932618347375</v>
      </c>
      <c r="O102" s="46">
        <f t="shared" si="14"/>
        <v>54.684932618347375</v>
      </c>
    </row>
    <row r="103" spans="8:15" x14ac:dyDescent="0.3">
      <c r="H103">
        <f>Data!A102</f>
        <v>100</v>
      </c>
      <c r="I103">
        <f>$B$4*Data!C102/Data!C101</f>
        <v>4012.2718300173251</v>
      </c>
      <c r="J103">
        <f>$B$5*Data!F102/Data!F101</f>
        <v>2968.0615534037943</v>
      </c>
      <c r="K103">
        <f>$B$6*Data!I102/Data!I101</f>
        <v>1012.1784484518972</v>
      </c>
      <c r="L103">
        <f>$B$7*Data!L102/Data!L101</f>
        <v>1989.8800416862866</v>
      </c>
      <c r="M103">
        <f t="shared" si="12"/>
        <v>9982.3918735593033</v>
      </c>
      <c r="N103" s="46">
        <f t="shared" si="13"/>
        <v>-17.608126440696651</v>
      </c>
      <c r="O103" s="46">
        <f t="shared" si="14"/>
        <v>17.608126440696651</v>
      </c>
    </row>
    <row r="104" spans="8:15" x14ac:dyDescent="0.3">
      <c r="H104">
        <f>Data!A103</f>
        <v>101</v>
      </c>
      <c r="I104">
        <f>$B$4*Data!C103/Data!C102</f>
        <v>3980.2105978370319</v>
      </c>
      <c r="J104">
        <f>$B$5*Data!F103/Data!F102</f>
        <v>2993.6710458519742</v>
      </c>
      <c r="K104">
        <f>$B$6*Data!I103/Data!I102</f>
        <v>992.9335085734416</v>
      </c>
      <c r="L104">
        <f>$B$7*Data!L103/Data!L102</f>
        <v>1986.2614093880936</v>
      </c>
      <c r="M104">
        <f t="shared" si="12"/>
        <v>9953.0765616505414</v>
      </c>
      <c r="N104" s="46">
        <f t="shared" si="13"/>
        <v>-46.923438349458593</v>
      </c>
      <c r="O104" s="46">
        <f t="shared" si="14"/>
        <v>46.923438349458593</v>
      </c>
    </row>
    <row r="105" spans="8:15" x14ac:dyDescent="0.3">
      <c r="H105">
        <f>Data!A104</f>
        <v>102</v>
      </c>
      <c r="I105">
        <f>$B$4*Data!C104/Data!C103</f>
        <v>4034.4832136723203</v>
      </c>
      <c r="J105">
        <f>$B$5*Data!F104/Data!F103</f>
        <v>3014.2142720152206</v>
      </c>
      <c r="K105">
        <f>$B$6*Data!I104/Data!I103</f>
        <v>1010.7799290522014</v>
      </c>
      <c r="L105">
        <f>$B$7*Data!L104/Data!L103</f>
        <v>2004.7284467226141</v>
      </c>
      <c r="M105">
        <f t="shared" si="12"/>
        <v>10064.205861462357</v>
      </c>
      <c r="N105" s="46">
        <f t="shared" si="13"/>
        <v>64.205861462356552</v>
      </c>
      <c r="O105" s="46">
        <f t="shared" si="14"/>
        <v>-64.205861462356552</v>
      </c>
    </row>
    <row r="106" spans="8:15" x14ac:dyDescent="0.3">
      <c r="H106">
        <f>Data!A105</f>
        <v>103</v>
      </c>
      <c r="I106">
        <f>$B$4*Data!C105/Data!C104</f>
        <v>4033.9251264776535</v>
      </c>
      <c r="J106">
        <f>$B$5*Data!F105/Data!F104</f>
        <v>3039.5062022634802</v>
      </c>
      <c r="K106">
        <f>$B$6*Data!I105/Data!I104</f>
        <v>1002.2133829785846</v>
      </c>
      <c r="L106">
        <f>$B$7*Data!L105/Data!L104</f>
        <v>1949.5138528316197</v>
      </c>
      <c r="M106">
        <f t="shared" si="12"/>
        <v>10025.158564551337</v>
      </c>
      <c r="N106" s="46">
        <f t="shared" si="13"/>
        <v>25.158564551336895</v>
      </c>
      <c r="O106" s="46">
        <f t="shared" si="14"/>
        <v>-25.158564551336895</v>
      </c>
    </row>
    <row r="107" spans="8:15" x14ac:dyDescent="0.3">
      <c r="H107">
        <f>Data!A106</f>
        <v>104</v>
      </c>
      <c r="I107">
        <f>$B$4*Data!C106/Data!C105</f>
        <v>4035.2919442572879</v>
      </c>
      <c r="J107">
        <f>$B$5*Data!F106/Data!F105</f>
        <v>2999.3464280112239</v>
      </c>
      <c r="K107">
        <f>$B$6*Data!I106/Data!I105</f>
        <v>1010.7160684339606</v>
      </c>
      <c r="L107">
        <f>$B$7*Data!L106/Data!L105</f>
        <v>2001.0605595093525</v>
      </c>
      <c r="M107">
        <f t="shared" si="12"/>
        <v>10046.415000211824</v>
      </c>
      <c r="N107" s="46">
        <f t="shared" si="13"/>
        <v>46.415000211824008</v>
      </c>
      <c r="O107" s="46">
        <f t="shared" si="14"/>
        <v>-46.415000211824008</v>
      </c>
    </row>
    <row r="108" spans="8:15" x14ac:dyDescent="0.3">
      <c r="H108">
        <f>Data!A107</f>
        <v>105</v>
      </c>
      <c r="I108">
        <f>$B$4*Data!C107/Data!C106</f>
        <v>4013.893068700424</v>
      </c>
      <c r="J108">
        <f>$B$5*Data!F107/Data!F106</f>
        <v>2961.2414771853673</v>
      </c>
      <c r="K108">
        <f>$B$6*Data!I107/Data!I106</f>
        <v>1002.4285527647218</v>
      </c>
      <c r="L108">
        <f>$B$7*Data!L107/Data!L106</f>
        <v>1980.8922433010634</v>
      </c>
      <c r="M108">
        <f t="shared" si="12"/>
        <v>9958.455341951576</v>
      </c>
      <c r="N108" s="46">
        <f t="shared" si="13"/>
        <v>-41.544658048424026</v>
      </c>
      <c r="O108" s="46">
        <f t="shared" si="14"/>
        <v>41.544658048424026</v>
      </c>
    </row>
    <row r="109" spans="8:15" x14ac:dyDescent="0.3">
      <c r="H109">
        <f>Data!A108</f>
        <v>106</v>
      </c>
      <c r="I109">
        <f>$B$4*Data!C108/Data!C107</f>
        <v>3971.6231890506115</v>
      </c>
      <c r="J109">
        <f>$B$5*Data!F108/Data!F107</f>
        <v>3017.9226985320806</v>
      </c>
      <c r="K109">
        <f>$B$6*Data!I108/Data!I107</f>
        <v>984.04284425498076</v>
      </c>
      <c r="L109">
        <f>$B$7*Data!L108/Data!L107</f>
        <v>1983.1952224171825</v>
      </c>
      <c r="M109">
        <f t="shared" si="12"/>
        <v>9956.7839542548554</v>
      </c>
      <c r="N109" s="46">
        <f t="shared" si="13"/>
        <v>-43.216045745144584</v>
      </c>
      <c r="O109" s="46">
        <f t="shared" si="14"/>
        <v>43.216045745144584</v>
      </c>
    </row>
    <row r="110" spans="8:15" x14ac:dyDescent="0.3">
      <c r="H110">
        <f>Data!A109</f>
        <v>107</v>
      </c>
      <c r="I110">
        <f>$B$4*Data!C109/Data!C108</f>
        <v>4034.9961699267042</v>
      </c>
      <c r="J110">
        <f>$B$5*Data!F109/Data!F108</f>
        <v>3004.6988842893093</v>
      </c>
      <c r="K110">
        <f>$B$6*Data!I109/Data!I108</f>
        <v>1010.4139094820832</v>
      </c>
      <c r="L110">
        <f>$B$7*Data!L109/Data!L108</f>
        <v>2019.0568368161669</v>
      </c>
      <c r="M110">
        <f t="shared" si="12"/>
        <v>10069.165800514264</v>
      </c>
      <c r="N110" s="46">
        <f t="shared" si="13"/>
        <v>69.165800514263537</v>
      </c>
      <c r="O110" s="46">
        <f t="shared" si="14"/>
        <v>-69.165800514263537</v>
      </c>
    </row>
    <row r="111" spans="8:15" x14ac:dyDescent="0.3">
      <c r="H111">
        <f>Data!A110</f>
        <v>108</v>
      </c>
      <c r="I111">
        <f>$B$4*Data!C110/Data!C109</f>
        <v>4004.3169506490171</v>
      </c>
      <c r="J111">
        <f>$B$5*Data!F110/Data!F109</f>
        <v>3001.495581131021</v>
      </c>
      <c r="K111">
        <f>$B$6*Data!I110/Data!I109</f>
        <v>996.37904412500359</v>
      </c>
      <c r="L111">
        <f>$B$7*Data!L110/Data!L109</f>
        <v>2027.5723238262103</v>
      </c>
      <c r="M111">
        <f t="shared" si="12"/>
        <v>10029.763899731253</v>
      </c>
      <c r="N111" s="46">
        <f t="shared" si="13"/>
        <v>29.763899731253332</v>
      </c>
      <c r="O111" s="46">
        <f t="shared" si="14"/>
        <v>-29.763899731253332</v>
      </c>
    </row>
    <row r="112" spans="8:15" x14ac:dyDescent="0.3">
      <c r="H112">
        <f>Data!A111</f>
        <v>109</v>
      </c>
      <c r="I112">
        <f>$B$4*Data!C111/Data!C110</f>
        <v>3995.8874570264056</v>
      </c>
      <c r="J112">
        <f>$B$5*Data!F111/Data!F110</f>
        <v>2962.3702105025163</v>
      </c>
      <c r="K112">
        <f>$B$6*Data!I111/Data!I110</f>
        <v>1002.5639929500531</v>
      </c>
      <c r="L112">
        <f>$B$7*Data!L111/Data!L110</f>
        <v>2019.7804681022226</v>
      </c>
      <c r="M112">
        <f t="shared" si="12"/>
        <v>9980.6021285811985</v>
      </c>
      <c r="N112" s="46">
        <f t="shared" si="13"/>
        <v>-19.397871418801515</v>
      </c>
      <c r="O112" s="46">
        <f t="shared" si="14"/>
        <v>19.397871418801515</v>
      </c>
    </row>
    <row r="113" spans="8:15" x14ac:dyDescent="0.3">
      <c r="H113">
        <f>Data!A112</f>
        <v>110</v>
      </c>
      <c r="I113">
        <f>$B$4*Data!C112/Data!C111</f>
        <v>4015.8947942527939</v>
      </c>
      <c r="J113">
        <f>$B$5*Data!F112/Data!F111</f>
        <v>2993.1594106478301</v>
      </c>
      <c r="K113">
        <f>$B$6*Data!I112/Data!I111</f>
        <v>1012.5859778069921</v>
      </c>
      <c r="L113">
        <f>$B$7*Data!L112/Data!L111</f>
        <v>1976.6418004032723</v>
      </c>
      <c r="M113">
        <f t="shared" si="12"/>
        <v>9998.2819831108882</v>
      </c>
      <c r="N113" s="46">
        <f t="shared" si="13"/>
        <v>-1.7180168891118228</v>
      </c>
      <c r="O113" s="46">
        <f t="shared" si="14"/>
        <v>1.7180168891118228</v>
      </c>
    </row>
    <row r="114" spans="8:15" x14ac:dyDescent="0.3">
      <c r="H114">
        <f>Data!A113</f>
        <v>111</v>
      </c>
      <c r="I114">
        <f>$B$4*Data!C113/Data!C112</f>
        <v>4008.6420499996584</v>
      </c>
      <c r="J114">
        <f>$B$5*Data!F113/Data!F112</f>
        <v>2988.6304774091354</v>
      </c>
      <c r="K114">
        <f>$B$6*Data!I113/Data!I112</f>
        <v>1007.2982788695739</v>
      </c>
      <c r="L114">
        <f>$B$7*Data!L113/Data!L112</f>
        <v>2014.3285803462529</v>
      </c>
      <c r="M114">
        <f t="shared" si="12"/>
        <v>10018.89938662462</v>
      </c>
      <c r="N114" s="46">
        <f t="shared" si="13"/>
        <v>18.899386624620092</v>
      </c>
      <c r="O114" s="46">
        <f t="shared" si="14"/>
        <v>-18.899386624620092</v>
      </c>
    </row>
    <row r="115" spans="8:15" x14ac:dyDescent="0.3">
      <c r="H115">
        <f>Data!A114</f>
        <v>112</v>
      </c>
      <c r="I115">
        <f>$B$4*Data!C114/Data!C113</f>
        <v>3984.1880274504379</v>
      </c>
      <c r="J115">
        <f>$B$5*Data!F114/Data!F113</f>
        <v>3022.8791010450745</v>
      </c>
      <c r="K115">
        <f>$B$6*Data!I114/Data!I113</f>
        <v>990.70246301257134</v>
      </c>
      <c r="L115">
        <f>$B$7*Data!L114/Data!L113</f>
        <v>2029.8844121852378</v>
      </c>
      <c r="M115">
        <f t="shared" si="12"/>
        <v>10027.654003693322</v>
      </c>
      <c r="N115" s="46">
        <f t="shared" si="13"/>
        <v>27.654003693322011</v>
      </c>
      <c r="O115" s="46">
        <f t="shared" si="14"/>
        <v>-27.654003693322011</v>
      </c>
    </row>
    <row r="116" spans="8:15" x14ac:dyDescent="0.3">
      <c r="H116">
        <f>Data!A115</f>
        <v>113</v>
      </c>
      <c r="I116">
        <f>$B$4*Data!C115/Data!C114</f>
        <v>3996.2062093150844</v>
      </c>
      <c r="J116">
        <f>$B$5*Data!F115/Data!F114</f>
        <v>3003.3628968336284</v>
      </c>
      <c r="K116">
        <f>$B$6*Data!I115/Data!I114</f>
        <v>983.70433442064916</v>
      </c>
      <c r="L116">
        <f>$B$7*Data!L115/Data!L114</f>
        <v>2006.2535999341726</v>
      </c>
      <c r="M116">
        <f t="shared" si="12"/>
        <v>9989.5270405035335</v>
      </c>
      <c r="N116" s="46">
        <f t="shared" si="13"/>
        <v>-10.472959496466501</v>
      </c>
      <c r="O116" s="46">
        <f t="shared" si="14"/>
        <v>10.472959496466501</v>
      </c>
    </row>
    <row r="117" spans="8:15" x14ac:dyDescent="0.3">
      <c r="H117">
        <f>Data!A116</f>
        <v>114</v>
      </c>
      <c r="I117">
        <f>$B$4*Data!C116/Data!C115</f>
        <v>4007.3521974661307</v>
      </c>
      <c r="J117">
        <f>$B$5*Data!F116/Data!F115</f>
        <v>3043.15360895512</v>
      </c>
      <c r="K117">
        <f>$B$6*Data!I116/Data!I115</f>
        <v>998.02860709123831</v>
      </c>
      <c r="L117">
        <f>$B$7*Data!L116/Data!L115</f>
        <v>2018.4846458154034</v>
      </c>
      <c r="M117">
        <f t="shared" si="12"/>
        <v>10067.019059327893</v>
      </c>
      <c r="N117" s="46">
        <f t="shared" si="13"/>
        <v>67.019059327893046</v>
      </c>
      <c r="O117" s="46">
        <f t="shared" si="14"/>
        <v>-67.019059327893046</v>
      </c>
    </row>
    <row r="118" spans="8:15" x14ac:dyDescent="0.3">
      <c r="H118">
        <f>Data!A117</f>
        <v>115</v>
      </c>
      <c r="I118">
        <f>$B$4*Data!C117/Data!C116</f>
        <v>4019.1236447650049</v>
      </c>
      <c r="J118">
        <f>$B$5*Data!F117/Data!F116</f>
        <v>3027.0384067282516</v>
      </c>
      <c r="K118">
        <f>$B$6*Data!I117/Data!I116</f>
        <v>1009.4746908025041</v>
      </c>
      <c r="L118">
        <f>$B$7*Data!L117/Data!L116</f>
        <v>2016.0330198831857</v>
      </c>
      <c r="M118">
        <f t="shared" si="12"/>
        <v>10071.669762178946</v>
      </c>
      <c r="N118" s="46">
        <f t="shared" si="13"/>
        <v>71.669762178946257</v>
      </c>
      <c r="O118" s="46">
        <f t="shared" si="14"/>
        <v>-71.669762178946257</v>
      </c>
    </row>
    <row r="119" spans="8:15" x14ac:dyDescent="0.3">
      <c r="H119">
        <f>Data!A118</f>
        <v>116</v>
      </c>
      <c r="I119">
        <f>$B$4*Data!C118/Data!C117</f>
        <v>4036.4064202126751</v>
      </c>
      <c r="J119">
        <f>$B$5*Data!F118/Data!F117</f>
        <v>2985.5025503241086</v>
      </c>
      <c r="K119">
        <f>$B$6*Data!I118/Data!I117</f>
        <v>994.67253416857534</v>
      </c>
      <c r="L119">
        <f>$B$7*Data!L118/Data!L117</f>
        <v>1986.8581566229902</v>
      </c>
      <c r="M119">
        <f t="shared" si="12"/>
        <v>10003.43966132835</v>
      </c>
      <c r="N119" s="46">
        <f t="shared" si="13"/>
        <v>3.4396613283497572</v>
      </c>
      <c r="O119" s="46">
        <f t="shared" si="14"/>
        <v>-3.4396613283497572</v>
      </c>
    </row>
    <row r="120" spans="8:15" x14ac:dyDescent="0.3">
      <c r="H120">
        <f>Data!A119</f>
        <v>117</v>
      </c>
      <c r="I120">
        <f>$B$4*Data!C119/Data!C118</f>
        <v>3987.8708158354452</v>
      </c>
      <c r="J120">
        <f>$B$5*Data!F119/Data!F118</f>
        <v>3002.4118577128147</v>
      </c>
      <c r="K120">
        <f>$B$6*Data!I119/Data!I118</f>
        <v>1020.3839123787498</v>
      </c>
      <c r="L120">
        <f>$B$7*Data!L119/Data!L118</f>
        <v>2008.2224060692565</v>
      </c>
      <c r="M120">
        <f t="shared" si="12"/>
        <v>10018.888991996266</v>
      </c>
      <c r="N120" s="46">
        <f t="shared" si="13"/>
        <v>18.888991996265759</v>
      </c>
      <c r="O120" s="46">
        <f t="shared" si="14"/>
        <v>-18.888991996265759</v>
      </c>
    </row>
    <row r="121" spans="8:15" x14ac:dyDescent="0.3">
      <c r="H121">
        <f>Data!A120</f>
        <v>118</v>
      </c>
      <c r="I121">
        <f>$B$4*Data!C120/Data!C119</f>
        <v>3973.7511652938279</v>
      </c>
      <c r="J121">
        <f>$B$5*Data!F120/Data!F119</f>
        <v>2992.589805431367</v>
      </c>
      <c r="K121">
        <f>$B$6*Data!I120/Data!I119</f>
        <v>996.90856084307563</v>
      </c>
      <c r="L121">
        <f>$B$7*Data!L120/Data!L119</f>
        <v>1970.702240184929</v>
      </c>
      <c r="M121">
        <f t="shared" si="12"/>
        <v>9933.9517717531999</v>
      </c>
      <c r="N121" s="46">
        <f t="shared" si="13"/>
        <v>-66.048228246800136</v>
      </c>
      <c r="O121" s="46">
        <f t="shared" si="14"/>
        <v>66.048228246800136</v>
      </c>
    </row>
    <row r="122" spans="8:15" x14ac:dyDescent="0.3">
      <c r="H122">
        <f>Data!A121</f>
        <v>119</v>
      </c>
      <c r="I122">
        <f>$B$4*Data!C121/Data!C120</f>
        <v>3976.9833198164952</v>
      </c>
      <c r="J122">
        <f>$B$5*Data!F121/Data!F120</f>
        <v>2984.3259935295587</v>
      </c>
      <c r="K122">
        <f>$B$6*Data!I121/Data!I120</f>
        <v>983.69006757349769</v>
      </c>
      <c r="L122">
        <f>$B$7*Data!L121/Data!L120</f>
        <v>2006.8025198145974</v>
      </c>
      <c r="M122">
        <f t="shared" si="12"/>
        <v>9951.8019007341481</v>
      </c>
      <c r="N122" s="46">
        <f t="shared" si="13"/>
        <v>-48.198099265851852</v>
      </c>
      <c r="O122" s="46">
        <f t="shared" si="14"/>
        <v>48.198099265851852</v>
      </c>
    </row>
    <row r="123" spans="8:15" x14ac:dyDescent="0.3">
      <c r="H123">
        <f>Data!A122</f>
        <v>120</v>
      </c>
      <c r="I123">
        <f>$B$4*Data!C122/Data!C121</f>
        <v>4019.5389146097145</v>
      </c>
      <c r="J123">
        <f>$B$5*Data!F122/Data!F121</f>
        <v>2974.5720061690445</v>
      </c>
      <c r="K123">
        <f>$B$6*Data!I122/Data!I121</f>
        <v>999.60516882361753</v>
      </c>
      <c r="L123">
        <f>$B$7*Data!L122/Data!L121</f>
        <v>2000.5978266598495</v>
      </c>
      <c r="M123">
        <f t="shared" si="12"/>
        <v>9994.3139162622265</v>
      </c>
      <c r="N123" s="46">
        <f t="shared" si="13"/>
        <v>-5.6860837377735152</v>
      </c>
      <c r="O123" s="46">
        <f t="shared" si="14"/>
        <v>5.6860837377735152</v>
      </c>
    </row>
    <row r="124" spans="8:15" x14ac:dyDescent="0.3">
      <c r="H124">
        <f>Data!A123</f>
        <v>121</v>
      </c>
      <c r="I124">
        <f>$B$4*Data!C123/Data!C122</f>
        <v>3995.8385933843088</v>
      </c>
      <c r="J124">
        <f>$B$5*Data!F123/Data!F122</f>
        <v>2933.71594935455</v>
      </c>
      <c r="K124">
        <f>$B$6*Data!I123/Data!I122</f>
        <v>990.20172982493966</v>
      </c>
      <c r="L124">
        <f>$B$7*Data!L123/Data!L122</f>
        <v>1989.0431848937392</v>
      </c>
      <c r="M124">
        <f t="shared" si="12"/>
        <v>9908.7994574575368</v>
      </c>
      <c r="N124" s="46">
        <f t="shared" si="13"/>
        <v>-91.200542542463154</v>
      </c>
      <c r="O124" s="46">
        <f t="shared" si="14"/>
        <v>91.200542542463154</v>
      </c>
    </row>
    <row r="125" spans="8:15" x14ac:dyDescent="0.3">
      <c r="H125">
        <f>Data!A124</f>
        <v>122</v>
      </c>
      <c r="I125">
        <f>$B$4*Data!C124/Data!C123</f>
        <v>4019.7057802383915</v>
      </c>
      <c r="J125">
        <f>$B$5*Data!F124/Data!F123</f>
        <v>2995.8606342754219</v>
      </c>
      <c r="K125">
        <f>$B$6*Data!I124/Data!I123</f>
        <v>985.8949346851</v>
      </c>
      <c r="L125">
        <f>$B$7*Data!L124/Data!L123</f>
        <v>2017.778350054662</v>
      </c>
      <c r="M125">
        <f t="shared" si="12"/>
        <v>10019.239699253576</v>
      </c>
      <c r="N125" s="46">
        <f t="shared" si="13"/>
        <v>19.239699253575964</v>
      </c>
      <c r="O125" s="46">
        <f t="shared" si="14"/>
        <v>-19.239699253575964</v>
      </c>
    </row>
    <row r="126" spans="8:15" x14ac:dyDescent="0.3">
      <c r="H126">
        <f>Data!A125</f>
        <v>123</v>
      </c>
      <c r="I126">
        <f>$B$4*Data!C125/Data!C124</f>
        <v>4018.5767321038775</v>
      </c>
      <c r="J126">
        <f>$B$5*Data!F125/Data!F124</f>
        <v>3015.5266558971771</v>
      </c>
      <c r="K126">
        <f>$B$6*Data!I125/Data!I124</f>
        <v>1006.9512320847693</v>
      </c>
      <c r="L126">
        <f>$B$7*Data!L125/Data!L124</f>
        <v>1993.7614985354144</v>
      </c>
      <c r="M126">
        <f t="shared" si="12"/>
        <v>10034.816118621238</v>
      </c>
      <c r="N126" s="46">
        <f t="shared" si="13"/>
        <v>34.816118621238274</v>
      </c>
      <c r="O126" s="46">
        <f t="shared" si="14"/>
        <v>-34.816118621238274</v>
      </c>
    </row>
    <row r="127" spans="8:15" x14ac:dyDescent="0.3">
      <c r="H127">
        <f>Data!A126</f>
        <v>124</v>
      </c>
      <c r="I127">
        <f>$B$4*Data!C126/Data!C125</f>
        <v>4014.1529088362408</v>
      </c>
      <c r="J127">
        <f>$B$5*Data!F126/Data!F125</f>
        <v>3046.2969547568528</v>
      </c>
      <c r="K127">
        <f>$B$6*Data!I126/Data!I125</f>
        <v>1004.8463603964105</v>
      </c>
      <c r="L127">
        <f>$B$7*Data!L126/Data!L125</f>
        <v>2022.5573758704841</v>
      </c>
      <c r="M127">
        <f t="shared" si="12"/>
        <v>10087.853599859987</v>
      </c>
      <c r="N127" s="46">
        <f t="shared" si="13"/>
        <v>87.853599859987298</v>
      </c>
      <c r="O127" s="46">
        <f t="shared" si="14"/>
        <v>-87.853599859987298</v>
      </c>
    </row>
    <row r="128" spans="8:15" x14ac:dyDescent="0.3">
      <c r="H128">
        <f>Data!A127</f>
        <v>125</v>
      </c>
      <c r="I128">
        <f>$B$4*Data!C127/Data!C126</f>
        <v>4011.2967292685512</v>
      </c>
      <c r="J128">
        <f>$B$5*Data!F127/Data!F126</f>
        <v>3011.7094655767442</v>
      </c>
      <c r="K128">
        <f>$B$6*Data!I127/Data!I126</f>
        <v>1006.3371849925977</v>
      </c>
      <c r="L128">
        <f>$B$7*Data!L127/Data!L126</f>
        <v>2019.9868901395782</v>
      </c>
      <c r="M128">
        <f t="shared" si="12"/>
        <v>10049.33026997747</v>
      </c>
      <c r="N128" s="46">
        <f t="shared" si="13"/>
        <v>49.33026997747038</v>
      </c>
      <c r="O128" s="46">
        <f t="shared" si="14"/>
        <v>-49.33026997747038</v>
      </c>
    </row>
    <row r="129" spans="8:15" x14ac:dyDescent="0.3">
      <c r="H129">
        <f>Data!A128</f>
        <v>126</v>
      </c>
      <c r="I129">
        <f>$B$4*Data!C128/Data!C127</f>
        <v>3998.9504801373378</v>
      </c>
      <c r="J129">
        <f>$B$5*Data!F128/Data!F127</f>
        <v>3026.2518698237177</v>
      </c>
      <c r="K129">
        <f>$B$6*Data!I128/Data!I127</f>
        <v>1008.1636423634102</v>
      </c>
      <c r="L129">
        <f>$B$7*Data!L128/Data!L127</f>
        <v>1966.2266602835941</v>
      </c>
      <c r="M129">
        <f t="shared" si="12"/>
        <v>9999.5926526080584</v>
      </c>
      <c r="N129" s="46">
        <f t="shared" si="13"/>
        <v>-0.40734739194158465</v>
      </c>
      <c r="O129" s="46">
        <f t="shared" si="14"/>
        <v>0.40734739194158465</v>
      </c>
    </row>
    <row r="130" spans="8:15" x14ac:dyDescent="0.3">
      <c r="H130">
        <f>Data!A129</f>
        <v>127</v>
      </c>
      <c r="I130">
        <f>$B$4*Data!C129/Data!C128</f>
        <v>3994.2333022071703</v>
      </c>
      <c r="J130">
        <f>$B$5*Data!F129/Data!F128</f>
        <v>2974.7601171628339</v>
      </c>
      <c r="K130">
        <f>$B$6*Data!I129/Data!I128</f>
        <v>1004.8436400850388</v>
      </c>
      <c r="L130">
        <f>$B$7*Data!L129/Data!L128</f>
        <v>1986.5690224705349</v>
      </c>
      <c r="M130">
        <f t="shared" si="12"/>
        <v>9960.4060819255792</v>
      </c>
      <c r="N130" s="46">
        <f t="shared" si="13"/>
        <v>-39.593918074420799</v>
      </c>
      <c r="O130" s="46">
        <f t="shared" si="14"/>
        <v>39.593918074420799</v>
      </c>
    </row>
    <row r="131" spans="8:15" x14ac:dyDescent="0.3">
      <c r="H131">
        <f>Data!A130</f>
        <v>128</v>
      </c>
      <c r="I131">
        <f>$B$4*Data!C130/Data!C129</f>
        <v>3971.544448103622</v>
      </c>
      <c r="J131">
        <f>$B$5*Data!F130/Data!F129</f>
        <v>2954.5188491590357</v>
      </c>
      <c r="K131">
        <f>$B$6*Data!I130/Data!I129</f>
        <v>975.74106255994991</v>
      </c>
      <c r="L131">
        <f>$B$7*Data!L130/Data!L129</f>
        <v>1991.009083346087</v>
      </c>
      <c r="M131">
        <f t="shared" si="12"/>
        <v>9892.813443168694</v>
      </c>
      <c r="N131" s="46">
        <f t="shared" si="13"/>
        <v>-107.18655683130601</v>
      </c>
      <c r="O131" s="46">
        <f t="shared" si="14"/>
        <v>107.18655683130601</v>
      </c>
    </row>
    <row r="132" spans="8:15" x14ac:dyDescent="0.3">
      <c r="H132">
        <f>Data!A131</f>
        <v>129</v>
      </c>
      <c r="I132">
        <f>$B$4*Data!C131/Data!C130</f>
        <v>3983.9760321834392</v>
      </c>
      <c r="J132">
        <f>$B$5*Data!F131/Data!F130</f>
        <v>2980.2795450970721</v>
      </c>
      <c r="K132">
        <f>$B$6*Data!I131/Data!I130</f>
        <v>1002.3928644342797</v>
      </c>
      <c r="L132">
        <f>$B$7*Data!L131/Data!L130</f>
        <v>2019.7981547818065</v>
      </c>
      <c r="M132">
        <f t="shared" si="12"/>
        <v>9986.4465964965984</v>
      </c>
      <c r="N132" s="46">
        <f t="shared" si="13"/>
        <v>-13.553403503401569</v>
      </c>
      <c r="O132" s="46">
        <f t="shared" si="14"/>
        <v>13.553403503401569</v>
      </c>
    </row>
    <row r="133" spans="8:15" x14ac:dyDescent="0.3">
      <c r="H133">
        <f>Data!A132</f>
        <v>130</v>
      </c>
      <c r="I133">
        <f>$B$4*Data!C132/Data!C131</f>
        <v>4025.5570186850409</v>
      </c>
      <c r="J133">
        <f>$B$5*Data!F132/Data!F131</f>
        <v>2953.5897814580303</v>
      </c>
      <c r="K133">
        <f>$B$6*Data!I132/Data!I131</f>
        <v>1004.4832899385457</v>
      </c>
      <c r="L133">
        <f>$B$7*Data!L132/Data!L131</f>
        <v>2007.3259646922302</v>
      </c>
      <c r="M133">
        <f t="shared" ref="M133:M196" si="15">SUM(I133:L133)</f>
        <v>9990.9560547738474</v>
      </c>
      <c r="N133" s="46">
        <f t="shared" ref="N133:N196" si="16">M133-$B$8</f>
        <v>-9.043945226152573</v>
      </c>
      <c r="O133" s="46">
        <f t="shared" ref="O133:O196" si="17">-N133</f>
        <v>9.043945226152573</v>
      </c>
    </row>
    <row r="134" spans="8:15" x14ac:dyDescent="0.3">
      <c r="H134">
        <f>Data!A133</f>
        <v>131</v>
      </c>
      <c r="I134">
        <f>$B$4*Data!C133/Data!C132</f>
        <v>3969.5913403055192</v>
      </c>
      <c r="J134">
        <f>$B$5*Data!F133/Data!F132</f>
        <v>2975.4575480444328</v>
      </c>
      <c r="K134">
        <f>$B$6*Data!I133/Data!I132</f>
        <v>985.66917729883414</v>
      </c>
      <c r="L134">
        <f>$B$7*Data!L133/Data!L132</f>
        <v>2026.3717588549316</v>
      </c>
      <c r="M134">
        <f t="shared" si="15"/>
        <v>9957.089824503717</v>
      </c>
      <c r="N134" s="46">
        <f t="shared" si="16"/>
        <v>-42.910175496283046</v>
      </c>
      <c r="O134" s="46">
        <f t="shared" si="17"/>
        <v>42.910175496283046</v>
      </c>
    </row>
    <row r="135" spans="8:15" x14ac:dyDescent="0.3">
      <c r="H135">
        <f>Data!A134</f>
        <v>132</v>
      </c>
      <c r="I135">
        <f>$B$4*Data!C134/Data!C133</f>
        <v>4031.6776336299768</v>
      </c>
      <c r="J135">
        <f>$B$5*Data!F134/Data!F133</f>
        <v>3012.5478991609725</v>
      </c>
      <c r="K135">
        <f>$B$6*Data!I134/Data!I133</f>
        <v>1006.3552497664351</v>
      </c>
      <c r="L135">
        <f>$B$7*Data!L134/Data!L133</f>
        <v>1977.7529201399857</v>
      </c>
      <c r="M135">
        <f t="shared" si="15"/>
        <v>10028.333702697371</v>
      </c>
      <c r="N135" s="46">
        <f t="shared" si="16"/>
        <v>28.333702697371336</v>
      </c>
      <c r="O135" s="46">
        <f t="shared" si="17"/>
        <v>-28.333702697371336</v>
      </c>
    </row>
    <row r="136" spans="8:15" x14ac:dyDescent="0.3">
      <c r="H136">
        <f>Data!A135</f>
        <v>133</v>
      </c>
      <c r="I136">
        <f>$B$4*Data!C135/Data!C134</f>
        <v>4013.2924637268602</v>
      </c>
      <c r="J136">
        <f>$B$5*Data!F135/Data!F134</f>
        <v>3042.3992479584776</v>
      </c>
      <c r="K136">
        <f>$B$6*Data!I135/Data!I134</f>
        <v>994.83945018324766</v>
      </c>
      <c r="L136">
        <f>$B$7*Data!L135/Data!L134</f>
        <v>1974.3083736587157</v>
      </c>
      <c r="M136">
        <f t="shared" si="15"/>
        <v>10024.839535527302</v>
      </c>
      <c r="N136" s="46">
        <f t="shared" si="16"/>
        <v>24.83953552730236</v>
      </c>
      <c r="O136" s="46">
        <f t="shared" si="17"/>
        <v>-24.83953552730236</v>
      </c>
    </row>
    <row r="137" spans="8:15" x14ac:dyDescent="0.3">
      <c r="H137">
        <f>Data!A136</f>
        <v>134</v>
      </c>
      <c r="I137">
        <f>$B$4*Data!C136/Data!C135</f>
        <v>4009.712071076166</v>
      </c>
      <c r="J137">
        <f>$B$5*Data!F136/Data!F135</f>
        <v>3016.8239824411476</v>
      </c>
      <c r="K137">
        <f>$B$6*Data!I136/Data!I135</f>
        <v>1004.6075056840245</v>
      </c>
      <c r="L137">
        <f>$B$7*Data!L136/Data!L135</f>
        <v>2056.4657663743915</v>
      </c>
      <c r="M137">
        <f t="shared" si="15"/>
        <v>10087.60932557573</v>
      </c>
      <c r="N137" s="46">
        <f t="shared" si="16"/>
        <v>87.609325575729599</v>
      </c>
      <c r="O137" s="46">
        <f t="shared" si="17"/>
        <v>-87.609325575729599</v>
      </c>
    </row>
    <row r="138" spans="8:15" x14ac:dyDescent="0.3">
      <c r="H138">
        <f>Data!A137</f>
        <v>135</v>
      </c>
      <c r="I138">
        <f>$B$4*Data!C137/Data!C136</f>
        <v>4008.2741455678297</v>
      </c>
      <c r="J138">
        <f>$B$5*Data!F137/Data!F136</f>
        <v>3018.8944269280341</v>
      </c>
      <c r="K138">
        <f>$B$6*Data!I137/Data!I136</f>
        <v>1005.4386813748666</v>
      </c>
      <c r="L138">
        <f>$B$7*Data!L137/Data!L136</f>
        <v>2003.7085045856038</v>
      </c>
      <c r="M138">
        <f t="shared" si="15"/>
        <v>10036.315758456334</v>
      </c>
      <c r="N138" s="46">
        <f t="shared" si="16"/>
        <v>36.315758456334152</v>
      </c>
      <c r="O138" s="46">
        <f t="shared" si="17"/>
        <v>-36.315758456334152</v>
      </c>
    </row>
    <row r="139" spans="8:15" x14ac:dyDescent="0.3">
      <c r="H139">
        <f>Data!A138</f>
        <v>136</v>
      </c>
      <c r="I139">
        <f>$B$4*Data!C138/Data!C137</f>
        <v>3998.4073923274823</v>
      </c>
      <c r="J139">
        <f>$B$5*Data!F138/Data!F137</f>
        <v>2985.2705669860725</v>
      </c>
      <c r="K139">
        <f>$B$6*Data!I138/Data!I137</f>
        <v>996.65383709929517</v>
      </c>
      <c r="L139">
        <f>$B$7*Data!L138/Data!L137</f>
        <v>1994.7759965677301</v>
      </c>
      <c r="M139">
        <f t="shared" si="15"/>
        <v>9975.1077929805797</v>
      </c>
      <c r="N139" s="46">
        <f t="shared" si="16"/>
        <v>-24.892207019420312</v>
      </c>
      <c r="O139" s="46">
        <f t="shared" si="17"/>
        <v>24.892207019420312</v>
      </c>
    </row>
    <row r="140" spans="8:15" x14ac:dyDescent="0.3">
      <c r="H140">
        <f>Data!A139</f>
        <v>137</v>
      </c>
      <c r="I140">
        <f>$B$4*Data!C139/Data!C138</f>
        <v>3993.2349513456552</v>
      </c>
      <c r="J140">
        <f>$B$5*Data!F139/Data!F138</f>
        <v>2987.1979312687999</v>
      </c>
      <c r="K140">
        <f>$B$6*Data!I139/Data!I138</f>
        <v>1002.6878013288883</v>
      </c>
      <c r="L140">
        <f>$B$7*Data!L139/Data!L138</f>
        <v>2001.722424840603</v>
      </c>
      <c r="M140">
        <f t="shared" si="15"/>
        <v>9984.8431087839472</v>
      </c>
      <c r="N140" s="46">
        <f t="shared" si="16"/>
        <v>-15.156891216052827</v>
      </c>
      <c r="O140" s="46">
        <f t="shared" si="17"/>
        <v>15.156891216052827</v>
      </c>
    </row>
    <row r="141" spans="8:15" x14ac:dyDescent="0.3">
      <c r="H141">
        <f>Data!A140</f>
        <v>138</v>
      </c>
      <c r="I141">
        <f>$B$4*Data!C140/Data!C139</f>
        <v>4024.7953589090253</v>
      </c>
      <c r="J141">
        <f>$B$5*Data!F140/Data!F139</f>
        <v>3064.9830035274235</v>
      </c>
      <c r="K141">
        <f>$B$6*Data!I140/Data!I139</f>
        <v>1002.2541077170287</v>
      </c>
      <c r="L141">
        <f>$B$7*Data!L140/Data!L139</f>
        <v>1980.3375277893874</v>
      </c>
      <c r="M141">
        <f t="shared" si="15"/>
        <v>10072.369997942866</v>
      </c>
      <c r="N141" s="46">
        <f t="shared" si="16"/>
        <v>72.369997942865666</v>
      </c>
      <c r="O141" s="46">
        <f t="shared" si="17"/>
        <v>-72.369997942865666</v>
      </c>
    </row>
    <row r="142" spans="8:15" x14ac:dyDescent="0.3">
      <c r="H142">
        <f>Data!A141</f>
        <v>139</v>
      </c>
      <c r="I142">
        <f>$B$4*Data!C141/Data!C140</f>
        <v>4030.681637954081</v>
      </c>
      <c r="J142">
        <f>$B$5*Data!F141/Data!F140</f>
        <v>3008.5262824768333</v>
      </c>
      <c r="K142">
        <f>$B$6*Data!I141/Data!I140</f>
        <v>1006.2058924054526</v>
      </c>
      <c r="L142">
        <f>$B$7*Data!L141/Data!L140</f>
        <v>1988.985226148297</v>
      </c>
      <c r="M142">
        <f t="shared" si="15"/>
        <v>10034.399038984664</v>
      </c>
      <c r="N142" s="46">
        <f t="shared" si="16"/>
        <v>34.399038984664003</v>
      </c>
      <c r="O142" s="46">
        <f t="shared" si="17"/>
        <v>-34.399038984664003</v>
      </c>
    </row>
    <row r="143" spans="8:15" x14ac:dyDescent="0.3">
      <c r="H143">
        <f>Data!A142</f>
        <v>140</v>
      </c>
      <c r="I143">
        <f>$B$4*Data!C142/Data!C141</f>
        <v>4001.077114277005</v>
      </c>
      <c r="J143">
        <f>$B$5*Data!F142/Data!F141</f>
        <v>3006.858900545782</v>
      </c>
      <c r="K143">
        <f>$B$6*Data!I142/Data!I141</f>
        <v>1001.8101266420072</v>
      </c>
      <c r="L143">
        <f>$B$7*Data!L142/Data!L141</f>
        <v>2022.1011171415314</v>
      </c>
      <c r="M143">
        <f t="shared" si="15"/>
        <v>10031.847258606325</v>
      </c>
      <c r="N143" s="46">
        <f t="shared" si="16"/>
        <v>31.84725860632534</v>
      </c>
      <c r="O143" s="46">
        <f t="shared" si="17"/>
        <v>-31.84725860632534</v>
      </c>
    </row>
    <row r="144" spans="8:15" x14ac:dyDescent="0.3">
      <c r="H144">
        <f>Data!A143</f>
        <v>141</v>
      </c>
      <c r="I144">
        <f>$B$4*Data!C143/Data!C142</f>
        <v>4022.8057357822845</v>
      </c>
      <c r="J144">
        <f>$B$5*Data!F143/Data!F142</f>
        <v>2973.3546485564343</v>
      </c>
      <c r="K144">
        <f>$B$6*Data!I143/Data!I142</f>
        <v>1002.0428831706521</v>
      </c>
      <c r="L144">
        <f>$B$7*Data!L143/Data!L142</f>
        <v>2014.2546261240166</v>
      </c>
      <c r="M144">
        <f t="shared" si="15"/>
        <v>10012.457893633387</v>
      </c>
      <c r="N144" s="46">
        <f t="shared" si="16"/>
        <v>12.457893633387357</v>
      </c>
      <c r="O144" s="46">
        <f t="shared" si="17"/>
        <v>-12.457893633387357</v>
      </c>
    </row>
    <row r="145" spans="8:15" x14ac:dyDescent="0.3">
      <c r="H145">
        <f>Data!A144</f>
        <v>142</v>
      </c>
      <c r="I145">
        <f>$B$4*Data!C144/Data!C143</f>
        <v>3982.2786841262064</v>
      </c>
      <c r="J145">
        <f>$B$5*Data!F144/Data!F143</f>
        <v>2970.65407932876</v>
      </c>
      <c r="K145">
        <f>$B$6*Data!I144/Data!I143</f>
        <v>998.06524228241017</v>
      </c>
      <c r="L145">
        <f>$B$7*Data!L144/Data!L143</f>
        <v>2028.136784067832</v>
      </c>
      <c r="M145">
        <f t="shared" si="15"/>
        <v>9979.1347898052081</v>
      </c>
      <c r="N145" s="46">
        <f t="shared" si="16"/>
        <v>-20.865210194791871</v>
      </c>
      <c r="O145" s="46">
        <f t="shared" si="17"/>
        <v>20.865210194791871</v>
      </c>
    </row>
    <row r="146" spans="8:15" x14ac:dyDescent="0.3">
      <c r="H146">
        <f>Data!A145</f>
        <v>143</v>
      </c>
      <c r="I146">
        <f>$B$4*Data!C145/Data!C144</f>
        <v>4000.5379104221238</v>
      </c>
      <c r="J146">
        <f>$B$5*Data!F145/Data!F144</f>
        <v>2981.0662390402968</v>
      </c>
      <c r="K146">
        <f>$B$6*Data!I145/Data!I144</f>
        <v>995.19852751256883</v>
      </c>
      <c r="L146">
        <f>$B$7*Data!L145/Data!L144</f>
        <v>2001.3389941745118</v>
      </c>
      <c r="M146">
        <f t="shared" si="15"/>
        <v>9978.1416711495003</v>
      </c>
      <c r="N146" s="46">
        <f t="shared" si="16"/>
        <v>-21.858328850499674</v>
      </c>
      <c r="O146" s="46">
        <f t="shared" si="17"/>
        <v>21.858328850499674</v>
      </c>
    </row>
    <row r="147" spans="8:15" x14ac:dyDescent="0.3">
      <c r="H147">
        <f>Data!A146</f>
        <v>144</v>
      </c>
      <c r="I147">
        <f>$B$4*Data!C146/Data!C145</f>
        <v>3993.3827111763303</v>
      </c>
      <c r="J147">
        <f>$B$5*Data!F146/Data!F145</f>
        <v>3028.2327917056364</v>
      </c>
      <c r="K147">
        <f>$B$6*Data!I146/Data!I145</f>
        <v>993.36272766623892</v>
      </c>
      <c r="L147">
        <f>$B$7*Data!L146/Data!L145</f>
        <v>2010.1257468567803</v>
      </c>
      <c r="M147">
        <f t="shared" si="15"/>
        <v>10025.103977404986</v>
      </c>
      <c r="N147" s="46">
        <f t="shared" si="16"/>
        <v>25.103977404985926</v>
      </c>
      <c r="O147" s="46">
        <f t="shared" si="17"/>
        <v>-25.103977404985926</v>
      </c>
    </row>
    <row r="148" spans="8:15" x14ac:dyDescent="0.3">
      <c r="H148">
        <f>Data!A147</f>
        <v>145</v>
      </c>
      <c r="I148">
        <f>$B$4*Data!C147/Data!C146</f>
        <v>3988.7874933286048</v>
      </c>
      <c r="J148">
        <f>$B$5*Data!F147/Data!F146</f>
        <v>2921.7658414331459</v>
      </c>
      <c r="K148">
        <f>$B$6*Data!I147/Data!I146</f>
        <v>993.3899282592771</v>
      </c>
      <c r="L148">
        <f>$B$7*Data!L147/Data!L146</f>
        <v>1988.9080959379053</v>
      </c>
      <c r="M148">
        <f t="shared" si="15"/>
        <v>9892.8513589589347</v>
      </c>
      <c r="N148" s="46">
        <f t="shared" si="16"/>
        <v>-107.14864104106528</v>
      </c>
      <c r="O148" s="46">
        <f t="shared" si="17"/>
        <v>107.14864104106528</v>
      </c>
    </row>
    <row r="149" spans="8:15" x14ac:dyDescent="0.3">
      <c r="H149">
        <f>Data!A148</f>
        <v>146</v>
      </c>
      <c r="I149">
        <f>$B$4*Data!C148/Data!C147</f>
        <v>3985.3907794196857</v>
      </c>
      <c r="J149">
        <f>$B$5*Data!F148/Data!F147</f>
        <v>2970.3754095113864</v>
      </c>
      <c r="K149">
        <f>$B$6*Data!I148/Data!I147</f>
        <v>984.57841927194647</v>
      </c>
      <c r="L149">
        <f>$B$7*Data!L148/Data!L147</f>
        <v>2006.2987372724313</v>
      </c>
      <c r="M149">
        <f t="shared" si="15"/>
        <v>9946.6433454754497</v>
      </c>
      <c r="N149" s="46">
        <f t="shared" si="16"/>
        <v>-53.356654524550322</v>
      </c>
      <c r="O149" s="46">
        <f t="shared" si="17"/>
        <v>53.356654524550322</v>
      </c>
    </row>
    <row r="150" spans="8:15" x14ac:dyDescent="0.3">
      <c r="H150">
        <f>Data!A149</f>
        <v>147</v>
      </c>
      <c r="I150">
        <f>$B$4*Data!C149/Data!C148</f>
        <v>3991.1466209530117</v>
      </c>
      <c r="J150">
        <f>$B$5*Data!F149/Data!F148</f>
        <v>2999.8499033560547</v>
      </c>
      <c r="K150">
        <f>$B$6*Data!I149/Data!I148</f>
        <v>993.60398986074449</v>
      </c>
      <c r="L150">
        <f>$B$7*Data!L149/Data!L148</f>
        <v>1992.3180147020601</v>
      </c>
      <c r="M150">
        <f t="shared" si="15"/>
        <v>9976.9185288718709</v>
      </c>
      <c r="N150" s="46">
        <f t="shared" si="16"/>
        <v>-23.081471128129124</v>
      </c>
      <c r="O150" s="46">
        <f t="shared" si="17"/>
        <v>23.081471128129124</v>
      </c>
    </row>
    <row r="151" spans="8:15" x14ac:dyDescent="0.3">
      <c r="H151">
        <f>Data!A150</f>
        <v>148</v>
      </c>
      <c r="I151">
        <f>$B$4*Data!C150/Data!C149</f>
        <v>4007.591307010603</v>
      </c>
      <c r="J151">
        <f>$B$5*Data!F150/Data!F149</f>
        <v>2959.9550107995606</v>
      </c>
      <c r="K151">
        <f>$B$6*Data!I150/Data!I149</f>
        <v>1009.0219721487759</v>
      </c>
      <c r="L151">
        <f>$B$7*Data!L150/Data!L149</f>
        <v>1985.0200463268322</v>
      </c>
      <c r="M151">
        <f t="shared" si="15"/>
        <v>9961.5883362857712</v>
      </c>
      <c r="N151" s="46">
        <f t="shared" si="16"/>
        <v>-38.41166371422878</v>
      </c>
      <c r="O151" s="46">
        <f t="shared" si="17"/>
        <v>38.41166371422878</v>
      </c>
    </row>
    <row r="152" spans="8:15" x14ac:dyDescent="0.3">
      <c r="H152">
        <f>Data!A151</f>
        <v>149</v>
      </c>
      <c r="I152">
        <f>$B$4*Data!C151/Data!C150</f>
        <v>4014.9593663651785</v>
      </c>
      <c r="J152">
        <f>$B$5*Data!F151/Data!F150</f>
        <v>2978.484260020763</v>
      </c>
      <c r="K152">
        <f>$B$6*Data!I151/Data!I150</f>
        <v>1000.1904013483094</v>
      </c>
      <c r="L152">
        <f>$B$7*Data!L151/Data!L150</f>
        <v>1998.3985103088498</v>
      </c>
      <c r="M152">
        <f t="shared" si="15"/>
        <v>9992.0325380431004</v>
      </c>
      <c r="N152" s="46">
        <f t="shared" si="16"/>
        <v>-7.9674619568995695</v>
      </c>
      <c r="O152" s="46">
        <f t="shared" si="17"/>
        <v>7.9674619568995695</v>
      </c>
    </row>
    <row r="153" spans="8:15" x14ac:dyDescent="0.3">
      <c r="H153">
        <f>Data!A152</f>
        <v>150</v>
      </c>
      <c r="I153">
        <f>$B$4*Data!C152/Data!C151</f>
        <v>4001.4266873574329</v>
      </c>
      <c r="J153">
        <f>$B$5*Data!F152/Data!F151</f>
        <v>2991.1993676943857</v>
      </c>
      <c r="K153">
        <f>$B$6*Data!I152/Data!I151</f>
        <v>999.25422700216291</v>
      </c>
      <c r="L153">
        <f>$B$7*Data!L152/Data!L151</f>
        <v>1988.7597950314364</v>
      </c>
      <c r="M153">
        <f t="shared" si="15"/>
        <v>9980.6400770854179</v>
      </c>
      <c r="N153" s="46">
        <f t="shared" si="16"/>
        <v>-19.359922914582057</v>
      </c>
      <c r="O153" s="46">
        <f t="shared" si="17"/>
        <v>19.359922914582057</v>
      </c>
    </row>
    <row r="154" spans="8:15" x14ac:dyDescent="0.3">
      <c r="H154">
        <f>Data!A153</f>
        <v>151</v>
      </c>
      <c r="I154">
        <f>$B$4*Data!C153/Data!C152</f>
        <v>4021.129017642601</v>
      </c>
      <c r="J154">
        <f>$B$5*Data!F153/Data!F152</f>
        <v>3076.232702035375</v>
      </c>
      <c r="K154">
        <f>$B$6*Data!I153/Data!I152</f>
        <v>1006.1224893757712</v>
      </c>
      <c r="L154">
        <f>$B$7*Data!L153/Data!L152</f>
        <v>2016.91348218548</v>
      </c>
      <c r="M154">
        <f t="shared" si="15"/>
        <v>10120.397691239228</v>
      </c>
      <c r="N154" s="46">
        <f t="shared" si="16"/>
        <v>120.39769123922815</v>
      </c>
      <c r="O154" s="46">
        <f t="shared" si="17"/>
        <v>-120.39769123922815</v>
      </c>
    </row>
    <row r="155" spans="8:15" x14ac:dyDescent="0.3">
      <c r="H155">
        <f>Data!A154</f>
        <v>152</v>
      </c>
      <c r="I155">
        <f>$B$4*Data!C154/Data!C153</f>
        <v>4001.1019262149489</v>
      </c>
      <c r="J155">
        <f>$B$5*Data!F154/Data!F153</f>
        <v>3030.1971186179671</v>
      </c>
      <c r="K155">
        <f>$B$6*Data!I154/Data!I153</f>
        <v>1001.421456490218</v>
      </c>
      <c r="L155">
        <f>$B$7*Data!L154/Data!L153</f>
        <v>1959.6822505814941</v>
      </c>
      <c r="M155">
        <f t="shared" si="15"/>
        <v>9992.4027519046285</v>
      </c>
      <c r="N155" s="46">
        <f t="shared" si="16"/>
        <v>-7.5972480953714694</v>
      </c>
      <c r="O155" s="46">
        <f t="shared" si="17"/>
        <v>7.5972480953714694</v>
      </c>
    </row>
    <row r="156" spans="8:15" x14ac:dyDescent="0.3">
      <c r="H156">
        <f>Data!A155</f>
        <v>153</v>
      </c>
      <c r="I156">
        <f>$B$4*Data!C155/Data!C154</f>
        <v>3977.7211118680411</v>
      </c>
      <c r="J156">
        <f>$B$5*Data!F155/Data!F154</f>
        <v>2961.1278422139098</v>
      </c>
      <c r="K156">
        <f>$B$6*Data!I155/Data!I154</f>
        <v>996.12876196955733</v>
      </c>
      <c r="L156">
        <f>$B$7*Data!L155/Data!L154</f>
        <v>2003.2015263831961</v>
      </c>
      <c r="M156">
        <f t="shared" si="15"/>
        <v>9938.1792424347041</v>
      </c>
      <c r="N156" s="46">
        <f t="shared" si="16"/>
        <v>-61.820757565295935</v>
      </c>
      <c r="O156" s="46">
        <f t="shared" si="17"/>
        <v>61.820757565295935</v>
      </c>
    </row>
    <row r="157" spans="8:15" x14ac:dyDescent="0.3">
      <c r="H157">
        <f>Data!A156</f>
        <v>154</v>
      </c>
      <c r="I157">
        <f>$B$4*Data!C156/Data!C155</f>
        <v>4021.4760588990835</v>
      </c>
      <c r="J157">
        <f>$B$5*Data!F156/Data!F155</f>
        <v>3016.9098943339368</v>
      </c>
      <c r="K157">
        <f>$B$6*Data!I156/Data!I155</f>
        <v>994.61418598473904</v>
      </c>
      <c r="L157">
        <f>$B$7*Data!L156/Data!L155</f>
        <v>2030.1941046796107</v>
      </c>
      <c r="M157">
        <f t="shared" si="15"/>
        <v>10063.194243897371</v>
      </c>
      <c r="N157" s="46">
        <f t="shared" si="16"/>
        <v>63.194243897371052</v>
      </c>
      <c r="O157" s="46">
        <f t="shared" si="17"/>
        <v>-63.194243897371052</v>
      </c>
    </row>
    <row r="158" spans="8:15" x14ac:dyDescent="0.3">
      <c r="H158">
        <f>Data!A157</f>
        <v>155</v>
      </c>
      <c r="I158">
        <f>$B$4*Data!C157/Data!C156</f>
        <v>4005.0130900985873</v>
      </c>
      <c r="J158">
        <f>$B$5*Data!F157/Data!F156</f>
        <v>3035.7444748955254</v>
      </c>
      <c r="K158">
        <f>$B$6*Data!I157/Data!I156</f>
        <v>1001.6027318643589</v>
      </c>
      <c r="L158">
        <f>$B$7*Data!L157/Data!L156</f>
        <v>1978.5768655498227</v>
      </c>
      <c r="M158">
        <f t="shared" si="15"/>
        <v>10020.937162408294</v>
      </c>
      <c r="N158" s="46">
        <f t="shared" si="16"/>
        <v>20.937162408294171</v>
      </c>
      <c r="O158" s="46">
        <f t="shared" si="17"/>
        <v>-20.937162408294171</v>
      </c>
    </row>
    <row r="159" spans="8:15" x14ac:dyDescent="0.3">
      <c r="H159">
        <f>Data!A158</f>
        <v>156</v>
      </c>
      <c r="I159">
        <f>$B$4*Data!C158/Data!C157</f>
        <v>4031.3623678318941</v>
      </c>
      <c r="J159">
        <f>$B$5*Data!F158/Data!F157</f>
        <v>3007.6950962317837</v>
      </c>
      <c r="K159">
        <f>$B$6*Data!I158/Data!I157</f>
        <v>1002.2673956246579</v>
      </c>
      <c r="L159">
        <f>$B$7*Data!L158/Data!L157</f>
        <v>2021.8976014020295</v>
      </c>
      <c r="M159">
        <f t="shared" si="15"/>
        <v>10063.222461090365</v>
      </c>
      <c r="N159" s="46">
        <f t="shared" si="16"/>
        <v>63.222461090364959</v>
      </c>
      <c r="O159" s="46">
        <f t="shared" si="17"/>
        <v>-63.222461090364959</v>
      </c>
    </row>
    <row r="160" spans="8:15" x14ac:dyDescent="0.3">
      <c r="H160">
        <f>Data!A159</f>
        <v>157</v>
      </c>
      <c r="I160">
        <f>$B$4*Data!C159/Data!C158</f>
        <v>3998.5258681224946</v>
      </c>
      <c r="J160">
        <f>$B$5*Data!F159/Data!F158</f>
        <v>3051.9596629573339</v>
      </c>
      <c r="K160">
        <f>$B$6*Data!I159/Data!I158</f>
        <v>1006.522109546917</v>
      </c>
      <c r="L160">
        <f>$B$7*Data!L159/Data!L158</f>
        <v>2025.1507162816943</v>
      </c>
      <c r="M160">
        <f t="shared" si="15"/>
        <v>10082.15835690844</v>
      </c>
      <c r="N160" s="46">
        <f t="shared" si="16"/>
        <v>82.1583569084396</v>
      </c>
      <c r="O160" s="46">
        <f t="shared" si="17"/>
        <v>-82.1583569084396</v>
      </c>
    </row>
    <row r="161" spans="8:15" x14ac:dyDescent="0.3">
      <c r="H161">
        <f>Data!A160</f>
        <v>158</v>
      </c>
      <c r="I161">
        <f>$B$4*Data!C160/Data!C159</f>
        <v>3985.9372485307581</v>
      </c>
      <c r="J161">
        <f>$B$5*Data!F160/Data!F159</f>
        <v>2951.2560339248862</v>
      </c>
      <c r="K161">
        <f>$B$6*Data!I160/Data!I159</f>
        <v>1008.1192386818306</v>
      </c>
      <c r="L161">
        <f>$B$7*Data!L160/Data!L159</f>
        <v>2005.1457649317576</v>
      </c>
      <c r="M161">
        <f t="shared" si="15"/>
        <v>9950.4582860692317</v>
      </c>
      <c r="N161" s="46">
        <f t="shared" si="16"/>
        <v>-49.54171393076831</v>
      </c>
      <c r="O161" s="46">
        <f t="shared" si="17"/>
        <v>49.54171393076831</v>
      </c>
    </row>
    <row r="162" spans="8:15" x14ac:dyDescent="0.3">
      <c r="H162">
        <f>Data!A161</f>
        <v>159</v>
      </c>
      <c r="I162">
        <f>$B$4*Data!C161/Data!C160</f>
        <v>3994.779616359278</v>
      </c>
      <c r="J162">
        <f>$B$5*Data!F161/Data!F160</f>
        <v>3034.6347874026756</v>
      </c>
      <c r="K162">
        <f>$B$6*Data!I161/Data!I160</f>
        <v>994.59529878288788</v>
      </c>
      <c r="L162">
        <f>$B$7*Data!L161/Data!L160</f>
        <v>2009.7918790239335</v>
      </c>
      <c r="M162">
        <f t="shared" si="15"/>
        <v>10033.801581568774</v>
      </c>
      <c r="N162" s="46">
        <f t="shared" si="16"/>
        <v>33.801581568774054</v>
      </c>
      <c r="O162" s="46">
        <f t="shared" si="17"/>
        <v>-33.801581568774054</v>
      </c>
    </row>
    <row r="163" spans="8:15" x14ac:dyDescent="0.3">
      <c r="H163">
        <f>Data!A162</f>
        <v>160</v>
      </c>
      <c r="I163">
        <f>$B$4*Data!C162/Data!C161</f>
        <v>3986.8428873959961</v>
      </c>
      <c r="J163">
        <f>$B$5*Data!F162/Data!F161</f>
        <v>2989.0858437209054</v>
      </c>
      <c r="K163">
        <f>$B$6*Data!I162/Data!I161</f>
        <v>998.88722120980594</v>
      </c>
      <c r="L163">
        <f>$B$7*Data!L162/Data!L161</f>
        <v>2027.9758857566242</v>
      </c>
      <c r="M163">
        <f t="shared" si="15"/>
        <v>10002.791838083331</v>
      </c>
      <c r="N163" s="46">
        <f t="shared" si="16"/>
        <v>2.791838083330731</v>
      </c>
      <c r="O163" s="46">
        <f t="shared" si="17"/>
        <v>-2.791838083330731</v>
      </c>
    </row>
    <row r="164" spans="8:15" x14ac:dyDescent="0.3">
      <c r="H164">
        <f>Data!A163</f>
        <v>161</v>
      </c>
      <c r="I164">
        <f>$B$4*Data!C163/Data!C162</f>
        <v>4011.0531479404608</v>
      </c>
      <c r="J164">
        <f>$B$5*Data!F163/Data!F162</f>
        <v>3007.8853885767535</v>
      </c>
      <c r="K164">
        <f>$B$6*Data!I163/Data!I162</f>
        <v>1001.517289952945</v>
      </c>
      <c r="L164">
        <f>$B$7*Data!L163/Data!L162</f>
        <v>1994.3354667203123</v>
      </c>
      <c r="M164">
        <f t="shared" si="15"/>
        <v>10014.791293190472</v>
      </c>
      <c r="N164" s="46">
        <f t="shared" si="16"/>
        <v>14.791293190472061</v>
      </c>
      <c r="O164" s="46">
        <f t="shared" si="17"/>
        <v>-14.791293190472061</v>
      </c>
    </row>
    <row r="165" spans="8:15" x14ac:dyDescent="0.3">
      <c r="H165">
        <f>Data!A164</f>
        <v>162</v>
      </c>
      <c r="I165">
        <f>$B$4*Data!C164/Data!C163</f>
        <v>3999.9725188743996</v>
      </c>
      <c r="J165">
        <f>$B$5*Data!F164/Data!F163</f>
        <v>2928.5166662519023</v>
      </c>
      <c r="K165">
        <f>$B$6*Data!I164/Data!I163</f>
        <v>1006.4580495452714</v>
      </c>
      <c r="L165">
        <f>$B$7*Data!L164/Data!L163</f>
        <v>2007.8895203150134</v>
      </c>
      <c r="M165">
        <f t="shared" si="15"/>
        <v>9942.836754986587</v>
      </c>
      <c r="N165" s="46">
        <f t="shared" si="16"/>
        <v>-57.163245013412961</v>
      </c>
      <c r="O165" s="46">
        <f t="shared" si="17"/>
        <v>57.163245013412961</v>
      </c>
    </row>
    <row r="166" spans="8:15" x14ac:dyDescent="0.3">
      <c r="H166">
        <f>Data!A165</f>
        <v>163</v>
      </c>
      <c r="I166">
        <f>$B$4*Data!C165/Data!C164</f>
        <v>4014.5644212696338</v>
      </c>
      <c r="J166">
        <f>$B$5*Data!F165/Data!F164</f>
        <v>2996.1158372158943</v>
      </c>
      <c r="K166">
        <f>$B$6*Data!I165/Data!I164</f>
        <v>990.70956628270892</v>
      </c>
      <c r="L166">
        <f>$B$7*Data!L165/Data!L164</f>
        <v>2012.0148131498424</v>
      </c>
      <c r="M166">
        <f t="shared" si="15"/>
        <v>10013.40463791808</v>
      </c>
      <c r="N166" s="46">
        <f t="shared" si="16"/>
        <v>13.40463791807997</v>
      </c>
      <c r="O166" s="46">
        <f t="shared" si="17"/>
        <v>-13.40463791807997</v>
      </c>
    </row>
    <row r="167" spans="8:15" x14ac:dyDescent="0.3">
      <c r="H167">
        <f>Data!A166</f>
        <v>164</v>
      </c>
      <c r="I167">
        <f>$B$4*Data!C166/Data!C165</f>
        <v>3998.4132395103707</v>
      </c>
      <c r="J167">
        <f>$B$5*Data!F166/Data!F165</f>
        <v>2948.2426477354243</v>
      </c>
      <c r="K167">
        <f>$B$6*Data!I166/Data!I165</f>
        <v>1004.5817815102187</v>
      </c>
      <c r="L167">
        <f>$B$7*Data!L166/Data!L165</f>
        <v>2020.2190171060206</v>
      </c>
      <c r="M167">
        <f t="shared" si="15"/>
        <v>9971.4566858620346</v>
      </c>
      <c r="N167" s="46">
        <f t="shared" si="16"/>
        <v>-28.543314137965353</v>
      </c>
      <c r="O167" s="46">
        <f t="shared" si="17"/>
        <v>28.543314137965353</v>
      </c>
    </row>
    <row r="168" spans="8:15" x14ac:dyDescent="0.3">
      <c r="H168">
        <f>Data!A167</f>
        <v>165</v>
      </c>
      <c r="I168">
        <f>$B$4*Data!C167/Data!C166</f>
        <v>4002.8460788161619</v>
      </c>
      <c r="J168">
        <f>$B$5*Data!F167/Data!F166</f>
        <v>2994.2196048521359</v>
      </c>
      <c r="K168">
        <f>$B$6*Data!I167/Data!I166</f>
        <v>997.89793520513649</v>
      </c>
      <c r="L168">
        <f>$B$7*Data!L167/Data!L166</f>
        <v>2007.474026915349</v>
      </c>
      <c r="M168">
        <f t="shared" si="15"/>
        <v>10002.437645788783</v>
      </c>
      <c r="N168" s="46">
        <f t="shared" si="16"/>
        <v>2.4376457887829019</v>
      </c>
      <c r="O168" s="46">
        <f t="shared" si="17"/>
        <v>-2.4376457887829019</v>
      </c>
    </row>
    <row r="169" spans="8:15" x14ac:dyDescent="0.3">
      <c r="H169">
        <f>Data!A168</f>
        <v>166</v>
      </c>
      <c r="I169">
        <f>$B$4*Data!C168/Data!C167</f>
        <v>3967.3220697679308</v>
      </c>
      <c r="J169">
        <f>$B$5*Data!F168/Data!F167</f>
        <v>2958.2276013601531</v>
      </c>
      <c r="K169">
        <f>$B$6*Data!I168/Data!I167</f>
        <v>996.03454692265336</v>
      </c>
      <c r="L169">
        <f>$B$7*Data!L168/Data!L167</f>
        <v>1969.9467648164364</v>
      </c>
      <c r="M169">
        <f t="shared" si="15"/>
        <v>9891.5309828671743</v>
      </c>
      <c r="N169" s="46">
        <f t="shared" si="16"/>
        <v>-108.46901713282568</v>
      </c>
      <c r="O169" s="46">
        <f t="shared" si="17"/>
        <v>108.46901713282568</v>
      </c>
    </row>
    <row r="170" spans="8:15" x14ac:dyDescent="0.3">
      <c r="H170">
        <f>Data!A169</f>
        <v>167</v>
      </c>
      <c r="I170">
        <f>$B$4*Data!C169/Data!C168</f>
        <v>3977.8880850169303</v>
      </c>
      <c r="J170">
        <f>$B$5*Data!F169/Data!F168</f>
        <v>2996.6041319635028</v>
      </c>
      <c r="K170">
        <f>$B$6*Data!I169/Data!I168</f>
        <v>983.1337022495328</v>
      </c>
      <c r="L170">
        <f>$B$7*Data!L169/Data!L168</f>
        <v>2029.9034976064961</v>
      </c>
      <c r="M170">
        <f t="shared" si="15"/>
        <v>9987.5294168364617</v>
      </c>
      <c r="N170" s="46">
        <f t="shared" si="16"/>
        <v>-12.470583163538322</v>
      </c>
      <c r="O170" s="46">
        <f t="shared" si="17"/>
        <v>12.470583163538322</v>
      </c>
    </row>
    <row r="171" spans="8:15" x14ac:dyDescent="0.3">
      <c r="H171">
        <f>Data!A170</f>
        <v>168</v>
      </c>
      <c r="I171">
        <f>$B$4*Data!C170/Data!C169</f>
        <v>3998.4195344793134</v>
      </c>
      <c r="J171">
        <f>$B$5*Data!F170/Data!F169</f>
        <v>3002.3108042109002</v>
      </c>
      <c r="K171">
        <f>$B$6*Data!I170/Data!I169</f>
        <v>982.71245277088815</v>
      </c>
      <c r="L171">
        <f>$B$7*Data!L170/Data!L169</f>
        <v>2015.8577064378562</v>
      </c>
      <c r="M171">
        <f t="shared" si="15"/>
        <v>9999.3004978989575</v>
      </c>
      <c r="N171" s="46">
        <f t="shared" si="16"/>
        <v>-0.69950210104252619</v>
      </c>
      <c r="O171" s="46">
        <f t="shared" si="17"/>
        <v>0.69950210104252619</v>
      </c>
    </row>
    <row r="172" spans="8:15" x14ac:dyDescent="0.3">
      <c r="H172">
        <f>Data!A171</f>
        <v>169</v>
      </c>
      <c r="I172">
        <f>$B$4*Data!C171/Data!C170</f>
        <v>3994.3283850238454</v>
      </c>
      <c r="J172">
        <f>$B$5*Data!F171/Data!F170</f>
        <v>2893.8611059040222</v>
      </c>
      <c r="K172">
        <f>$B$6*Data!I171/Data!I170</f>
        <v>1006.6261490935043</v>
      </c>
      <c r="L172">
        <f>$B$7*Data!L171/Data!L170</f>
        <v>2000.8677707224338</v>
      </c>
      <c r="M172">
        <f t="shared" si="15"/>
        <v>9895.6834107438044</v>
      </c>
      <c r="N172" s="46">
        <f t="shared" si="16"/>
        <v>-104.31658925619558</v>
      </c>
      <c r="O172" s="46">
        <f t="shared" si="17"/>
        <v>104.31658925619558</v>
      </c>
    </row>
    <row r="173" spans="8:15" x14ac:dyDescent="0.3">
      <c r="H173">
        <f>Data!A172</f>
        <v>170</v>
      </c>
      <c r="I173">
        <f>$B$4*Data!C172/Data!C171</f>
        <v>3868.5430843470594</v>
      </c>
      <c r="J173">
        <f>$B$5*Data!F172/Data!F171</f>
        <v>3063.537553418982</v>
      </c>
      <c r="K173">
        <f>$B$6*Data!I172/Data!I171</f>
        <v>974.24507115794484</v>
      </c>
      <c r="L173">
        <f>$B$7*Data!L172/Data!L171</f>
        <v>1971.6996218633626</v>
      </c>
      <c r="M173">
        <f t="shared" si="15"/>
        <v>9878.0253307873481</v>
      </c>
      <c r="N173" s="46">
        <f t="shared" si="16"/>
        <v>-121.97466921265186</v>
      </c>
      <c r="O173" s="46">
        <f t="shared" si="17"/>
        <v>121.97466921265186</v>
      </c>
    </row>
    <row r="174" spans="8:15" x14ac:dyDescent="0.3">
      <c r="H174">
        <f>Data!A173</f>
        <v>171</v>
      </c>
      <c r="I174">
        <f>$B$4*Data!C173/Data!C172</f>
        <v>3917.707968755974</v>
      </c>
      <c r="J174">
        <f>$B$5*Data!F173/Data!F172</f>
        <v>2958.5570813428849</v>
      </c>
      <c r="K174">
        <f>$B$6*Data!I173/Data!I172</f>
        <v>985.30252556039943</v>
      </c>
      <c r="L174">
        <f>$B$7*Data!L173/Data!L172</f>
        <v>1987.6080596116547</v>
      </c>
      <c r="M174">
        <f t="shared" si="15"/>
        <v>9849.1756352709126</v>
      </c>
      <c r="N174" s="46">
        <f t="shared" si="16"/>
        <v>-150.82436472908739</v>
      </c>
      <c r="O174" s="46">
        <f t="shared" si="17"/>
        <v>150.82436472908739</v>
      </c>
    </row>
    <row r="175" spans="8:15" x14ac:dyDescent="0.3">
      <c r="H175">
        <f>Data!A174</f>
        <v>172</v>
      </c>
      <c r="I175">
        <f>$B$4*Data!C174/Data!C173</f>
        <v>4056.8247918542938</v>
      </c>
      <c r="J175">
        <f>$B$5*Data!F174/Data!F173</f>
        <v>3002.0278064147142</v>
      </c>
      <c r="K175">
        <f>$B$6*Data!I174/Data!I173</f>
        <v>991.51322087167739</v>
      </c>
      <c r="L175">
        <f>$B$7*Data!L174/Data!L173</f>
        <v>1973.2554192967068</v>
      </c>
      <c r="M175">
        <f t="shared" si="15"/>
        <v>10023.621238437392</v>
      </c>
      <c r="N175" s="46">
        <f t="shared" si="16"/>
        <v>23.621238437392094</v>
      </c>
      <c r="O175" s="46">
        <f t="shared" si="17"/>
        <v>-23.621238437392094</v>
      </c>
    </row>
    <row r="176" spans="8:15" x14ac:dyDescent="0.3">
      <c r="H176">
        <f>Data!A175</f>
        <v>173</v>
      </c>
      <c r="I176">
        <f>$B$4*Data!C175/Data!C174</f>
        <v>3976.3800837822832</v>
      </c>
      <c r="J176">
        <f>$B$5*Data!F175/Data!F174</f>
        <v>2999.0917163200547</v>
      </c>
      <c r="K176">
        <f>$B$6*Data!I175/Data!I174</f>
        <v>1005.6276406378895</v>
      </c>
      <c r="L176">
        <f>$B$7*Data!L175/Data!L174</f>
        <v>1990.7616909350422</v>
      </c>
      <c r="M176">
        <f t="shared" si="15"/>
        <v>9971.8611316752686</v>
      </c>
      <c r="N176" s="46">
        <f t="shared" si="16"/>
        <v>-28.138868324731448</v>
      </c>
      <c r="O176" s="46">
        <f t="shared" si="17"/>
        <v>28.138868324731448</v>
      </c>
    </row>
    <row r="177" spans="8:15" x14ac:dyDescent="0.3">
      <c r="H177">
        <f>Data!A176</f>
        <v>174</v>
      </c>
      <c r="I177">
        <f>$B$4*Data!C176/Data!C175</f>
        <v>4085.9824009272565</v>
      </c>
      <c r="J177">
        <f>$B$5*Data!F176/Data!F175</f>
        <v>3012.5929871148724</v>
      </c>
      <c r="K177">
        <f>$B$6*Data!I176/Data!I175</f>
        <v>1017.8195003858516</v>
      </c>
      <c r="L177">
        <f>$B$7*Data!L176/Data!L175</f>
        <v>1989.3512441539178</v>
      </c>
      <c r="M177">
        <f t="shared" si="15"/>
        <v>10105.746132581899</v>
      </c>
      <c r="N177" s="46">
        <f t="shared" si="16"/>
        <v>105.74613258189856</v>
      </c>
      <c r="O177" s="46">
        <f t="shared" si="17"/>
        <v>-105.74613258189856</v>
      </c>
    </row>
    <row r="178" spans="8:15" x14ac:dyDescent="0.3">
      <c r="H178">
        <f>Data!A177</f>
        <v>175</v>
      </c>
      <c r="I178">
        <f>$B$4*Data!C177/Data!C176</f>
        <v>3998.9893505584391</v>
      </c>
      <c r="J178">
        <f>$B$5*Data!F177/Data!F176</f>
        <v>3069.4504202760754</v>
      </c>
      <c r="K178">
        <f>$B$6*Data!I177/Data!I176</f>
        <v>993.64220238196458</v>
      </c>
      <c r="L178">
        <f>$B$7*Data!L177/Data!L176</f>
        <v>1991.1472587698236</v>
      </c>
      <c r="M178">
        <f t="shared" si="15"/>
        <v>10053.229231986305</v>
      </c>
      <c r="N178" s="46">
        <f t="shared" si="16"/>
        <v>53.229231986304512</v>
      </c>
      <c r="O178" s="46">
        <f t="shared" si="17"/>
        <v>-53.229231986304512</v>
      </c>
    </row>
    <row r="179" spans="8:15" x14ac:dyDescent="0.3">
      <c r="H179">
        <f>Data!A178</f>
        <v>176</v>
      </c>
      <c r="I179">
        <f>$B$4*Data!C178/Data!C177</f>
        <v>3942.4323100639895</v>
      </c>
      <c r="J179">
        <f>$B$5*Data!F178/Data!F177</f>
        <v>2907.4758186366448</v>
      </c>
      <c r="K179">
        <f>$B$6*Data!I178/Data!I177</f>
        <v>985.00485615308889</v>
      </c>
      <c r="L179">
        <f>$B$7*Data!L178/Data!L177</f>
        <v>1927.413840328833</v>
      </c>
      <c r="M179">
        <f t="shared" si="15"/>
        <v>9762.3268251825557</v>
      </c>
      <c r="N179" s="46">
        <f t="shared" si="16"/>
        <v>-237.67317481744431</v>
      </c>
      <c r="O179" s="46">
        <f t="shared" si="17"/>
        <v>237.67317481744431</v>
      </c>
    </row>
    <row r="180" spans="8:15" x14ac:dyDescent="0.3">
      <c r="H180">
        <f>Data!A179</f>
        <v>177</v>
      </c>
      <c r="I180">
        <f>$B$4*Data!C179/Data!C178</f>
        <v>3998.555320408951</v>
      </c>
      <c r="J180">
        <f>$B$5*Data!F179/Data!F178</f>
        <v>2988.5461949237833</v>
      </c>
      <c r="K180">
        <f>$B$6*Data!I179/Data!I178</f>
        <v>994.39833254960593</v>
      </c>
      <c r="L180">
        <f>$B$7*Data!L179/Data!L178</f>
        <v>2004.8494030694635</v>
      </c>
      <c r="M180">
        <f t="shared" si="15"/>
        <v>9986.3492509518037</v>
      </c>
      <c r="N180" s="46">
        <f t="shared" si="16"/>
        <v>-13.650749048196303</v>
      </c>
      <c r="O180" s="46">
        <f t="shared" si="17"/>
        <v>13.650749048196303</v>
      </c>
    </row>
    <row r="181" spans="8:15" x14ac:dyDescent="0.3">
      <c r="H181">
        <f>Data!A180</f>
        <v>178</v>
      </c>
      <c r="I181">
        <f>$B$4*Data!C180/Data!C179</f>
        <v>3982.8018905038498</v>
      </c>
      <c r="J181">
        <f>$B$5*Data!F180/Data!F179</f>
        <v>2969.6648803147755</v>
      </c>
      <c r="K181">
        <f>$B$6*Data!I180/Data!I179</f>
        <v>1005.6465032806309</v>
      </c>
      <c r="L181">
        <f>$B$7*Data!L180/Data!L179</f>
        <v>1964.1595516242808</v>
      </c>
      <c r="M181">
        <f t="shared" si="15"/>
        <v>9922.2728257235376</v>
      </c>
      <c r="N181" s="46">
        <f t="shared" si="16"/>
        <v>-77.727174276462392</v>
      </c>
      <c r="O181" s="46">
        <f t="shared" si="17"/>
        <v>77.727174276462392</v>
      </c>
    </row>
    <row r="182" spans="8:15" x14ac:dyDescent="0.3">
      <c r="H182">
        <f>Data!A181</f>
        <v>179</v>
      </c>
      <c r="I182">
        <f>$B$4*Data!C181/Data!C180</f>
        <v>3977.952679151655</v>
      </c>
      <c r="J182">
        <f>$B$5*Data!F181/Data!F180</f>
        <v>2966.7730286698293</v>
      </c>
      <c r="K182">
        <f>$B$6*Data!I181/Data!I180</f>
        <v>975.98600601460328</v>
      </c>
      <c r="L182">
        <f>$B$7*Data!L181/Data!L180</f>
        <v>2017.9125883261459</v>
      </c>
      <c r="M182">
        <f t="shared" si="15"/>
        <v>9938.6243021622322</v>
      </c>
      <c r="N182" s="46">
        <f t="shared" si="16"/>
        <v>-61.375697837767802</v>
      </c>
      <c r="O182" s="46">
        <f t="shared" si="17"/>
        <v>61.375697837767802</v>
      </c>
    </row>
    <row r="183" spans="8:15" x14ac:dyDescent="0.3">
      <c r="H183">
        <f>Data!A182</f>
        <v>180</v>
      </c>
      <c r="I183">
        <f>$B$4*Data!C182/Data!C181</f>
        <v>3876.5422651653389</v>
      </c>
      <c r="J183">
        <f>$B$5*Data!F182/Data!F181</f>
        <v>3011.4584044731318</v>
      </c>
      <c r="K183">
        <f>$B$6*Data!I182/Data!I181</f>
        <v>995.28599868516369</v>
      </c>
      <c r="L183">
        <f>$B$7*Data!L182/Data!L181</f>
        <v>2016.1988885969201</v>
      </c>
      <c r="M183">
        <f t="shared" si="15"/>
        <v>9899.4855569205538</v>
      </c>
      <c r="N183" s="46">
        <f t="shared" si="16"/>
        <v>-100.51444307944621</v>
      </c>
      <c r="O183" s="46">
        <f t="shared" si="17"/>
        <v>100.51444307944621</v>
      </c>
    </row>
    <row r="184" spans="8:15" x14ac:dyDescent="0.3">
      <c r="H184">
        <f>Data!A183</f>
        <v>181</v>
      </c>
      <c r="I184">
        <f>$B$4*Data!C183/Data!C182</f>
        <v>4074.5001591427222</v>
      </c>
      <c r="J184">
        <f>$B$5*Data!F183/Data!F182</f>
        <v>2972.6129200314972</v>
      </c>
      <c r="K184">
        <f>$B$6*Data!I183/Data!I182</f>
        <v>1010.4964336691324</v>
      </c>
      <c r="L184">
        <f>$B$7*Data!L183/Data!L182</f>
        <v>1984.9619453072462</v>
      </c>
      <c r="M184">
        <f t="shared" si="15"/>
        <v>10042.571458150598</v>
      </c>
      <c r="N184" s="46">
        <f t="shared" si="16"/>
        <v>42.571458150598119</v>
      </c>
      <c r="O184" s="46">
        <f t="shared" si="17"/>
        <v>-42.571458150598119</v>
      </c>
    </row>
    <row r="185" spans="8:15" x14ac:dyDescent="0.3">
      <c r="H185">
        <f>Data!A184</f>
        <v>182</v>
      </c>
      <c r="I185">
        <f>$B$4*Data!C184/Data!C183</f>
        <v>3930.6909437615795</v>
      </c>
      <c r="J185">
        <f>$B$5*Data!F184/Data!F183</f>
        <v>3048.0966040517292</v>
      </c>
      <c r="K185">
        <f>$B$6*Data!I184/Data!I183</f>
        <v>994.40043144177082</v>
      </c>
      <c r="L185">
        <f>$B$7*Data!L184/Data!L183</f>
        <v>1982.492330004746</v>
      </c>
      <c r="M185">
        <f t="shared" si="15"/>
        <v>9955.6803092598257</v>
      </c>
      <c r="N185" s="46">
        <f t="shared" si="16"/>
        <v>-44.319690740174337</v>
      </c>
      <c r="O185" s="46">
        <f t="shared" si="17"/>
        <v>44.319690740174337</v>
      </c>
    </row>
    <row r="186" spans="8:15" x14ac:dyDescent="0.3">
      <c r="H186">
        <f>Data!A185</f>
        <v>183</v>
      </c>
      <c r="I186">
        <f>$B$4*Data!C185/Data!C184</f>
        <v>3973.7616023123924</v>
      </c>
      <c r="J186">
        <f>$B$5*Data!F185/Data!F184</f>
        <v>3052.3998364136105</v>
      </c>
      <c r="K186">
        <f>$B$6*Data!I185/Data!I184</f>
        <v>1003.9130165030381</v>
      </c>
      <c r="L186">
        <f>$B$7*Data!L185/Data!L184</f>
        <v>2010.3200189693446</v>
      </c>
      <c r="M186">
        <f t="shared" si="15"/>
        <v>10040.394474198387</v>
      </c>
      <c r="N186" s="46">
        <f t="shared" si="16"/>
        <v>40.394474198386888</v>
      </c>
      <c r="O186" s="46">
        <f t="shared" si="17"/>
        <v>-40.394474198386888</v>
      </c>
    </row>
    <row r="187" spans="8:15" x14ac:dyDescent="0.3">
      <c r="H187">
        <f>Data!A186</f>
        <v>184</v>
      </c>
      <c r="I187">
        <f>$B$4*Data!C186/Data!C185</f>
        <v>4062.6671204921909</v>
      </c>
      <c r="J187">
        <f>$B$5*Data!F186/Data!F185</f>
        <v>3126.3396611189801</v>
      </c>
      <c r="K187">
        <f>$B$6*Data!I186/Data!I185</f>
        <v>992.77828492709796</v>
      </c>
      <c r="L187">
        <f>$B$7*Data!L186/Data!L185</f>
        <v>1946.2594907903804</v>
      </c>
      <c r="M187">
        <f t="shared" si="15"/>
        <v>10128.044557328649</v>
      </c>
      <c r="N187" s="46">
        <f t="shared" si="16"/>
        <v>128.04455732864881</v>
      </c>
      <c r="O187" s="46">
        <f t="shared" si="17"/>
        <v>-128.04455732864881</v>
      </c>
    </row>
    <row r="188" spans="8:15" x14ac:dyDescent="0.3">
      <c r="H188">
        <f>Data!A187</f>
        <v>185</v>
      </c>
      <c r="I188">
        <f>$B$4*Data!C187/Data!C186</f>
        <v>4043.4053272640745</v>
      </c>
      <c r="J188">
        <f>$B$5*Data!F187/Data!F186</f>
        <v>2937.4818736275633</v>
      </c>
      <c r="K188">
        <f>$B$6*Data!I187/Data!I186</f>
        <v>1006.2190684842323</v>
      </c>
      <c r="L188">
        <f>$B$7*Data!L187/Data!L186</f>
        <v>2007.4708525408366</v>
      </c>
      <c r="M188">
        <f t="shared" si="15"/>
        <v>9994.5771219167073</v>
      </c>
      <c r="N188" s="46">
        <f t="shared" si="16"/>
        <v>-5.4228780832927441</v>
      </c>
      <c r="O188" s="46">
        <f t="shared" si="17"/>
        <v>5.4228780832927441</v>
      </c>
    </row>
    <row r="189" spans="8:15" x14ac:dyDescent="0.3">
      <c r="H189">
        <f>Data!A188</f>
        <v>186</v>
      </c>
      <c r="I189">
        <f>$B$4*Data!C188/Data!C187</f>
        <v>4042.2313748450492</v>
      </c>
      <c r="J189">
        <f>$B$5*Data!F188/Data!F187</f>
        <v>3021.5818041415805</v>
      </c>
      <c r="K189">
        <f>$B$6*Data!I188/Data!I187</f>
        <v>1004.6890561608258</v>
      </c>
      <c r="L189">
        <f>$B$7*Data!L188/Data!L187</f>
        <v>1922.2162247095707</v>
      </c>
      <c r="M189">
        <f t="shared" si="15"/>
        <v>9990.7184598570257</v>
      </c>
      <c r="N189" s="46">
        <f t="shared" si="16"/>
        <v>-9.281540142974336</v>
      </c>
      <c r="O189" s="46">
        <f t="shared" si="17"/>
        <v>9.281540142974336</v>
      </c>
    </row>
    <row r="190" spans="8:15" x14ac:dyDescent="0.3">
      <c r="H190">
        <f>Data!A189</f>
        <v>187</v>
      </c>
      <c r="I190">
        <f>$B$4*Data!C189/Data!C188</f>
        <v>3974.733255347347</v>
      </c>
      <c r="J190">
        <f>$B$5*Data!F189/Data!F188</f>
        <v>3003.0697777616347</v>
      </c>
      <c r="K190">
        <f>$B$6*Data!I189/Data!I188</f>
        <v>1010.0121662697363</v>
      </c>
      <c r="L190">
        <f>$B$7*Data!L189/Data!L188</f>
        <v>1990.4524276853679</v>
      </c>
      <c r="M190">
        <f t="shared" si="15"/>
        <v>9978.2676270640859</v>
      </c>
      <c r="N190" s="46">
        <f t="shared" si="16"/>
        <v>-21.7323729359141</v>
      </c>
      <c r="O190" s="46">
        <f t="shared" si="17"/>
        <v>21.7323729359141</v>
      </c>
    </row>
    <row r="191" spans="8:15" x14ac:dyDescent="0.3">
      <c r="H191">
        <f>Data!A190</f>
        <v>188</v>
      </c>
      <c r="I191">
        <f>$B$4*Data!C190/Data!C189</f>
        <v>4022.4012686750661</v>
      </c>
      <c r="J191">
        <f>$B$5*Data!F190/Data!F189</f>
        <v>3009.1822166708671</v>
      </c>
      <c r="K191">
        <f>$B$6*Data!I190/Data!I189</f>
        <v>998.97022205894314</v>
      </c>
      <c r="L191">
        <f>$B$7*Data!L190/Data!L189</f>
        <v>2000.3295606067388</v>
      </c>
      <c r="M191">
        <f t="shared" si="15"/>
        <v>10030.883268011616</v>
      </c>
      <c r="N191" s="46">
        <f t="shared" si="16"/>
        <v>30.883268011615655</v>
      </c>
      <c r="O191" s="46">
        <f t="shared" si="17"/>
        <v>-30.883268011615655</v>
      </c>
    </row>
    <row r="192" spans="8:15" x14ac:dyDescent="0.3">
      <c r="H192">
        <f>Data!A191</f>
        <v>189</v>
      </c>
      <c r="I192">
        <f>$B$4*Data!C191/Data!C190</f>
        <v>4025.0371822484694</v>
      </c>
      <c r="J192">
        <f>$B$5*Data!F191/Data!F190</f>
        <v>2928.4191575676932</v>
      </c>
      <c r="K192">
        <f>$B$6*Data!I191/Data!I190</f>
        <v>1004.4465369083395</v>
      </c>
      <c r="L192">
        <f>$B$7*Data!L191/Data!L190</f>
        <v>2024.2464404566933</v>
      </c>
      <c r="M192">
        <f t="shared" si="15"/>
        <v>9982.1493171811944</v>
      </c>
      <c r="N192" s="46">
        <f t="shared" si="16"/>
        <v>-17.850682818805581</v>
      </c>
      <c r="O192" s="46">
        <f t="shared" si="17"/>
        <v>17.850682818805581</v>
      </c>
    </row>
    <row r="193" spans="8:15" x14ac:dyDescent="0.3">
      <c r="H193">
        <f>Data!A192</f>
        <v>190</v>
      </c>
      <c r="I193">
        <f>$B$4*Data!C192/Data!C191</f>
        <v>4084.835425123641</v>
      </c>
      <c r="J193">
        <f>$B$5*Data!F192/Data!F191</f>
        <v>3003.6629791158521</v>
      </c>
      <c r="K193">
        <f>$B$6*Data!I192/Data!I191</f>
        <v>1012.2280151111795</v>
      </c>
      <c r="L193">
        <f>$B$7*Data!L192/Data!L191</f>
        <v>2039.4880165417469</v>
      </c>
      <c r="M193">
        <f t="shared" si="15"/>
        <v>10140.21443589242</v>
      </c>
      <c r="N193" s="46">
        <f t="shared" si="16"/>
        <v>140.21443589241971</v>
      </c>
      <c r="O193" s="46">
        <f t="shared" si="17"/>
        <v>-140.21443589241971</v>
      </c>
    </row>
    <row r="194" spans="8:15" x14ac:dyDescent="0.3">
      <c r="H194">
        <f>Data!A193</f>
        <v>191</v>
      </c>
      <c r="I194">
        <f>$B$4*Data!C193/Data!C192</f>
        <v>3989.9643336897257</v>
      </c>
      <c r="J194">
        <f>$B$5*Data!F193/Data!F192</f>
        <v>3018.6893848063755</v>
      </c>
      <c r="K194">
        <f>$B$6*Data!I193/Data!I192</f>
        <v>987.70583064187474</v>
      </c>
      <c r="L194">
        <f>$B$7*Data!L193/Data!L192</f>
        <v>1983.3093469216351</v>
      </c>
      <c r="M194">
        <f t="shared" si="15"/>
        <v>9979.6688960596111</v>
      </c>
      <c r="N194" s="46">
        <f t="shared" si="16"/>
        <v>-20.331103940388857</v>
      </c>
      <c r="O194" s="46">
        <f t="shared" si="17"/>
        <v>20.331103940388857</v>
      </c>
    </row>
    <row r="195" spans="8:15" x14ac:dyDescent="0.3">
      <c r="H195">
        <f>Data!A194</f>
        <v>192</v>
      </c>
      <c r="I195">
        <f>$B$4*Data!C194/Data!C193</f>
        <v>3963.2039456860912</v>
      </c>
      <c r="J195">
        <f>$B$5*Data!F194/Data!F193</f>
        <v>2983.8979387392073</v>
      </c>
      <c r="K195">
        <f>$B$6*Data!I194/Data!I193</f>
        <v>1002.5359103572954</v>
      </c>
      <c r="L195">
        <f>$B$7*Data!L194/Data!L193</f>
        <v>2052.9605300563371</v>
      </c>
      <c r="M195">
        <f t="shared" si="15"/>
        <v>10002.598324838931</v>
      </c>
      <c r="N195" s="46">
        <f t="shared" si="16"/>
        <v>2.5983248389311484</v>
      </c>
      <c r="O195" s="46">
        <f t="shared" si="17"/>
        <v>-2.5983248389311484</v>
      </c>
    </row>
    <row r="196" spans="8:15" x14ac:dyDescent="0.3">
      <c r="H196">
        <f>Data!A195</f>
        <v>193</v>
      </c>
      <c r="I196">
        <f>$B$4*Data!C195/Data!C194</f>
        <v>3921.1940427355744</v>
      </c>
      <c r="J196">
        <f>$B$5*Data!F195/Data!F194</f>
        <v>3052.4950460555328</v>
      </c>
      <c r="K196">
        <f>$B$6*Data!I195/Data!I194</f>
        <v>983.62360708037363</v>
      </c>
      <c r="L196">
        <f>$B$7*Data!L195/Data!L194</f>
        <v>1978.7692547443785</v>
      </c>
      <c r="M196">
        <f t="shared" si="15"/>
        <v>9936.0819506158587</v>
      </c>
      <c r="N196" s="46">
        <f t="shared" si="16"/>
        <v>-63.918049384141341</v>
      </c>
      <c r="O196" s="46">
        <f t="shared" si="17"/>
        <v>63.918049384141341</v>
      </c>
    </row>
    <row r="197" spans="8:15" x14ac:dyDescent="0.3">
      <c r="H197">
        <f>Data!A196</f>
        <v>194</v>
      </c>
      <c r="I197">
        <f>$B$4*Data!C196/Data!C195</f>
        <v>3994.0723213196652</v>
      </c>
      <c r="J197">
        <f>$B$5*Data!F196/Data!F195</f>
        <v>3009.2159991954172</v>
      </c>
      <c r="K197">
        <f>$B$6*Data!I196/Data!I195</f>
        <v>1006.3882439021168</v>
      </c>
      <c r="L197">
        <f>$B$7*Data!L196/Data!L195</f>
        <v>2016.0569361919131</v>
      </c>
      <c r="M197">
        <f t="shared" ref="M197:M260" si="18">SUM(I197:L197)</f>
        <v>10025.733500609113</v>
      </c>
      <c r="N197" s="46">
        <f t="shared" ref="N197:N260" si="19">M197-$B$8</f>
        <v>25.733500609112525</v>
      </c>
      <c r="O197" s="46">
        <f t="shared" ref="O197:O260" si="20">-N197</f>
        <v>-25.733500609112525</v>
      </c>
    </row>
    <row r="198" spans="8:15" x14ac:dyDescent="0.3">
      <c r="H198">
        <f>Data!A197</f>
        <v>195</v>
      </c>
      <c r="I198">
        <f>$B$4*Data!C197/Data!C196</f>
        <v>3969.730356531039</v>
      </c>
      <c r="J198">
        <f>$B$5*Data!F197/Data!F196</f>
        <v>3021.5941900950984</v>
      </c>
      <c r="K198">
        <f>$B$6*Data!I197/Data!I196</f>
        <v>994.53368442747501</v>
      </c>
      <c r="L198">
        <f>$B$7*Data!L197/Data!L196</f>
        <v>1992.6010791338092</v>
      </c>
      <c r="M198">
        <f t="shared" si="18"/>
        <v>9978.4593101874216</v>
      </c>
      <c r="N198" s="46">
        <f t="shared" si="19"/>
        <v>-21.540689812578421</v>
      </c>
      <c r="O198" s="46">
        <f t="shared" si="20"/>
        <v>21.540689812578421</v>
      </c>
    </row>
    <row r="199" spans="8:15" x14ac:dyDescent="0.3">
      <c r="H199">
        <f>Data!A198</f>
        <v>196</v>
      </c>
      <c r="I199">
        <f>$B$4*Data!C198/Data!C197</f>
        <v>4042.3750133976223</v>
      </c>
      <c r="J199">
        <f>$B$5*Data!F198/Data!F197</f>
        <v>2939.5199276505382</v>
      </c>
      <c r="K199">
        <f>$B$6*Data!I198/Data!I197</f>
        <v>991.50555598824985</v>
      </c>
      <c r="L199">
        <f>$B$7*Data!L198/Data!L197</f>
        <v>2033.479918787966</v>
      </c>
      <c r="M199">
        <f t="shared" si="18"/>
        <v>10006.880415824375</v>
      </c>
      <c r="N199" s="46">
        <f t="shared" si="19"/>
        <v>6.8804158243747224</v>
      </c>
      <c r="O199" s="46">
        <f t="shared" si="20"/>
        <v>-6.8804158243747224</v>
      </c>
    </row>
    <row r="200" spans="8:15" x14ac:dyDescent="0.3">
      <c r="H200">
        <f>Data!A199</f>
        <v>197</v>
      </c>
      <c r="I200">
        <f>$B$4*Data!C199/Data!C198</f>
        <v>4008.893222634154</v>
      </c>
      <c r="J200">
        <f>$B$5*Data!F199/Data!F198</f>
        <v>3015.2239707130379</v>
      </c>
      <c r="K200">
        <f>$B$6*Data!I199/Data!I198</f>
        <v>1005.8729833270459</v>
      </c>
      <c r="L200">
        <f>$B$7*Data!L199/Data!L198</f>
        <v>1978.4628503714205</v>
      </c>
      <c r="M200">
        <f t="shared" si="18"/>
        <v>10008.45302704566</v>
      </c>
      <c r="N200" s="46">
        <f t="shared" si="19"/>
        <v>8.4530270456598373</v>
      </c>
      <c r="O200" s="46">
        <f t="shared" si="20"/>
        <v>-8.4530270456598373</v>
      </c>
    </row>
    <row r="201" spans="8:15" x14ac:dyDescent="0.3">
      <c r="H201">
        <f>Data!A200</f>
        <v>198</v>
      </c>
      <c r="I201">
        <f>$B$4*Data!C200/Data!C199</f>
        <v>3933.4275642869488</v>
      </c>
      <c r="J201">
        <f>$B$5*Data!F200/Data!F199</f>
        <v>3005.5375515943883</v>
      </c>
      <c r="K201">
        <f>$B$6*Data!I200/Data!I199</f>
        <v>992.62821560129623</v>
      </c>
      <c r="L201">
        <f>$B$7*Data!L200/Data!L199</f>
        <v>1992.4372747764521</v>
      </c>
      <c r="M201">
        <f t="shared" si="18"/>
        <v>9924.0306062590862</v>
      </c>
      <c r="N201" s="46">
        <f t="shared" si="19"/>
        <v>-75.969393740913802</v>
      </c>
      <c r="O201" s="46">
        <f t="shared" si="20"/>
        <v>75.969393740913802</v>
      </c>
    </row>
    <row r="202" spans="8:15" x14ac:dyDescent="0.3">
      <c r="H202">
        <f>Data!A201</f>
        <v>199</v>
      </c>
      <c r="I202">
        <f>$B$4*Data!C201/Data!C200</f>
        <v>3927.3950379814773</v>
      </c>
      <c r="J202">
        <f>$B$5*Data!F201/Data!F200</f>
        <v>2989.4236109754188</v>
      </c>
      <c r="K202">
        <f>$B$6*Data!I201/Data!I200</f>
        <v>977.93352318996494</v>
      </c>
      <c r="L202">
        <f>$B$7*Data!L201/Data!L200</f>
        <v>1949.3442298741711</v>
      </c>
      <c r="M202">
        <f t="shared" si="18"/>
        <v>9844.0964020210322</v>
      </c>
      <c r="N202" s="46">
        <f t="shared" si="19"/>
        <v>-155.90359797896781</v>
      </c>
      <c r="O202" s="46">
        <f t="shared" si="20"/>
        <v>155.90359797896781</v>
      </c>
    </row>
    <row r="203" spans="8:15" x14ac:dyDescent="0.3">
      <c r="H203">
        <f>Data!A202</f>
        <v>200</v>
      </c>
      <c r="I203">
        <f>$B$4*Data!C202/Data!C201</f>
        <v>4012.1731628881325</v>
      </c>
      <c r="J203">
        <f>$B$5*Data!F202/Data!F201</f>
        <v>3051.8943467441368</v>
      </c>
      <c r="K203">
        <f>$B$6*Data!I202/Data!I201</f>
        <v>1018.6680611926726</v>
      </c>
      <c r="L203">
        <f>$B$7*Data!L202/Data!L201</f>
        <v>1993.5665334552027</v>
      </c>
      <c r="M203">
        <f t="shared" si="18"/>
        <v>10076.302104280145</v>
      </c>
      <c r="N203" s="46">
        <f t="shared" si="19"/>
        <v>76.302104280144704</v>
      </c>
      <c r="O203" s="46">
        <f t="shared" si="20"/>
        <v>-76.302104280144704</v>
      </c>
    </row>
    <row r="204" spans="8:15" x14ac:dyDescent="0.3">
      <c r="H204">
        <f>Data!A203</f>
        <v>201</v>
      </c>
      <c r="I204">
        <f>$B$4*Data!C203/Data!C202</f>
        <v>3973.7806305136673</v>
      </c>
      <c r="J204">
        <f>$B$5*Data!F203/Data!F202</f>
        <v>2994.9706040992605</v>
      </c>
      <c r="K204">
        <f>$B$6*Data!I203/Data!I202</f>
        <v>990.77608855427025</v>
      </c>
      <c r="L204">
        <f>$B$7*Data!L203/Data!L202</f>
        <v>1993.816303616524</v>
      </c>
      <c r="M204">
        <f t="shared" si="18"/>
        <v>9953.3436267837224</v>
      </c>
      <c r="N204" s="46">
        <f t="shared" si="19"/>
        <v>-46.656373216277643</v>
      </c>
      <c r="O204" s="46">
        <f t="shared" si="20"/>
        <v>46.656373216277643</v>
      </c>
    </row>
    <row r="205" spans="8:15" x14ac:dyDescent="0.3">
      <c r="H205">
        <f>Data!A204</f>
        <v>202</v>
      </c>
      <c r="I205">
        <f>$B$4*Data!C204/Data!C203</f>
        <v>4062.1294725796793</v>
      </c>
      <c r="J205">
        <f>$B$5*Data!F204/Data!F203</f>
        <v>3039.9438093302861</v>
      </c>
      <c r="K205">
        <f>$B$6*Data!I204/Data!I203</f>
        <v>1005.3090116544242</v>
      </c>
      <c r="L205">
        <f>$B$7*Data!L204/Data!L203</f>
        <v>1993.2050103837578</v>
      </c>
      <c r="M205">
        <f t="shared" si="18"/>
        <v>10100.587303948147</v>
      </c>
      <c r="N205" s="46">
        <f t="shared" si="19"/>
        <v>100.58730394814665</v>
      </c>
      <c r="O205" s="46">
        <f t="shared" si="20"/>
        <v>-100.58730394814665</v>
      </c>
    </row>
    <row r="206" spans="8:15" x14ac:dyDescent="0.3">
      <c r="H206">
        <f>Data!A205</f>
        <v>203</v>
      </c>
      <c r="I206">
        <f>$B$4*Data!C205/Data!C204</f>
        <v>4013.0467690210376</v>
      </c>
      <c r="J206">
        <f>$B$5*Data!F205/Data!F204</f>
        <v>2973.9682498320763</v>
      </c>
      <c r="K206">
        <f>$B$6*Data!I205/Data!I204</f>
        <v>1017.4267080087021</v>
      </c>
      <c r="L206">
        <f>$B$7*Data!L205/Data!L204</f>
        <v>2008.5950686207627</v>
      </c>
      <c r="M206">
        <f t="shared" si="18"/>
        <v>10013.036795482578</v>
      </c>
      <c r="N206" s="46">
        <f t="shared" si="19"/>
        <v>13.036795482577872</v>
      </c>
      <c r="O206" s="46">
        <f t="shared" si="20"/>
        <v>-13.036795482577872</v>
      </c>
    </row>
    <row r="207" spans="8:15" x14ac:dyDescent="0.3">
      <c r="H207">
        <f>Data!A206</f>
        <v>204</v>
      </c>
      <c r="I207">
        <f>$B$4*Data!C206/Data!C205</f>
        <v>4091.8959182929793</v>
      </c>
      <c r="J207">
        <f>$B$5*Data!F206/Data!F205</f>
        <v>3006.3196825773034</v>
      </c>
      <c r="K207">
        <f>$B$6*Data!I206/Data!I205</f>
        <v>998.78387899184168</v>
      </c>
      <c r="L207">
        <f>$B$7*Data!L206/Data!L205</f>
        <v>1978.0225823857238</v>
      </c>
      <c r="M207">
        <f t="shared" si="18"/>
        <v>10075.022062247848</v>
      </c>
      <c r="N207" s="46">
        <f t="shared" si="19"/>
        <v>75.022062247848226</v>
      </c>
      <c r="O207" s="46">
        <f t="shared" si="20"/>
        <v>-75.022062247848226</v>
      </c>
    </row>
    <row r="208" spans="8:15" x14ac:dyDescent="0.3">
      <c r="H208">
        <f>Data!A207</f>
        <v>205</v>
      </c>
      <c r="I208">
        <f>$B$4*Data!C207/Data!C206</f>
        <v>3991.267567977347</v>
      </c>
      <c r="J208">
        <f>$B$5*Data!F207/Data!F206</f>
        <v>3076.4283508540275</v>
      </c>
      <c r="K208">
        <f>$B$6*Data!I207/Data!I206</f>
        <v>993.84251069792606</v>
      </c>
      <c r="L208">
        <f>$B$7*Data!L207/Data!L206</f>
        <v>1986.0901866046609</v>
      </c>
      <c r="M208">
        <f t="shared" si="18"/>
        <v>10047.628616133961</v>
      </c>
      <c r="N208" s="46">
        <f t="shared" si="19"/>
        <v>47.628616133961259</v>
      </c>
      <c r="O208" s="46">
        <f t="shared" si="20"/>
        <v>-47.628616133961259</v>
      </c>
    </row>
    <row r="209" spans="8:15" x14ac:dyDescent="0.3">
      <c r="H209">
        <f>Data!A208</f>
        <v>206</v>
      </c>
      <c r="I209">
        <f>$B$4*Data!C208/Data!C207</f>
        <v>4032.6829901375318</v>
      </c>
      <c r="J209">
        <f>$B$5*Data!F208/Data!F207</f>
        <v>3008.652815539514</v>
      </c>
      <c r="K209">
        <f>$B$6*Data!I208/Data!I207</f>
        <v>997.65231036338673</v>
      </c>
      <c r="L209">
        <f>$B$7*Data!L208/Data!L207</f>
        <v>2018.6203761347999</v>
      </c>
      <c r="M209">
        <f t="shared" si="18"/>
        <v>10057.608492175234</v>
      </c>
      <c r="N209" s="46">
        <f t="shared" si="19"/>
        <v>57.60849217523355</v>
      </c>
      <c r="O209" s="46">
        <f t="shared" si="20"/>
        <v>-57.60849217523355</v>
      </c>
    </row>
    <row r="210" spans="8:15" x14ac:dyDescent="0.3">
      <c r="H210">
        <f>Data!A209</f>
        <v>207</v>
      </c>
      <c r="I210">
        <f>$B$4*Data!C209/Data!C208</f>
        <v>4043.765704073925</v>
      </c>
      <c r="J210">
        <f>$B$5*Data!F209/Data!F208</f>
        <v>2951.4945715647855</v>
      </c>
      <c r="K210">
        <f>$B$6*Data!I209/Data!I208</f>
        <v>999.89086134670924</v>
      </c>
      <c r="L210">
        <f>$B$7*Data!L209/Data!L208</f>
        <v>2018.2449532435771</v>
      </c>
      <c r="M210">
        <f t="shared" si="18"/>
        <v>10013.396090228996</v>
      </c>
      <c r="N210" s="46">
        <f t="shared" si="19"/>
        <v>13.3960902289964</v>
      </c>
      <c r="O210" s="46">
        <f t="shared" si="20"/>
        <v>-13.3960902289964</v>
      </c>
    </row>
    <row r="211" spans="8:15" x14ac:dyDescent="0.3">
      <c r="H211">
        <f>Data!A210</f>
        <v>208</v>
      </c>
      <c r="I211">
        <f>$B$4*Data!C210/Data!C209</f>
        <v>3870.5403882448472</v>
      </c>
      <c r="J211">
        <f>$B$5*Data!F210/Data!F209</f>
        <v>2925.8046139943149</v>
      </c>
      <c r="K211">
        <f>$B$6*Data!I210/Data!I209</f>
        <v>1018.4965162572544</v>
      </c>
      <c r="L211">
        <f>$B$7*Data!L210/Data!L209</f>
        <v>2017.6128471048862</v>
      </c>
      <c r="M211">
        <f t="shared" si="18"/>
        <v>9832.4543656013029</v>
      </c>
      <c r="N211" s="46">
        <f t="shared" si="19"/>
        <v>-167.54563439869708</v>
      </c>
      <c r="O211" s="46">
        <f t="shared" si="20"/>
        <v>167.54563439869708</v>
      </c>
    </row>
    <row r="212" spans="8:15" x14ac:dyDescent="0.3">
      <c r="H212">
        <f>Data!A211</f>
        <v>209</v>
      </c>
      <c r="I212">
        <f>$B$4*Data!C211/Data!C210</f>
        <v>3993.911086553353</v>
      </c>
      <c r="J212">
        <f>$B$5*Data!F211/Data!F210</f>
        <v>2989.376845348067</v>
      </c>
      <c r="K212">
        <f>$B$6*Data!I211/Data!I210</f>
        <v>983.43043422719143</v>
      </c>
      <c r="L212">
        <f>$B$7*Data!L211/Data!L210</f>
        <v>2004.8529620316388</v>
      </c>
      <c r="M212">
        <f t="shared" si="18"/>
        <v>9971.5713281602511</v>
      </c>
      <c r="N212" s="46">
        <f t="shared" si="19"/>
        <v>-28.428671839748858</v>
      </c>
      <c r="O212" s="46">
        <f t="shared" si="20"/>
        <v>28.428671839748858</v>
      </c>
    </row>
    <row r="213" spans="8:15" x14ac:dyDescent="0.3">
      <c r="H213">
        <f>Data!A212</f>
        <v>210</v>
      </c>
      <c r="I213">
        <f>$B$4*Data!C212/Data!C211</f>
        <v>3906.7195250020422</v>
      </c>
      <c r="J213">
        <f>$B$5*Data!F212/Data!F211</f>
        <v>2964.1595560507521</v>
      </c>
      <c r="K213">
        <f>$B$6*Data!I212/Data!I211</f>
        <v>991.75383163374011</v>
      </c>
      <c r="L213">
        <f>$B$7*Data!L212/Data!L211</f>
        <v>2011.6304954602069</v>
      </c>
      <c r="M213">
        <f t="shared" si="18"/>
        <v>9874.2634081467422</v>
      </c>
      <c r="N213" s="46">
        <f t="shared" si="19"/>
        <v>-125.73659185325778</v>
      </c>
      <c r="O213" s="46">
        <f t="shared" si="20"/>
        <v>125.73659185325778</v>
      </c>
    </row>
    <row r="214" spans="8:15" x14ac:dyDescent="0.3">
      <c r="H214">
        <f>Data!A213</f>
        <v>211</v>
      </c>
      <c r="I214">
        <f>$B$4*Data!C213/Data!C212</f>
        <v>4007.048616620159</v>
      </c>
      <c r="J214">
        <f>$B$5*Data!F213/Data!F212</f>
        <v>3002.2470617111803</v>
      </c>
      <c r="K214">
        <f>$B$6*Data!I213/Data!I212</f>
        <v>965.67070249015285</v>
      </c>
      <c r="L214">
        <f>$B$7*Data!L213/Data!L212</f>
        <v>2027.4158988780787</v>
      </c>
      <c r="M214">
        <f t="shared" si="18"/>
        <v>10002.38227969957</v>
      </c>
      <c r="N214" s="46">
        <f t="shared" si="19"/>
        <v>2.3822796995700628</v>
      </c>
      <c r="O214" s="46">
        <f t="shared" si="20"/>
        <v>-2.3822796995700628</v>
      </c>
    </row>
    <row r="215" spans="8:15" x14ac:dyDescent="0.3">
      <c r="H215">
        <f>Data!A214</f>
        <v>212</v>
      </c>
      <c r="I215">
        <f>$B$4*Data!C214/Data!C213</f>
        <v>3998.5746144240725</v>
      </c>
      <c r="J215">
        <f>$B$5*Data!F214/Data!F213</f>
        <v>3048.3136347690493</v>
      </c>
      <c r="K215">
        <f>$B$6*Data!I214/Data!I213</f>
        <v>1000.1679449557178</v>
      </c>
      <c r="L215">
        <f>$B$7*Data!L214/Data!L213</f>
        <v>2007.6187611131879</v>
      </c>
      <c r="M215">
        <f t="shared" si="18"/>
        <v>10054.674955262028</v>
      </c>
      <c r="N215" s="46">
        <f t="shared" si="19"/>
        <v>54.674955262027652</v>
      </c>
      <c r="O215" s="46">
        <f t="shared" si="20"/>
        <v>-54.674955262027652</v>
      </c>
    </row>
    <row r="216" spans="8:15" x14ac:dyDescent="0.3">
      <c r="H216">
        <f>Data!A215</f>
        <v>213</v>
      </c>
      <c r="I216">
        <f>$B$4*Data!C215/Data!C214</f>
        <v>4021.6780146130272</v>
      </c>
      <c r="J216">
        <f>$B$5*Data!F215/Data!F214</f>
        <v>3038.6805359175573</v>
      </c>
      <c r="K216">
        <f>$B$6*Data!I215/Data!I214</f>
        <v>992.3984392818212</v>
      </c>
      <c r="L216">
        <f>$B$7*Data!L215/Data!L214</f>
        <v>2011.9578619797308</v>
      </c>
      <c r="M216">
        <f t="shared" si="18"/>
        <v>10064.714851792136</v>
      </c>
      <c r="N216" s="46">
        <f t="shared" si="19"/>
        <v>64.71485179213596</v>
      </c>
      <c r="O216" s="46">
        <f t="shared" si="20"/>
        <v>-64.71485179213596</v>
      </c>
    </row>
    <row r="217" spans="8:15" x14ac:dyDescent="0.3">
      <c r="H217">
        <f>Data!A216</f>
        <v>214</v>
      </c>
      <c r="I217">
        <f>$B$4*Data!C216/Data!C215</f>
        <v>3999.2002791530895</v>
      </c>
      <c r="J217">
        <f>$B$5*Data!F216/Data!F215</f>
        <v>2951.4151465729915</v>
      </c>
      <c r="K217">
        <f>$B$6*Data!I216/Data!I215</f>
        <v>1006.2438341788051</v>
      </c>
      <c r="L217">
        <f>$B$7*Data!L216/Data!L215</f>
        <v>1946.2517138843173</v>
      </c>
      <c r="M217">
        <f t="shared" si="18"/>
        <v>9903.110973789202</v>
      </c>
      <c r="N217" s="46">
        <f t="shared" si="19"/>
        <v>-96.889026210797965</v>
      </c>
      <c r="O217" s="46">
        <f t="shared" si="20"/>
        <v>96.889026210797965</v>
      </c>
    </row>
    <row r="218" spans="8:15" x14ac:dyDescent="0.3">
      <c r="H218">
        <f>Data!A217</f>
        <v>215</v>
      </c>
      <c r="I218">
        <f>$B$4*Data!C217/Data!C216</f>
        <v>3923.6531616114175</v>
      </c>
      <c r="J218">
        <f>$B$5*Data!F217/Data!F216</f>
        <v>2999.217246709652</v>
      </c>
      <c r="K218">
        <f>$B$6*Data!I217/Data!I216</f>
        <v>1017.7367557851629</v>
      </c>
      <c r="L218">
        <f>$B$7*Data!L217/Data!L216</f>
        <v>1987.6317152820886</v>
      </c>
      <c r="M218">
        <f t="shared" si="18"/>
        <v>9928.2388793883219</v>
      </c>
      <c r="N218" s="46">
        <f t="shared" si="19"/>
        <v>-71.761120611678052</v>
      </c>
      <c r="O218" s="46">
        <f t="shared" si="20"/>
        <v>71.761120611678052</v>
      </c>
    </row>
    <row r="219" spans="8:15" x14ac:dyDescent="0.3">
      <c r="H219">
        <f>Data!A218</f>
        <v>216</v>
      </c>
      <c r="I219">
        <f>$B$4*Data!C218/Data!C217</f>
        <v>3916.9060773970259</v>
      </c>
      <c r="J219">
        <f>$B$5*Data!F218/Data!F217</f>
        <v>2968.5222316086979</v>
      </c>
      <c r="K219">
        <f>$B$6*Data!I218/Data!I217</f>
        <v>998.0786458633977</v>
      </c>
      <c r="L219">
        <f>$B$7*Data!L218/Data!L217</f>
        <v>1981.6532372259287</v>
      </c>
      <c r="M219">
        <f t="shared" si="18"/>
        <v>9865.1601920950488</v>
      </c>
      <c r="N219" s="46">
        <f t="shared" si="19"/>
        <v>-134.83980790495116</v>
      </c>
      <c r="O219" s="46">
        <f t="shared" si="20"/>
        <v>134.83980790495116</v>
      </c>
    </row>
    <row r="220" spans="8:15" x14ac:dyDescent="0.3">
      <c r="H220">
        <f>Data!A219</f>
        <v>217</v>
      </c>
      <c r="I220">
        <f>$B$4*Data!C219/Data!C218</f>
        <v>4000.3456028109031</v>
      </c>
      <c r="J220">
        <f>$B$5*Data!F219/Data!F218</f>
        <v>3005.9433016647781</v>
      </c>
      <c r="K220">
        <f>$B$6*Data!I219/Data!I218</f>
        <v>990.85349950334785</v>
      </c>
      <c r="L220">
        <f>$B$7*Data!L219/Data!L218</f>
        <v>2020.4415427455617</v>
      </c>
      <c r="M220">
        <f t="shared" si="18"/>
        <v>10017.583946724591</v>
      </c>
      <c r="N220" s="46">
        <f t="shared" si="19"/>
        <v>17.583946724591442</v>
      </c>
      <c r="O220" s="46">
        <f t="shared" si="20"/>
        <v>-17.583946724591442</v>
      </c>
    </row>
    <row r="221" spans="8:15" x14ac:dyDescent="0.3">
      <c r="H221">
        <f>Data!A220</f>
        <v>218</v>
      </c>
      <c r="I221">
        <f>$B$4*Data!C220/Data!C219</f>
        <v>3938.4171421201763</v>
      </c>
      <c r="J221">
        <f>$B$5*Data!F220/Data!F219</f>
        <v>2971.947688920704</v>
      </c>
      <c r="K221">
        <f>$B$6*Data!I220/Data!I219</f>
        <v>999.24638369248294</v>
      </c>
      <c r="L221">
        <f>$B$7*Data!L220/Data!L219</f>
        <v>1947.7263902631157</v>
      </c>
      <c r="M221">
        <f t="shared" si="18"/>
        <v>9857.3376049964791</v>
      </c>
      <c r="N221" s="46">
        <f t="shared" si="19"/>
        <v>-142.66239500352094</v>
      </c>
      <c r="O221" s="46">
        <f t="shared" si="20"/>
        <v>142.66239500352094</v>
      </c>
    </row>
    <row r="222" spans="8:15" x14ac:dyDescent="0.3">
      <c r="H222">
        <f>Data!A221</f>
        <v>219</v>
      </c>
      <c r="I222">
        <f>$B$4*Data!C221/Data!C220</f>
        <v>3936.9115747916012</v>
      </c>
      <c r="J222">
        <f>$B$5*Data!F221/Data!F220</f>
        <v>3015.2075801300962</v>
      </c>
      <c r="K222">
        <f>$B$6*Data!I221/Data!I220</f>
        <v>996.74491176462857</v>
      </c>
      <c r="L222">
        <f>$B$7*Data!L221/Data!L220</f>
        <v>1996.8501076863297</v>
      </c>
      <c r="M222">
        <f t="shared" si="18"/>
        <v>9945.7141743726552</v>
      </c>
      <c r="N222" s="46">
        <f t="shared" si="19"/>
        <v>-54.285825627344821</v>
      </c>
      <c r="O222" s="46">
        <f t="shared" si="20"/>
        <v>54.285825627344821</v>
      </c>
    </row>
    <row r="223" spans="8:15" x14ac:dyDescent="0.3">
      <c r="H223">
        <f>Data!A222</f>
        <v>220</v>
      </c>
      <c r="I223">
        <f>$B$4*Data!C222/Data!C221</f>
        <v>3917.6470862587125</v>
      </c>
      <c r="J223">
        <f>$B$5*Data!F222/Data!F221</f>
        <v>2988.1135324967659</v>
      </c>
      <c r="K223">
        <f>$B$6*Data!I222/Data!I221</f>
        <v>1002.7078197432849</v>
      </c>
      <c r="L223">
        <f>$B$7*Data!L222/Data!L221</f>
        <v>2043.338859987017</v>
      </c>
      <c r="M223">
        <f t="shared" si="18"/>
        <v>9951.8072984857808</v>
      </c>
      <c r="N223" s="46">
        <f t="shared" si="19"/>
        <v>-48.192701514219152</v>
      </c>
      <c r="O223" s="46">
        <f t="shared" si="20"/>
        <v>48.192701514219152</v>
      </c>
    </row>
    <row r="224" spans="8:15" x14ac:dyDescent="0.3">
      <c r="H224">
        <f>Data!A223</f>
        <v>221</v>
      </c>
      <c r="I224">
        <f>$B$4*Data!C223/Data!C222</f>
        <v>3891.5509830625147</v>
      </c>
      <c r="J224">
        <f>$B$5*Data!F223/Data!F222</f>
        <v>2979.8256474828945</v>
      </c>
      <c r="K224">
        <f>$B$6*Data!I223/Data!I222</f>
        <v>983.78442737306295</v>
      </c>
      <c r="L224">
        <f>$B$7*Data!L223/Data!L222</f>
        <v>2026.2260170985246</v>
      </c>
      <c r="M224">
        <f t="shared" si="18"/>
        <v>9881.3870750169972</v>
      </c>
      <c r="N224" s="46">
        <f t="shared" si="19"/>
        <v>-118.61292498300281</v>
      </c>
      <c r="O224" s="46">
        <f t="shared" si="20"/>
        <v>118.61292498300281</v>
      </c>
    </row>
    <row r="225" spans="8:15" x14ac:dyDescent="0.3">
      <c r="H225">
        <f>Data!A224</f>
        <v>222</v>
      </c>
      <c r="I225">
        <f>$B$4*Data!C224/Data!C223</f>
        <v>4198.3749702519044</v>
      </c>
      <c r="J225">
        <f>$B$5*Data!F224/Data!F223</f>
        <v>3002.981099539667</v>
      </c>
      <c r="K225">
        <f>$B$6*Data!I224/Data!I223</f>
        <v>994.86025749995235</v>
      </c>
      <c r="L225">
        <f>$B$7*Data!L224/Data!L223</f>
        <v>1956.6474772506062</v>
      </c>
      <c r="M225">
        <f t="shared" si="18"/>
        <v>10152.86380454213</v>
      </c>
      <c r="N225" s="46">
        <f t="shared" si="19"/>
        <v>152.86380454213031</v>
      </c>
      <c r="O225" s="46">
        <f t="shared" si="20"/>
        <v>-152.86380454213031</v>
      </c>
    </row>
    <row r="226" spans="8:15" x14ac:dyDescent="0.3">
      <c r="H226">
        <f>Data!A225</f>
        <v>223</v>
      </c>
      <c r="I226">
        <f>$B$4*Data!C225/Data!C224</f>
        <v>4034.2507232152548</v>
      </c>
      <c r="J226">
        <f>$B$5*Data!F225/Data!F224</f>
        <v>3040.1698556070241</v>
      </c>
      <c r="K226">
        <f>$B$6*Data!I225/Data!I224</f>
        <v>981.00741380180511</v>
      </c>
      <c r="L226">
        <f>$B$7*Data!L225/Data!L224</f>
        <v>2025.8046388901678</v>
      </c>
      <c r="M226">
        <f t="shared" si="18"/>
        <v>10081.232631514253</v>
      </c>
      <c r="N226" s="46">
        <f t="shared" si="19"/>
        <v>81.232631514252716</v>
      </c>
      <c r="O226" s="46">
        <f t="shared" si="20"/>
        <v>-81.232631514252716</v>
      </c>
    </row>
    <row r="227" spans="8:15" x14ac:dyDescent="0.3">
      <c r="H227">
        <f>Data!A226</f>
        <v>224</v>
      </c>
      <c r="I227">
        <f>$B$4*Data!C226/Data!C225</f>
        <v>3995.0336697915786</v>
      </c>
      <c r="J227">
        <f>$B$5*Data!F226/Data!F225</f>
        <v>2916.9668883083514</v>
      </c>
      <c r="K227">
        <f>$B$6*Data!I226/Data!I225</f>
        <v>1017.0929083533844</v>
      </c>
      <c r="L227">
        <f>$B$7*Data!L226/Data!L225</f>
        <v>1961.1722107335193</v>
      </c>
      <c r="M227">
        <f t="shared" si="18"/>
        <v>9890.2656771868333</v>
      </c>
      <c r="N227" s="46">
        <f t="shared" si="19"/>
        <v>-109.73432281316673</v>
      </c>
      <c r="O227" s="46">
        <f t="shared" si="20"/>
        <v>109.73432281316673</v>
      </c>
    </row>
    <row r="228" spans="8:15" x14ac:dyDescent="0.3">
      <c r="H228">
        <f>Data!A227</f>
        <v>225</v>
      </c>
      <c r="I228">
        <f>$B$4*Data!C227/Data!C226</f>
        <v>4033.9699374591464</v>
      </c>
      <c r="J228">
        <f>$B$5*Data!F227/Data!F226</f>
        <v>2992.1222464040411</v>
      </c>
      <c r="K228">
        <f>$B$6*Data!I227/Data!I226</f>
        <v>1009.0447809674775</v>
      </c>
      <c r="L228">
        <f>$B$7*Data!L227/Data!L226</f>
        <v>1999.2887795357578</v>
      </c>
      <c r="M228">
        <f t="shared" si="18"/>
        <v>10034.425744366423</v>
      </c>
      <c r="N228" s="46">
        <f t="shared" si="19"/>
        <v>34.425744366422805</v>
      </c>
      <c r="O228" s="46">
        <f t="shared" si="20"/>
        <v>-34.425744366422805</v>
      </c>
    </row>
    <row r="229" spans="8:15" x14ac:dyDescent="0.3">
      <c r="H229">
        <f>Data!A228</f>
        <v>226</v>
      </c>
      <c r="I229">
        <f>$B$4*Data!C228/Data!C227</f>
        <v>4005.0739866776034</v>
      </c>
      <c r="J229">
        <f>$B$5*Data!F228/Data!F227</f>
        <v>3067.2273223021484</v>
      </c>
      <c r="K229">
        <f>$B$6*Data!I228/Data!I227</f>
        <v>981.36944352469948</v>
      </c>
      <c r="L229">
        <f>$B$7*Data!L228/Data!L227</f>
        <v>1949.8940294137203</v>
      </c>
      <c r="M229">
        <f t="shared" si="18"/>
        <v>10003.564781918172</v>
      </c>
      <c r="N229" s="46">
        <f t="shared" si="19"/>
        <v>3.5647819181722298</v>
      </c>
      <c r="O229" s="46">
        <f t="shared" si="20"/>
        <v>-3.5647819181722298</v>
      </c>
    </row>
    <row r="230" spans="8:15" x14ac:dyDescent="0.3">
      <c r="H230">
        <f>Data!A229</f>
        <v>227</v>
      </c>
      <c r="I230">
        <f>$B$4*Data!C229/Data!C228</f>
        <v>3900.9730795535438</v>
      </c>
      <c r="J230">
        <f>$B$5*Data!F229/Data!F228</f>
        <v>3024.5457366301239</v>
      </c>
      <c r="K230">
        <f>$B$6*Data!I229/Data!I228</f>
        <v>1042.825913262611</v>
      </c>
      <c r="L230">
        <f>$B$7*Data!L229/Data!L228</f>
        <v>1993.3791046672823</v>
      </c>
      <c r="M230">
        <f t="shared" si="18"/>
        <v>9961.7238341135599</v>
      </c>
      <c r="N230" s="46">
        <f t="shared" si="19"/>
        <v>-38.27616588644014</v>
      </c>
      <c r="O230" s="46">
        <f t="shared" si="20"/>
        <v>38.27616588644014</v>
      </c>
    </row>
    <row r="231" spans="8:15" x14ac:dyDescent="0.3">
      <c r="H231">
        <f>Data!A230</f>
        <v>228</v>
      </c>
      <c r="I231">
        <f>$B$4*Data!C230/Data!C229</f>
        <v>4137.3428571936183</v>
      </c>
      <c r="J231">
        <f>$B$5*Data!F230/Data!F229</f>
        <v>3004.6157063135456</v>
      </c>
      <c r="K231">
        <f>$B$6*Data!I230/Data!I229</f>
        <v>994.43436600461291</v>
      </c>
      <c r="L231">
        <f>$B$7*Data!L230/Data!L229</f>
        <v>1958.2646509815984</v>
      </c>
      <c r="M231">
        <f t="shared" si="18"/>
        <v>10094.657580493375</v>
      </c>
      <c r="N231" s="46">
        <f t="shared" si="19"/>
        <v>94.657580493374553</v>
      </c>
      <c r="O231" s="46">
        <f t="shared" si="20"/>
        <v>-94.657580493374553</v>
      </c>
    </row>
    <row r="232" spans="8:15" x14ac:dyDescent="0.3">
      <c r="H232">
        <f>Data!A231</f>
        <v>229</v>
      </c>
      <c r="I232">
        <f>$B$4*Data!C231/Data!C230</f>
        <v>4028.0417393992207</v>
      </c>
      <c r="J232">
        <f>$B$5*Data!F231/Data!F230</f>
        <v>3068.0418441086313</v>
      </c>
      <c r="K232">
        <f>$B$6*Data!I231/Data!I230</f>
        <v>1002.1660822228338</v>
      </c>
      <c r="L232">
        <f>$B$7*Data!L231/Data!L230</f>
        <v>1954.1991517887757</v>
      </c>
      <c r="M232">
        <f t="shared" si="18"/>
        <v>10052.448817519462</v>
      </c>
      <c r="N232" s="46">
        <f t="shared" si="19"/>
        <v>52.448817519461954</v>
      </c>
      <c r="O232" s="46">
        <f t="shared" si="20"/>
        <v>-52.448817519461954</v>
      </c>
    </row>
    <row r="233" spans="8:15" x14ac:dyDescent="0.3">
      <c r="H233">
        <f>Data!A232</f>
        <v>230</v>
      </c>
      <c r="I233">
        <f>$B$4*Data!C232/Data!C231</f>
        <v>4038.7811405653579</v>
      </c>
      <c r="J233">
        <f>$B$5*Data!F232/Data!F231</f>
        <v>3006.7011555639315</v>
      </c>
      <c r="K233">
        <f>$B$6*Data!I232/Data!I231</f>
        <v>1008.4450925805099</v>
      </c>
      <c r="L233">
        <f>$B$7*Data!L232/Data!L231</f>
        <v>2007.5493892027889</v>
      </c>
      <c r="M233">
        <f t="shared" si="18"/>
        <v>10061.476777912587</v>
      </c>
      <c r="N233" s="46">
        <f t="shared" si="19"/>
        <v>61.47677791258684</v>
      </c>
      <c r="O233" s="46">
        <f t="shared" si="20"/>
        <v>-61.47677791258684</v>
      </c>
    </row>
    <row r="234" spans="8:15" x14ac:dyDescent="0.3">
      <c r="H234">
        <f>Data!A233</f>
        <v>231</v>
      </c>
      <c r="I234">
        <f>$B$4*Data!C233/Data!C232</f>
        <v>4016.392182069877</v>
      </c>
      <c r="J234">
        <f>$B$5*Data!F233/Data!F232</f>
        <v>3016.4968304554855</v>
      </c>
      <c r="K234">
        <f>$B$6*Data!I233/Data!I232</f>
        <v>997.61013556742671</v>
      </c>
      <c r="L234">
        <f>$B$7*Data!L233/Data!L232</f>
        <v>2086.7825454473091</v>
      </c>
      <c r="M234">
        <f t="shared" si="18"/>
        <v>10117.281693540097</v>
      </c>
      <c r="N234" s="46">
        <f t="shared" si="19"/>
        <v>117.28169354009697</v>
      </c>
      <c r="O234" s="46">
        <f t="shared" si="20"/>
        <v>-117.28169354009697</v>
      </c>
    </row>
    <row r="235" spans="8:15" x14ac:dyDescent="0.3">
      <c r="H235">
        <f>Data!A234</f>
        <v>232</v>
      </c>
      <c r="I235">
        <f>$B$4*Data!C234/Data!C233</f>
        <v>4018.0736756873894</v>
      </c>
      <c r="J235">
        <f>$B$5*Data!F234/Data!F233</f>
        <v>2958.4952498525072</v>
      </c>
      <c r="K235">
        <f>$B$6*Data!I234/Data!I233</f>
        <v>996.17587568944839</v>
      </c>
      <c r="L235">
        <f>$B$7*Data!L234/Data!L233</f>
        <v>1986.3669075238947</v>
      </c>
      <c r="M235">
        <f t="shared" si="18"/>
        <v>9959.1117087532402</v>
      </c>
      <c r="N235" s="46">
        <f t="shared" si="19"/>
        <v>-40.888291246759763</v>
      </c>
      <c r="O235" s="46">
        <f t="shared" si="20"/>
        <v>40.888291246759763</v>
      </c>
    </row>
    <row r="236" spans="8:15" x14ac:dyDescent="0.3">
      <c r="H236">
        <f>Data!A235</f>
        <v>233</v>
      </c>
      <c r="I236">
        <f>$B$4*Data!C235/Data!C234</f>
        <v>3999.4148083436226</v>
      </c>
      <c r="J236">
        <f>$B$5*Data!F235/Data!F234</f>
        <v>3060.6835852415984</v>
      </c>
      <c r="K236">
        <f>$B$6*Data!I235/Data!I234</f>
        <v>996.31493365851009</v>
      </c>
      <c r="L236">
        <f>$B$7*Data!L235/Data!L234</f>
        <v>1987.7334058664969</v>
      </c>
      <c r="M236">
        <f t="shared" si="18"/>
        <v>10044.146733110229</v>
      </c>
      <c r="N236" s="46">
        <f t="shared" si="19"/>
        <v>44.146733110228524</v>
      </c>
      <c r="O236" s="46">
        <f t="shared" si="20"/>
        <v>-44.146733110228524</v>
      </c>
    </row>
    <row r="237" spans="8:15" x14ac:dyDescent="0.3">
      <c r="H237">
        <f>Data!A236</f>
        <v>234</v>
      </c>
      <c r="I237">
        <f>$B$4*Data!C236/Data!C235</f>
        <v>3978.9698983192361</v>
      </c>
      <c r="J237">
        <f>$B$5*Data!F236/Data!F235</f>
        <v>3008.0294191946332</v>
      </c>
      <c r="K237">
        <f>$B$6*Data!I236/Data!I235</f>
        <v>1000.9267661381385</v>
      </c>
      <c r="L237">
        <f>$B$7*Data!L236/Data!L235</f>
        <v>1986.6841302716302</v>
      </c>
      <c r="M237">
        <f t="shared" si="18"/>
        <v>9974.6102139236391</v>
      </c>
      <c r="N237" s="46">
        <f t="shared" si="19"/>
        <v>-25.389786076360906</v>
      </c>
      <c r="O237" s="46">
        <f t="shared" si="20"/>
        <v>25.389786076360906</v>
      </c>
    </row>
    <row r="238" spans="8:15" x14ac:dyDescent="0.3">
      <c r="H238">
        <f>Data!A237</f>
        <v>235</v>
      </c>
      <c r="I238">
        <f>$B$4*Data!C237/Data!C236</f>
        <v>4042.8867554184017</v>
      </c>
      <c r="J238">
        <f>$B$5*Data!F237/Data!F236</f>
        <v>2983.6664700381602</v>
      </c>
      <c r="K238">
        <f>$B$6*Data!I237/Data!I236</f>
        <v>1004.063630487305</v>
      </c>
      <c r="L238">
        <f>$B$7*Data!L237/Data!L236</f>
        <v>2038.3868394552089</v>
      </c>
      <c r="M238">
        <f t="shared" si="18"/>
        <v>10069.003695399077</v>
      </c>
      <c r="N238" s="46">
        <f t="shared" si="19"/>
        <v>69.003695399076605</v>
      </c>
      <c r="O238" s="46">
        <f t="shared" si="20"/>
        <v>-69.003695399076605</v>
      </c>
    </row>
    <row r="239" spans="8:15" x14ac:dyDescent="0.3">
      <c r="H239">
        <f>Data!A238</f>
        <v>236</v>
      </c>
      <c r="I239">
        <f>$B$4*Data!C238/Data!C237</f>
        <v>4008.887942215259</v>
      </c>
      <c r="J239">
        <f>$B$5*Data!F238/Data!F237</f>
        <v>3037.5823343242814</v>
      </c>
      <c r="K239">
        <f>$B$6*Data!I238/Data!I237</f>
        <v>998.23044733851714</v>
      </c>
      <c r="L239">
        <f>$B$7*Data!L238/Data!L237</f>
        <v>1995.5751299989174</v>
      </c>
      <c r="M239">
        <f t="shared" si="18"/>
        <v>10040.275853876976</v>
      </c>
      <c r="N239" s="46">
        <f t="shared" si="19"/>
        <v>40.275853876975816</v>
      </c>
      <c r="O239" s="46">
        <f t="shared" si="20"/>
        <v>-40.275853876975816</v>
      </c>
    </row>
    <row r="240" spans="8:15" x14ac:dyDescent="0.3">
      <c r="H240">
        <f>Data!A239</f>
        <v>237</v>
      </c>
      <c r="I240">
        <f>$B$4*Data!C239/Data!C238</f>
        <v>4030.3656010948253</v>
      </c>
      <c r="J240">
        <f>$B$5*Data!F239/Data!F238</f>
        <v>3011.708233958143</v>
      </c>
      <c r="K240">
        <f>$B$6*Data!I239/Data!I238</f>
        <v>1028.0847071965673</v>
      </c>
      <c r="L240">
        <f>$B$7*Data!L239/Data!L238</f>
        <v>2038.7770334677518</v>
      </c>
      <c r="M240">
        <f t="shared" si="18"/>
        <v>10108.935575717287</v>
      </c>
      <c r="N240" s="46">
        <f t="shared" si="19"/>
        <v>108.93557571728707</v>
      </c>
      <c r="O240" s="46">
        <f t="shared" si="20"/>
        <v>-108.93557571728707</v>
      </c>
    </row>
    <row r="241" spans="8:15" x14ac:dyDescent="0.3">
      <c r="H241">
        <f>Data!A240</f>
        <v>238</v>
      </c>
      <c r="I241">
        <f>$B$4*Data!C240/Data!C239</f>
        <v>4052.7322121946299</v>
      </c>
      <c r="J241">
        <f>$B$5*Data!F240/Data!F239</f>
        <v>2978.9212321953155</v>
      </c>
      <c r="K241">
        <f>$B$6*Data!I240/Data!I239</f>
        <v>986.73891908265091</v>
      </c>
      <c r="L241">
        <f>$B$7*Data!L240/Data!L239</f>
        <v>1988.9749407618001</v>
      </c>
      <c r="M241">
        <f t="shared" si="18"/>
        <v>10007.367304234396</v>
      </c>
      <c r="N241" s="46">
        <f t="shared" si="19"/>
        <v>7.3673042343962152</v>
      </c>
      <c r="O241" s="46">
        <f t="shared" si="20"/>
        <v>-7.3673042343962152</v>
      </c>
    </row>
    <row r="242" spans="8:15" x14ac:dyDescent="0.3">
      <c r="H242">
        <f>Data!A241</f>
        <v>239</v>
      </c>
      <c r="I242">
        <f>$B$4*Data!C241/Data!C240</f>
        <v>3943.3707747346066</v>
      </c>
      <c r="J242">
        <f>$B$5*Data!F241/Data!F240</f>
        <v>3000.3054938998825</v>
      </c>
      <c r="K242">
        <f>$B$6*Data!I241/Data!I240</f>
        <v>1005.2029668685325</v>
      </c>
      <c r="L242">
        <f>$B$7*Data!L241/Data!L240</f>
        <v>2009.3651136366609</v>
      </c>
      <c r="M242">
        <f t="shared" si="18"/>
        <v>9958.2443491396825</v>
      </c>
      <c r="N242" s="46">
        <f t="shared" si="19"/>
        <v>-41.755650860317473</v>
      </c>
      <c r="O242" s="46">
        <f t="shared" si="20"/>
        <v>41.755650860317473</v>
      </c>
    </row>
    <row r="243" spans="8:15" x14ac:dyDescent="0.3">
      <c r="H243">
        <f>Data!A242</f>
        <v>240</v>
      </c>
      <c r="I243">
        <f>$B$4*Data!C242/Data!C241</f>
        <v>4008.8116513591631</v>
      </c>
      <c r="J243">
        <f>$B$5*Data!F242/Data!F241</f>
        <v>3012.5274457307019</v>
      </c>
      <c r="K243">
        <f>$B$6*Data!I242/Data!I241</f>
        <v>1000.0760338514832</v>
      </c>
      <c r="L243">
        <f>$B$7*Data!L242/Data!L241</f>
        <v>2026.7471711736662</v>
      </c>
      <c r="M243">
        <f t="shared" si="18"/>
        <v>10048.162302115015</v>
      </c>
      <c r="N243" s="46">
        <f t="shared" si="19"/>
        <v>48.162302115015336</v>
      </c>
      <c r="O243" s="46">
        <f t="shared" si="20"/>
        <v>-48.162302115015336</v>
      </c>
    </row>
    <row r="244" spans="8:15" x14ac:dyDescent="0.3">
      <c r="H244">
        <f>Data!A243</f>
        <v>241</v>
      </c>
      <c r="I244">
        <f>$B$4*Data!C243/Data!C242</f>
        <v>4005.5029022888698</v>
      </c>
      <c r="J244">
        <f>$B$5*Data!F243/Data!F242</f>
        <v>3024.789423699799</v>
      </c>
      <c r="K244">
        <f>$B$6*Data!I243/Data!I242</f>
        <v>1005.9123137387761</v>
      </c>
      <c r="L244">
        <f>$B$7*Data!L243/Data!L242</f>
        <v>2000.5857538068115</v>
      </c>
      <c r="M244">
        <f t="shared" si="18"/>
        <v>10036.790393534257</v>
      </c>
      <c r="N244" s="46">
        <f t="shared" si="19"/>
        <v>36.790393534256509</v>
      </c>
      <c r="O244" s="46">
        <f t="shared" si="20"/>
        <v>-36.790393534256509</v>
      </c>
    </row>
    <row r="245" spans="8:15" x14ac:dyDescent="0.3">
      <c r="H245">
        <f>Data!A244</f>
        <v>242</v>
      </c>
      <c r="I245">
        <f>$B$4*Data!C244/Data!C243</f>
        <v>4033.9547767884883</v>
      </c>
      <c r="J245">
        <f>$B$5*Data!F244/Data!F243</f>
        <v>3024.5862639285583</v>
      </c>
      <c r="K245">
        <f>$B$6*Data!I244/Data!I243</f>
        <v>1017.7884586286382</v>
      </c>
      <c r="L245">
        <f>$B$7*Data!L244/Data!L243</f>
        <v>2048.8106988940626</v>
      </c>
      <c r="M245">
        <f t="shared" si="18"/>
        <v>10125.140198239747</v>
      </c>
      <c r="N245" s="46">
        <f t="shared" si="19"/>
        <v>125.14019823974741</v>
      </c>
      <c r="O245" s="46">
        <f t="shared" si="20"/>
        <v>-125.14019823974741</v>
      </c>
    </row>
    <row r="246" spans="8:15" x14ac:dyDescent="0.3">
      <c r="H246">
        <f>Data!A245</f>
        <v>243</v>
      </c>
      <c r="I246">
        <f>$B$4*Data!C245/Data!C244</f>
        <v>3968.6126901911889</v>
      </c>
      <c r="J246">
        <f>$B$5*Data!F245/Data!F244</f>
        <v>3000.8456706730444</v>
      </c>
      <c r="K246">
        <f>$B$6*Data!I245/Data!I244</f>
        <v>990.46150856275506</v>
      </c>
      <c r="L246">
        <f>$B$7*Data!L245/Data!L244</f>
        <v>2033.8722226687653</v>
      </c>
      <c r="M246">
        <f t="shared" si="18"/>
        <v>9993.7920920957531</v>
      </c>
      <c r="N246" s="46">
        <f t="shared" si="19"/>
        <v>-6.2079079042468948</v>
      </c>
      <c r="O246" s="46">
        <f t="shared" si="20"/>
        <v>6.2079079042468948</v>
      </c>
    </row>
    <row r="247" spans="8:15" x14ac:dyDescent="0.3">
      <c r="H247">
        <f>Data!A246</f>
        <v>244</v>
      </c>
      <c r="I247">
        <f>$B$4*Data!C246/Data!C245</f>
        <v>3994.1750131705085</v>
      </c>
      <c r="J247">
        <f>$B$5*Data!F246/Data!F245</f>
        <v>2995.0740130391664</v>
      </c>
      <c r="K247">
        <f>$B$6*Data!I246/Data!I245</f>
        <v>1002.1593574806107</v>
      </c>
      <c r="L247">
        <f>$B$7*Data!L246/Data!L245</f>
        <v>1986.8192848306176</v>
      </c>
      <c r="M247">
        <f t="shared" si="18"/>
        <v>9978.2276685209017</v>
      </c>
      <c r="N247" s="46">
        <f t="shared" si="19"/>
        <v>-21.772331479098284</v>
      </c>
      <c r="O247" s="46">
        <f t="shared" si="20"/>
        <v>21.772331479098284</v>
      </c>
    </row>
    <row r="248" spans="8:15" x14ac:dyDescent="0.3">
      <c r="H248">
        <f>Data!A247</f>
        <v>245</v>
      </c>
      <c r="I248">
        <f>$B$4*Data!C247/Data!C246</f>
        <v>4062.197043939394</v>
      </c>
      <c r="J248">
        <f>$B$5*Data!F247/Data!F246</f>
        <v>3012.1136729316722</v>
      </c>
      <c r="K248">
        <f>$B$6*Data!I247/Data!I246</f>
        <v>994.4253858148611</v>
      </c>
      <c r="L248">
        <f>$B$7*Data!L247/Data!L246</f>
        <v>1999.2237997482655</v>
      </c>
      <c r="M248">
        <f t="shared" si="18"/>
        <v>10067.959902434193</v>
      </c>
      <c r="N248" s="46">
        <f t="shared" si="19"/>
        <v>67.959902434193282</v>
      </c>
      <c r="O248" s="46">
        <f t="shared" si="20"/>
        <v>-67.959902434193282</v>
      </c>
    </row>
    <row r="249" spans="8:15" x14ac:dyDescent="0.3">
      <c r="H249">
        <f>Data!A248</f>
        <v>246</v>
      </c>
      <c r="I249">
        <f>$B$4*Data!C248/Data!C247</f>
        <v>4034.3895840491264</v>
      </c>
      <c r="J249">
        <f>$B$5*Data!F248/Data!F247</f>
        <v>3032.5170268157644</v>
      </c>
      <c r="K249">
        <f>$B$6*Data!I248/Data!I247</f>
        <v>997.22423149753445</v>
      </c>
      <c r="L249">
        <f>$B$7*Data!L248/Data!L247</f>
        <v>1985.1893306211821</v>
      </c>
      <c r="M249">
        <f t="shared" si="18"/>
        <v>10049.320172983607</v>
      </c>
      <c r="N249" s="46">
        <f t="shared" si="19"/>
        <v>49.320172983607335</v>
      </c>
      <c r="O249" s="46">
        <f t="shared" si="20"/>
        <v>-49.320172983607335</v>
      </c>
    </row>
    <row r="250" spans="8:15" x14ac:dyDescent="0.3">
      <c r="H250">
        <f>Data!A249</f>
        <v>247</v>
      </c>
      <c r="I250">
        <f>$B$4*Data!C249/Data!C248</f>
        <v>4003.5944394244834</v>
      </c>
      <c r="J250">
        <f>$B$5*Data!F249/Data!F248</f>
        <v>2998.7405764016344</v>
      </c>
      <c r="K250">
        <f>$B$6*Data!I249/Data!I248</f>
        <v>996.55469304768565</v>
      </c>
      <c r="L250">
        <f>$B$7*Data!L249/Data!L248</f>
        <v>1977.1762611415506</v>
      </c>
      <c r="M250">
        <f t="shared" si="18"/>
        <v>9976.0659700153556</v>
      </c>
      <c r="N250" s="46">
        <f t="shared" si="19"/>
        <v>-23.93402998464444</v>
      </c>
      <c r="O250" s="46">
        <f t="shared" si="20"/>
        <v>23.93402998464444</v>
      </c>
    </row>
    <row r="251" spans="8:15" x14ac:dyDescent="0.3">
      <c r="H251">
        <f>Data!A250</f>
        <v>248</v>
      </c>
      <c r="I251">
        <f>$B$4*Data!C250/Data!C249</f>
        <v>4027.1049466342351</v>
      </c>
      <c r="J251">
        <f>$B$5*Data!F250/Data!F249</f>
        <v>3006.387661426274</v>
      </c>
      <c r="K251">
        <f>$B$6*Data!I250/Data!I249</f>
        <v>998.57940342376844</v>
      </c>
      <c r="L251">
        <f>$B$7*Data!L250/Data!L249</f>
        <v>2025.2607193258043</v>
      </c>
      <c r="M251">
        <f t="shared" si="18"/>
        <v>10057.332730810082</v>
      </c>
      <c r="N251" s="46">
        <f t="shared" si="19"/>
        <v>57.332730810081557</v>
      </c>
      <c r="O251" s="46">
        <f t="shared" si="20"/>
        <v>-57.332730810081557</v>
      </c>
    </row>
    <row r="252" spans="8:15" x14ac:dyDescent="0.3">
      <c r="H252">
        <f>Data!A251</f>
        <v>249</v>
      </c>
      <c r="I252">
        <f>$B$4*Data!C251/Data!C250</f>
        <v>4018.8336815321313</v>
      </c>
      <c r="J252">
        <f>$B$5*Data!F251/Data!F250</f>
        <v>2997.8450892301739</v>
      </c>
      <c r="K252">
        <f>$B$6*Data!I251/Data!I250</f>
        <v>1014.7057507166201</v>
      </c>
      <c r="L252">
        <f>$B$7*Data!L251/Data!L250</f>
        <v>2004.6105424913683</v>
      </c>
      <c r="M252">
        <f t="shared" si="18"/>
        <v>10035.995063970293</v>
      </c>
      <c r="N252" s="46">
        <f t="shared" si="19"/>
        <v>35.995063970292904</v>
      </c>
      <c r="O252" s="46">
        <f t="shared" si="20"/>
        <v>-35.995063970292904</v>
      </c>
    </row>
    <row r="253" spans="8:15" x14ac:dyDescent="0.3">
      <c r="H253">
        <f>Data!A252</f>
        <v>250</v>
      </c>
      <c r="I253">
        <f>$B$4*Data!C252/Data!C251</f>
        <v>3991.1022477130473</v>
      </c>
      <c r="J253">
        <f>$B$5*Data!F252/Data!F251</f>
        <v>2997.8435402373852</v>
      </c>
      <c r="K253">
        <f>$B$6*Data!I252/Data!I251</f>
        <v>991.97185524581073</v>
      </c>
      <c r="L253">
        <f>$B$7*Data!L252/Data!L251</f>
        <v>1999.0801824640873</v>
      </c>
      <c r="M253">
        <f t="shared" si="18"/>
        <v>9979.9978256603299</v>
      </c>
      <c r="N253" s="46">
        <f t="shared" si="19"/>
        <v>-20.002174339670091</v>
      </c>
      <c r="O253" s="46">
        <f t="shared" si="20"/>
        <v>20.002174339670091</v>
      </c>
    </row>
    <row r="254" spans="8:15" x14ac:dyDescent="0.3">
      <c r="H254">
        <f>Data!A253</f>
        <v>251</v>
      </c>
      <c r="I254">
        <f>$B$4*Data!C253/Data!C252</f>
        <v>3962.5714402879094</v>
      </c>
      <c r="J254">
        <f>$B$5*Data!F253/Data!F252</f>
        <v>2999.60504254025</v>
      </c>
      <c r="K254">
        <f>$B$6*Data!I253/Data!I252</f>
        <v>978.10439947232953</v>
      </c>
      <c r="L254">
        <f>$B$7*Data!L253/Data!L252</f>
        <v>1977.3391593615454</v>
      </c>
      <c r="M254">
        <f t="shared" si="18"/>
        <v>9917.6200416620341</v>
      </c>
      <c r="N254" s="46">
        <f t="shared" si="19"/>
        <v>-82.379958337965945</v>
      </c>
      <c r="O254" s="46">
        <f t="shared" si="20"/>
        <v>82.379958337965945</v>
      </c>
    </row>
    <row r="255" spans="8:15" x14ac:dyDescent="0.3">
      <c r="H255">
        <f>Data!A254</f>
        <v>252</v>
      </c>
      <c r="I255">
        <f>$B$4*Data!C254/Data!C253</f>
        <v>4002.7048043707487</v>
      </c>
      <c r="J255">
        <f>$B$5*Data!F254/Data!F253</f>
        <v>3021.2034567114133</v>
      </c>
      <c r="K255">
        <f>$B$6*Data!I254/Data!I253</f>
        <v>983.78131280304081</v>
      </c>
      <c r="L255">
        <f>$B$7*Data!L254/Data!L253</f>
        <v>2019.0155086053785</v>
      </c>
      <c r="M255">
        <f t="shared" si="18"/>
        <v>10026.705082490582</v>
      </c>
      <c r="N255" s="46">
        <f t="shared" si="19"/>
        <v>26.705082490581844</v>
      </c>
      <c r="O255" s="46">
        <f t="shared" si="20"/>
        <v>-26.705082490581844</v>
      </c>
    </row>
    <row r="256" spans="8:15" x14ac:dyDescent="0.3">
      <c r="H256">
        <f>Data!A255</f>
        <v>253</v>
      </c>
      <c r="I256">
        <f>$B$4*Data!C255/Data!C254</f>
        <v>4002.8364123712499</v>
      </c>
      <c r="J256">
        <f>$B$5*Data!F255/Data!F254</f>
        <v>3002.930328713393</v>
      </c>
      <c r="K256">
        <f>$B$6*Data!I255/Data!I254</f>
        <v>1012.8427588215168</v>
      </c>
      <c r="L256">
        <f>$B$7*Data!L255/Data!L254</f>
        <v>1996.6118243844721</v>
      </c>
      <c r="M256">
        <f t="shared" si="18"/>
        <v>10015.221324290631</v>
      </c>
      <c r="N256" s="46">
        <f t="shared" si="19"/>
        <v>15.221324290630946</v>
      </c>
      <c r="O256" s="46">
        <f t="shared" si="20"/>
        <v>-15.221324290630946</v>
      </c>
    </row>
    <row r="257" spans="8:15" x14ac:dyDescent="0.3">
      <c r="H257">
        <f>Data!A256</f>
        <v>254</v>
      </c>
      <c r="I257">
        <f>$B$4*Data!C256/Data!C255</f>
        <v>4051.5608980269822</v>
      </c>
      <c r="J257">
        <f>$B$5*Data!F256/Data!F255</f>
        <v>3034.7438085205767</v>
      </c>
      <c r="K257">
        <f>$B$6*Data!I256/Data!I255</f>
        <v>1010.0326511987641</v>
      </c>
      <c r="L257">
        <f>$B$7*Data!L256/Data!L255</f>
        <v>2023.9815430021179</v>
      </c>
      <c r="M257">
        <f t="shared" si="18"/>
        <v>10120.31890074844</v>
      </c>
      <c r="N257" s="46">
        <f t="shared" si="19"/>
        <v>120.31890074843977</v>
      </c>
      <c r="O257" s="46">
        <f t="shared" si="20"/>
        <v>-120.31890074843977</v>
      </c>
    </row>
    <row r="258" spans="8:15" x14ac:dyDescent="0.3">
      <c r="H258">
        <f>Data!A257</f>
        <v>255</v>
      </c>
      <c r="I258">
        <f>$B$4*Data!C257/Data!C256</f>
        <v>4012.0959789275885</v>
      </c>
      <c r="J258">
        <f>$B$5*Data!F257/Data!F256</f>
        <v>2993.1005677997227</v>
      </c>
      <c r="K258">
        <f>$B$6*Data!I257/Data!I256</f>
        <v>1004.5859721842528</v>
      </c>
      <c r="L258">
        <f>$B$7*Data!L257/Data!L256</f>
        <v>1997.9664569680592</v>
      </c>
      <c r="M258">
        <f t="shared" si="18"/>
        <v>10007.748975879624</v>
      </c>
      <c r="N258" s="46">
        <f t="shared" si="19"/>
        <v>7.7489758796236856</v>
      </c>
      <c r="O258" s="46">
        <f t="shared" si="20"/>
        <v>-7.7489758796236856</v>
      </c>
    </row>
    <row r="259" spans="8:15" x14ac:dyDescent="0.3">
      <c r="H259">
        <f>Data!A258</f>
        <v>256</v>
      </c>
      <c r="I259">
        <f>$B$4*Data!C258/Data!C257</f>
        <v>3989.3934335287267</v>
      </c>
      <c r="J259">
        <f>$B$5*Data!F258/Data!F257</f>
        <v>2943.9494244268526</v>
      </c>
      <c r="K259">
        <f>$B$6*Data!I258/Data!I257</f>
        <v>995.43747620124702</v>
      </c>
      <c r="L259">
        <f>$B$7*Data!L258/Data!L257</f>
        <v>2034.6182901772083</v>
      </c>
      <c r="M259">
        <f t="shared" si="18"/>
        <v>9963.398624334035</v>
      </c>
      <c r="N259" s="46">
        <f t="shared" si="19"/>
        <v>-36.601375665964952</v>
      </c>
      <c r="O259" s="46">
        <f t="shared" si="20"/>
        <v>36.601375665964952</v>
      </c>
    </row>
    <row r="260" spans="8:15" x14ac:dyDescent="0.3">
      <c r="H260">
        <f>Data!A259</f>
        <v>257</v>
      </c>
      <c r="I260">
        <f>$B$4*Data!C259/Data!C258</f>
        <v>4043.5150116254326</v>
      </c>
      <c r="J260">
        <f>$B$5*Data!F259/Data!F258</f>
        <v>3047.9738163253837</v>
      </c>
      <c r="K260">
        <f>$B$6*Data!I259/Data!I258</f>
        <v>1020.0159335663587</v>
      </c>
      <c r="L260">
        <f>$B$7*Data!L259/Data!L258</f>
        <v>1991.043992575474</v>
      </c>
      <c r="M260">
        <f t="shared" si="18"/>
        <v>10102.548754092648</v>
      </c>
      <c r="N260" s="46">
        <f t="shared" si="19"/>
        <v>102.54875409264787</v>
      </c>
      <c r="O260" s="46">
        <f t="shared" si="20"/>
        <v>-102.54875409264787</v>
      </c>
    </row>
    <row r="261" spans="8:15" x14ac:dyDescent="0.3">
      <c r="H261">
        <f>Data!A260</f>
        <v>258</v>
      </c>
      <c r="I261">
        <f>$B$4*Data!C260/Data!C259</f>
        <v>4005.9949731274291</v>
      </c>
      <c r="J261">
        <f>$B$5*Data!F260/Data!F259</f>
        <v>2987.4188944815</v>
      </c>
      <c r="K261">
        <f>$B$6*Data!I260/Data!I259</f>
        <v>998.27257368390599</v>
      </c>
      <c r="L261">
        <f>$B$7*Data!L260/Data!L259</f>
        <v>1945.7907851495834</v>
      </c>
      <c r="M261">
        <f t="shared" ref="M261:M324" si="21">SUM(I261:L261)</f>
        <v>9937.4772264424191</v>
      </c>
      <c r="N261" s="46">
        <f t="shared" ref="N261:N324" si="22">M261-$B$8</f>
        <v>-62.522773557580877</v>
      </c>
      <c r="O261" s="46">
        <f t="shared" ref="O261:O324" si="23">-N261</f>
        <v>62.522773557580877</v>
      </c>
    </row>
    <row r="262" spans="8:15" x14ac:dyDescent="0.3">
      <c r="H262">
        <f>Data!A261</f>
        <v>259</v>
      </c>
      <c r="I262">
        <f>$B$4*Data!C261/Data!C260</f>
        <v>4007.1084424298915</v>
      </c>
      <c r="J262">
        <f>$B$5*Data!F261/Data!F260</f>
        <v>3030.3867007803146</v>
      </c>
      <c r="K262">
        <f>$B$6*Data!I261/Data!I260</f>
        <v>1001.3276578974736</v>
      </c>
      <c r="L262">
        <f>$B$7*Data!L261/Data!L260</f>
        <v>2050.4369098356087</v>
      </c>
      <c r="M262">
        <f t="shared" si="21"/>
        <v>10089.259710943288</v>
      </c>
      <c r="N262" s="46">
        <f t="shared" si="22"/>
        <v>89.259710943288155</v>
      </c>
      <c r="O262" s="46">
        <f t="shared" si="23"/>
        <v>-89.259710943288155</v>
      </c>
    </row>
    <row r="263" spans="8:15" x14ac:dyDescent="0.3">
      <c r="H263">
        <f>Data!A262</f>
        <v>260</v>
      </c>
      <c r="I263">
        <f>$B$4*Data!C262/Data!C261</f>
        <v>3985.8942533518216</v>
      </c>
      <c r="J263">
        <f>$B$5*Data!F262/Data!F261</f>
        <v>3012.1907415284404</v>
      </c>
      <c r="K263">
        <f>$B$6*Data!I262/Data!I261</f>
        <v>1010.7820310146815</v>
      </c>
      <c r="L263">
        <f>$B$7*Data!L262/Data!L261</f>
        <v>2005.6156624999903</v>
      </c>
      <c r="M263">
        <f t="shared" si="21"/>
        <v>10014.482688394935</v>
      </c>
      <c r="N263" s="46">
        <f t="shared" si="22"/>
        <v>14.482688394935394</v>
      </c>
      <c r="O263" s="46">
        <f t="shared" si="23"/>
        <v>-14.482688394935394</v>
      </c>
    </row>
    <row r="264" spans="8:15" x14ac:dyDescent="0.3">
      <c r="H264">
        <f>Data!A263</f>
        <v>261</v>
      </c>
      <c r="I264">
        <f>$B$4*Data!C263/Data!C262</f>
        <v>4025.6444094881208</v>
      </c>
      <c r="J264">
        <f>$B$5*Data!F263/Data!F262</f>
        <v>3019.5300084150899</v>
      </c>
      <c r="K264">
        <f>$B$6*Data!I263/Data!I262</f>
        <v>1004.6906926945345</v>
      </c>
      <c r="L264">
        <f>$B$7*Data!L263/Data!L262</f>
        <v>2005.456976224805</v>
      </c>
      <c r="M264">
        <f t="shared" si="21"/>
        <v>10055.322086822551</v>
      </c>
      <c r="N264" s="46">
        <f t="shared" si="22"/>
        <v>55.322086822550773</v>
      </c>
      <c r="O264" s="46">
        <f t="shared" si="23"/>
        <v>-55.322086822550773</v>
      </c>
    </row>
    <row r="265" spans="8:15" x14ac:dyDescent="0.3">
      <c r="H265">
        <f>Data!A264</f>
        <v>262</v>
      </c>
      <c r="I265">
        <f>$B$4*Data!C264/Data!C263</f>
        <v>4004.9274494961237</v>
      </c>
      <c r="J265">
        <f>$B$5*Data!F264/Data!F263</f>
        <v>3014.8874070707529</v>
      </c>
      <c r="K265">
        <f>$B$6*Data!I264/Data!I263</f>
        <v>1000.9004196221576</v>
      </c>
      <c r="L265">
        <f>$B$7*Data!L264/Data!L263</f>
        <v>1964.7459289278461</v>
      </c>
      <c r="M265">
        <f t="shared" si="21"/>
        <v>9985.4612051168806</v>
      </c>
      <c r="N265" s="46">
        <f t="shared" si="22"/>
        <v>-14.538794883119408</v>
      </c>
      <c r="O265" s="46">
        <f t="shared" si="23"/>
        <v>14.538794883119408</v>
      </c>
    </row>
    <row r="266" spans="8:15" x14ac:dyDescent="0.3">
      <c r="H266">
        <f>Data!A265</f>
        <v>263</v>
      </c>
      <c r="I266">
        <f>$B$4*Data!C265/Data!C264</f>
        <v>3996.8381717236862</v>
      </c>
      <c r="J266">
        <f>$B$5*Data!F265/Data!F264</f>
        <v>2980.6030985952348</v>
      </c>
      <c r="K266">
        <f>$B$6*Data!I265/Data!I264</f>
        <v>1004.5154858830748</v>
      </c>
      <c r="L266">
        <f>$B$7*Data!L265/Data!L264</f>
        <v>2028.4222220410986</v>
      </c>
      <c r="M266">
        <f t="shared" si="21"/>
        <v>10010.378978243094</v>
      </c>
      <c r="N266" s="46">
        <f t="shared" si="22"/>
        <v>10.378978243094025</v>
      </c>
      <c r="O266" s="46">
        <f t="shared" si="23"/>
        <v>-10.378978243094025</v>
      </c>
    </row>
    <row r="267" spans="8:15" x14ac:dyDescent="0.3">
      <c r="H267">
        <f>Data!A266</f>
        <v>264</v>
      </c>
      <c r="I267">
        <f>$B$4*Data!C266/Data!C265</f>
        <v>3997.8238032093964</v>
      </c>
      <c r="J267">
        <f>$B$5*Data!F266/Data!F265</f>
        <v>2998.4754904179226</v>
      </c>
      <c r="K267">
        <f>$B$6*Data!I266/Data!I265</f>
        <v>1001.4894268537774</v>
      </c>
      <c r="L267">
        <f>$B$7*Data!L266/Data!L265</f>
        <v>2032.014696877214</v>
      </c>
      <c r="M267">
        <f t="shared" si="21"/>
        <v>10029.803417358309</v>
      </c>
      <c r="N267" s="46">
        <f t="shared" si="22"/>
        <v>29.803417358309162</v>
      </c>
      <c r="O267" s="46">
        <f t="shared" si="23"/>
        <v>-29.803417358309162</v>
      </c>
    </row>
    <row r="268" spans="8:15" x14ac:dyDescent="0.3">
      <c r="H268">
        <f>Data!A267</f>
        <v>265</v>
      </c>
      <c r="I268">
        <f>$B$4*Data!C267/Data!C266</f>
        <v>3988.6979661355772</v>
      </c>
      <c r="J268">
        <f>$B$5*Data!F267/Data!F266</f>
        <v>2987.0371179739677</v>
      </c>
      <c r="K268">
        <f>$B$6*Data!I267/Data!I266</f>
        <v>992.91350283304348</v>
      </c>
      <c r="L268">
        <f>$B$7*Data!L267/Data!L266</f>
        <v>1997.1026081000964</v>
      </c>
      <c r="M268">
        <f t="shared" si="21"/>
        <v>9965.7511950426851</v>
      </c>
      <c r="N268" s="46">
        <f t="shared" si="22"/>
        <v>-34.24880495731486</v>
      </c>
      <c r="O268" s="46">
        <f t="shared" si="23"/>
        <v>34.24880495731486</v>
      </c>
    </row>
    <row r="269" spans="8:15" x14ac:dyDescent="0.3">
      <c r="H269">
        <f>Data!A268</f>
        <v>266</v>
      </c>
      <c r="I269">
        <f>$B$4*Data!C268/Data!C267</f>
        <v>4027.5812821291556</v>
      </c>
      <c r="J269">
        <f>$B$5*Data!F268/Data!F267</f>
        <v>3018.7534429585216</v>
      </c>
      <c r="K269">
        <f>$B$6*Data!I268/Data!I267</f>
        <v>1000.2520571898568</v>
      </c>
      <c r="L269">
        <f>$B$7*Data!L268/Data!L267</f>
        <v>2021.4464557982064</v>
      </c>
      <c r="M269">
        <f t="shared" si="21"/>
        <v>10068.033238075741</v>
      </c>
      <c r="N269" s="46">
        <f t="shared" si="22"/>
        <v>68.033238075740883</v>
      </c>
      <c r="O269" s="46">
        <f t="shared" si="23"/>
        <v>-68.033238075740883</v>
      </c>
    </row>
    <row r="270" spans="8:15" x14ac:dyDescent="0.3">
      <c r="H270">
        <f>Data!A269</f>
        <v>267</v>
      </c>
      <c r="I270">
        <f>$B$4*Data!C269/Data!C268</f>
        <v>3984.4777671868815</v>
      </c>
      <c r="J270">
        <f>$B$5*Data!F269/Data!F268</f>
        <v>3015.3497555788845</v>
      </c>
      <c r="K270">
        <f>$B$6*Data!I269/Data!I268</f>
        <v>1008.0955132808191</v>
      </c>
      <c r="L270">
        <f>$B$7*Data!L269/Data!L268</f>
        <v>1973.2705039919583</v>
      </c>
      <c r="M270">
        <f t="shared" si="21"/>
        <v>9981.1935400385446</v>
      </c>
      <c r="N270" s="46">
        <f t="shared" si="22"/>
        <v>-18.806459961455403</v>
      </c>
      <c r="O270" s="46">
        <f t="shared" si="23"/>
        <v>18.806459961455403</v>
      </c>
    </row>
    <row r="271" spans="8:15" x14ac:dyDescent="0.3">
      <c r="H271">
        <f>Data!A270</f>
        <v>268</v>
      </c>
      <c r="I271">
        <f>$B$4*Data!C270/Data!C269</f>
        <v>3995.4738676340471</v>
      </c>
      <c r="J271">
        <f>$B$5*Data!F270/Data!F269</f>
        <v>3000.2081968367816</v>
      </c>
      <c r="K271">
        <f>$B$6*Data!I270/Data!I269</f>
        <v>988.26734139938912</v>
      </c>
      <c r="L271">
        <f>$B$7*Data!L270/Data!L269</f>
        <v>2010.1098395486454</v>
      </c>
      <c r="M271">
        <f t="shared" si="21"/>
        <v>9994.0592454188627</v>
      </c>
      <c r="N271" s="46">
        <f t="shared" si="22"/>
        <v>-5.9407545811372984</v>
      </c>
      <c r="O271" s="46">
        <f t="shared" si="23"/>
        <v>5.9407545811372984</v>
      </c>
    </row>
    <row r="272" spans="8:15" x14ac:dyDescent="0.3">
      <c r="H272">
        <f>Data!A271</f>
        <v>269</v>
      </c>
      <c r="I272">
        <f>$B$4*Data!C271/Data!C270</f>
        <v>3973.903605628861</v>
      </c>
      <c r="J272">
        <f>$B$5*Data!F271/Data!F270</f>
        <v>3007.8724933387016</v>
      </c>
      <c r="K272">
        <f>$B$6*Data!I271/Data!I270</f>
        <v>1007.0821571494077</v>
      </c>
      <c r="L272">
        <f>$B$7*Data!L271/Data!L270</f>
        <v>2003.9366692400845</v>
      </c>
      <c r="M272">
        <f t="shared" si="21"/>
        <v>9992.794925357055</v>
      </c>
      <c r="N272" s="46">
        <f t="shared" si="22"/>
        <v>-7.2050746429449646</v>
      </c>
      <c r="O272" s="46">
        <f t="shared" si="23"/>
        <v>7.2050746429449646</v>
      </c>
    </row>
    <row r="273" spans="8:15" x14ac:dyDescent="0.3">
      <c r="H273">
        <f>Data!A272</f>
        <v>270</v>
      </c>
      <c r="I273">
        <f>$B$4*Data!C272/Data!C271</f>
        <v>3967.4971305299969</v>
      </c>
      <c r="J273">
        <f>$B$5*Data!F272/Data!F271</f>
        <v>2973.3293667373259</v>
      </c>
      <c r="K273">
        <f>$B$6*Data!I272/Data!I271</f>
        <v>997.23948397806612</v>
      </c>
      <c r="L273">
        <f>$B$7*Data!L272/Data!L271</f>
        <v>1998.8658935072776</v>
      </c>
      <c r="M273">
        <f t="shared" si="21"/>
        <v>9936.9318747526668</v>
      </c>
      <c r="N273" s="46">
        <f t="shared" si="22"/>
        <v>-63.068125247333228</v>
      </c>
      <c r="O273" s="46">
        <f t="shared" si="23"/>
        <v>63.068125247333228</v>
      </c>
    </row>
    <row r="274" spans="8:15" x14ac:dyDescent="0.3">
      <c r="H274">
        <f>Data!A273</f>
        <v>271</v>
      </c>
      <c r="I274">
        <f>$B$4*Data!C273/Data!C272</f>
        <v>3991.4732435602873</v>
      </c>
      <c r="J274">
        <f>$B$5*Data!F273/Data!F272</f>
        <v>2942.5601275958875</v>
      </c>
      <c r="K274">
        <f>$B$6*Data!I273/Data!I272</f>
        <v>999.72231956609301</v>
      </c>
      <c r="L274">
        <f>$B$7*Data!L273/Data!L272</f>
        <v>1979.9937052359296</v>
      </c>
      <c r="M274">
        <f t="shared" si="21"/>
        <v>9913.7493959581971</v>
      </c>
      <c r="N274" s="46">
        <f t="shared" si="22"/>
        <v>-86.250604041802944</v>
      </c>
      <c r="O274" s="46">
        <f t="shared" si="23"/>
        <v>86.250604041802944</v>
      </c>
    </row>
    <row r="275" spans="8:15" x14ac:dyDescent="0.3">
      <c r="H275">
        <f>Data!A274</f>
        <v>272</v>
      </c>
      <c r="I275">
        <f>$B$4*Data!C274/Data!C273</f>
        <v>4058.6641682533937</v>
      </c>
      <c r="J275">
        <f>$B$5*Data!F274/Data!F273</f>
        <v>3029.2132035472987</v>
      </c>
      <c r="K275">
        <f>$B$6*Data!I274/Data!I273</f>
        <v>997.25825241366169</v>
      </c>
      <c r="L275">
        <f>$B$7*Data!L274/Data!L273</f>
        <v>2005.6348061289311</v>
      </c>
      <c r="M275">
        <f t="shared" si="21"/>
        <v>10090.770430343286</v>
      </c>
      <c r="N275" s="46">
        <f t="shared" si="22"/>
        <v>90.770430343285625</v>
      </c>
      <c r="O275" s="46">
        <f t="shared" si="23"/>
        <v>-90.770430343285625</v>
      </c>
    </row>
    <row r="276" spans="8:15" x14ac:dyDescent="0.3">
      <c r="H276">
        <f>Data!A275</f>
        <v>273</v>
      </c>
      <c r="I276">
        <f>$B$4*Data!C275/Data!C274</f>
        <v>4011.8132732444042</v>
      </c>
      <c r="J276">
        <f>$B$5*Data!F275/Data!F274</f>
        <v>3043.9494741196791</v>
      </c>
      <c r="K276">
        <f>$B$6*Data!I275/Data!I274</f>
        <v>1004.5405392193742</v>
      </c>
      <c r="L276">
        <f>$B$7*Data!L275/Data!L274</f>
        <v>2025.338439788321</v>
      </c>
      <c r="M276">
        <f t="shared" si="21"/>
        <v>10085.641726371778</v>
      </c>
      <c r="N276" s="46">
        <f t="shared" si="22"/>
        <v>85.641726371777622</v>
      </c>
      <c r="O276" s="46">
        <f t="shared" si="23"/>
        <v>-85.641726371777622</v>
      </c>
    </row>
    <row r="277" spans="8:15" x14ac:dyDescent="0.3">
      <c r="H277">
        <f>Data!A276</f>
        <v>274</v>
      </c>
      <c r="I277">
        <f>$B$4*Data!C276/Data!C275</f>
        <v>4027.7983347581371</v>
      </c>
      <c r="J277">
        <f>$B$5*Data!F276/Data!F275</f>
        <v>2988.2348015081739</v>
      </c>
      <c r="K277">
        <f>$B$6*Data!I276/Data!I275</f>
        <v>1000.2709646995818</v>
      </c>
      <c r="L277">
        <f>$B$7*Data!L276/Data!L275</f>
        <v>1987.1285117051978</v>
      </c>
      <c r="M277">
        <f t="shared" si="21"/>
        <v>10003.432612671091</v>
      </c>
      <c r="N277" s="46">
        <f t="shared" si="22"/>
        <v>3.4326126710911922</v>
      </c>
      <c r="O277" s="46">
        <f t="shared" si="23"/>
        <v>-3.4326126710911922</v>
      </c>
    </row>
    <row r="278" spans="8:15" x14ac:dyDescent="0.3">
      <c r="H278">
        <f>Data!A277</f>
        <v>275</v>
      </c>
      <c r="I278">
        <f>$B$4*Data!C277/Data!C276</f>
        <v>3996.5279096271602</v>
      </c>
      <c r="J278">
        <f>$B$5*Data!F277/Data!F276</f>
        <v>3004.5760461815917</v>
      </c>
      <c r="K278">
        <f>$B$6*Data!I277/Data!I276</f>
        <v>1005.4278215478171</v>
      </c>
      <c r="L278">
        <f>$B$7*Data!L277/Data!L276</f>
        <v>1983.1536841437717</v>
      </c>
      <c r="M278">
        <f t="shared" si="21"/>
        <v>9989.6854615003413</v>
      </c>
      <c r="N278" s="46">
        <f t="shared" si="22"/>
        <v>-10.314538499658738</v>
      </c>
      <c r="O278" s="46">
        <f t="shared" si="23"/>
        <v>10.314538499658738</v>
      </c>
    </row>
    <row r="279" spans="8:15" x14ac:dyDescent="0.3">
      <c r="H279">
        <f>Data!A278</f>
        <v>276</v>
      </c>
      <c r="I279">
        <f>$B$4*Data!C278/Data!C277</f>
        <v>4019.9396116044236</v>
      </c>
      <c r="J279">
        <f>$B$5*Data!F278/Data!F277</f>
        <v>3016.7273539522844</v>
      </c>
      <c r="K279">
        <f>$B$6*Data!I278/Data!I277</f>
        <v>1002.8030651756686</v>
      </c>
      <c r="L279">
        <f>$B$7*Data!L278/Data!L277</f>
        <v>1985.4335781616003</v>
      </c>
      <c r="M279">
        <f t="shared" si="21"/>
        <v>10024.903608893977</v>
      </c>
      <c r="N279" s="46">
        <f t="shared" si="22"/>
        <v>24.903608893977434</v>
      </c>
      <c r="O279" s="46">
        <f t="shared" si="23"/>
        <v>-24.903608893977434</v>
      </c>
    </row>
    <row r="280" spans="8:15" x14ac:dyDescent="0.3">
      <c r="H280">
        <f>Data!A279</f>
        <v>277</v>
      </c>
      <c r="I280">
        <f>$B$4*Data!C279/Data!C278</f>
        <v>4014.8237876960957</v>
      </c>
      <c r="J280">
        <f>$B$5*Data!F279/Data!F278</f>
        <v>3041.0257597856917</v>
      </c>
      <c r="K280">
        <f>$B$6*Data!I279/Data!I278</f>
        <v>1014.7838779273137</v>
      </c>
      <c r="L280">
        <f>$B$7*Data!L279/Data!L278</f>
        <v>1951.5418924148571</v>
      </c>
      <c r="M280">
        <f t="shared" si="21"/>
        <v>10022.175317823958</v>
      </c>
      <c r="N280" s="46">
        <f t="shared" si="22"/>
        <v>22.175317823957812</v>
      </c>
      <c r="O280" s="46">
        <f t="shared" si="23"/>
        <v>-22.175317823957812</v>
      </c>
    </row>
    <row r="281" spans="8:15" x14ac:dyDescent="0.3">
      <c r="H281">
        <f>Data!A280</f>
        <v>278</v>
      </c>
      <c r="I281">
        <f>$B$4*Data!C280/Data!C279</f>
        <v>3999.4777538420112</v>
      </c>
      <c r="J281">
        <f>$B$5*Data!F280/Data!F279</f>
        <v>3005.842039373887</v>
      </c>
      <c r="K281">
        <f>$B$6*Data!I280/Data!I279</f>
        <v>991.78626082353082</v>
      </c>
      <c r="L281">
        <f>$B$7*Data!L280/Data!L279</f>
        <v>2012.0342639385676</v>
      </c>
      <c r="M281">
        <f t="shared" si="21"/>
        <v>10009.140317977997</v>
      </c>
      <c r="N281" s="46">
        <f t="shared" si="22"/>
        <v>9.1403179779972561</v>
      </c>
      <c r="O281" s="46">
        <f t="shared" si="23"/>
        <v>-9.1403179779972561</v>
      </c>
    </row>
    <row r="282" spans="8:15" x14ac:dyDescent="0.3">
      <c r="H282">
        <f>Data!A281</f>
        <v>279</v>
      </c>
      <c r="I282">
        <f>$B$4*Data!C281/Data!C280</f>
        <v>3988.222585426261</v>
      </c>
      <c r="J282">
        <f>$B$5*Data!F281/Data!F280</f>
        <v>2985.2059441368156</v>
      </c>
      <c r="K282">
        <f>$B$6*Data!I281/Data!I280</f>
        <v>1005.6581550525615</v>
      </c>
      <c r="L282">
        <f>$B$7*Data!L281/Data!L280</f>
        <v>2035.3236306580545</v>
      </c>
      <c r="M282">
        <f t="shared" si="21"/>
        <v>10014.410315273692</v>
      </c>
      <c r="N282" s="46">
        <f t="shared" si="22"/>
        <v>14.410315273691594</v>
      </c>
      <c r="O282" s="46">
        <f t="shared" si="23"/>
        <v>-14.410315273691594</v>
      </c>
    </row>
    <row r="283" spans="8:15" x14ac:dyDescent="0.3">
      <c r="H283">
        <f>Data!A282</f>
        <v>280</v>
      </c>
      <c r="I283">
        <f>$B$4*Data!C282/Data!C281</f>
        <v>4043.4099251364787</v>
      </c>
      <c r="J283">
        <f>$B$5*Data!F282/Data!F281</f>
        <v>2974.4813882330491</v>
      </c>
      <c r="K283">
        <f>$B$6*Data!I282/Data!I281</f>
        <v>986.43905467125057</v>
      </c>
      <c r="L283">
        <f>$B$7*Data!L282/Data!L281</f>
        <v>1995.2658898407233</v>
      </c>
      <c r="M283">
        <f t="shared" si="21"/>
        <v>9999.5962578815015</v>
      </c>
      <c r="N283" s="46">
        <f t="shared" si="22"/>
        <v>-0.40374211849848507</v>
      </c>
      <c r="O283" s="46">
        <f t="shared" si="23"/>
        <v>0.40374211849848507</v>
      </c>
    </row>
    <row r="284" spans="8:15" x14ac:dyDescent="0.3">
      <c r="H284">
        <f>Data!A283</f>
        <v>281</v>
      </c>
      <c r="I284">
        <f>$B$4*Data!C283/Data!C282</f>
        <v>3924.1019948719154</v>
      </c>
      <c r="J284">
        <f>$B$5*Data!F283/Data!F282</f>
        <v>3004.313372988604</v>
      </c>
      <c r="K284">
        <f>$B$6*Data!I283/Data!I282</f>
        <v>991.57084687439465</v>
      </c>
      <c r="L284">
        <f>$B$7*Data!L283/Data!L282</f>
        <v>1997.8122343725452</v>
      </c>
      <c r="M284">
        <f t="shared" si="21"/>
        <v>9917.7984491074585</v>
      </c>
      <c r="N284" s="46">
        <f t="shared" si="22"/>
        <v>-82.201550892541491</v>
      </c>
      <c r="O284" s="46">
        <f t="shared" si="23"/>
        <v>82.201550892541491</v>
      </c>
    </row>
    <row r="285" spans="8:15" x14ac:dyDescent="0.3">
      <c r="H285">
        <f>Data!A284</f>
        <v>282</v>
      </c>
      <c r="I285">
        <f>$B$4*Data!C284/Data!C283</f>
        <v>3996.6439166743835</v>
      </c>
      <c r="J285">
        <f>$B$5*Data!F284/Data!F283</f>
        <v>2939.2021623062865</v>
      </c>
      <c r="K285">
        <f>$B$6*Data!I284/Data!I283</f>
        <v>982.51798465706247</v>
      </c>
      <c r="L285">
        <f>$B$7*Data!L284/Data!L283</f>
        <v>2032.9903630911233</v>
      </c>
      <c r="M285">
        <f t="shared" si="21"/>
        <v>9951.3544267288562</v>
      </c>
      <c r="N285" s="46">
        <f t="shared" si="22"/>
        <v>-48.645573271143803</v>
      </c>
      <c r="O285" s="46">
        <f t="shared" si="23"/>
        <v>48.645573271143803</v>
      </c>
    </row>
    <row r="286" spans="8:15" x14ac:dyDescent="0.3">
      <c r="H286">
        <f>Data!A285</f>
        <v>283</v>
      </c>
      <c r="I286">
        <f>$B$4*Data!C285/Data!C284</f>
        <v>4028.7309041459262</v>
      </c>
      <c r="J286">
        <f>$B$5*Data!F285/Data!F284</f>
        <v>3004.5815671297869</v>
      </c>
      <c r="K286">
        <f>$B$6*Data!I285/Data!I284</f>
        <v>995.35452184453607</v>
      </c>
      <c r="L286">
        <f>$B$7*Data!L285/Data!L284</f>
        <v>2025.2425028687223</v>
      </c>
      <c r="M286">
        <f t="shared" si="21"/>
        <v>10053.909495988972</v>
      </c>
      <c r="N286" s="46">
        <f t="shared" si="22"/>
        <v>53.909495988971685</v>
      </c>
      <c r="O286" s="46">
        <f t="shared" si="23"/>
        <v>-53.909495988971685</v>
      </c>
    </row>
    <row r="287" spans="8:15" x14ac:dyDescent="0.3">
      <c r="H287">
        <f>Data!A286</f>
        <v>284</v>
      </c>
      <c r="I287">
        <f>$B$4*Data!C286/Data!C285</f>
        <v>3981.4227000828414</v>
      </c>
      <c r="J287">
        <f>$B$5*Data!F286/Data!F285</f>
        <v>3016.9433631203665</v>
      </c>
      <c r="K287">
        <f>$B$6*Data!I286/Data!I285</f>
        <v>1006.2393078992548</v>
      </c>
      <c r="L287">
        <f>$B$7*Data!L286/Data!L285</f>
        <v>2013.7823880926464</v>
      </c>
      <c r="M287">
        <f t="shared" si="21"/>
        <v>10018.38775919511</v>
      </c>
      <c r="N287" s="46">
        <f t="shared" si="22"/>
        <v>18.387759195109538</v>
      </c>
      <c r="O287" s="46">
        <f t="shared" si="23"/>
        <v>-18.387759195109538</v>
      </c>
    </row>
    <row r="288" spans="8:15" x14ac:dyDescent="0.3">
      <c r="H288">
        <f>Data!A287</f>
        <v>285</v>
      </c>
      <c r="I288">
        <f>$B$4*Data!C287/Data!C286</f>
        <v>4014.357925806622</v>
      </c>
      <c r="J288">
        <f>$B$5*Data!F287/Data!F286</f>
        <v>3004.9039817601142</v>
      </c>
      <c r="K288">
        <f>$B$6*Data!I287/Data!I286</f>
        <v>998.98125207077271</v>
      </c>
      <c r="L288">
        <f>$B$7*Data!L287/Data!L286</f>
        <v>1993.2414074957851</v>
      </c>
      <c r="M288">
        <f t="shared" si="21"/>
        <v>10011.484567133295</v>
      </c>
      <c r="N288" s="46">
        <f t="shared" si="22"/>
        <v>11.484567133295059</v>
      </c>
      <c r="O288" s="46">
        <f t="shared" si="23"/>
        <v>-11.484567133295059</v>
      </c>
    </row>
    <row r="289" spans="8:15" x14ac:dyDescent="0.3">
      <c r="H289">
        <f>Data!A288</f>
        <v>286</v>
      </c>
      <c r="I289">
        <f>$B$4*Data!C288/Data!C287</f>
        <v>4026.9371201621384</v>
      </c>
      <c r="J289">
        <f>$B$5*Data!F288/Data!F287</f>
        <v>3028.7902428512161</v>
      </c>
      <c r="K289">
        <f>$B$6*Data!I288/Data!I287</f>
        <v>999.28109739071976</v>
      </c>
      <c r="L289">
        <f>$B$7*Data!L288/Data!L287</f>
        <v>2012.0572799448012</v>
      </c>
      <c r="M289">
        <f t="shared" si="21"/>
        <v>10067.065740348877</v>
      </c>
      <c r="N289" s="46">
        <f t="shared" si="22"/>
        <v>67.065740348876716</v>
      </c>
      <c r="O289" s="46">
        <f t="shared" si="23"/>
        <v>-67.065740348876716</v>
      </c>
    </row>
    <row r="290" spans="8:15" x14ac:dyDescent="0.3">
      <c r="H290">
        <f>Data!A289</f>
        <v>287</v>
      </c>
      <c r="I290">
        <f>$B$4*Data!C289/Data!C288</f>
        <v>4046.2744004145115</v>
      </c>
      <c r="J290">
        <f>$B$5*Data!F289/Data!F288</f>
        <v>3052.7335209421676</v>
      </c>
      <c r="K290">
        <f>$B$6*Data!I289/Data!I288</f>
        <v>1012.6192392780341</v>
      </c>
      <c r="L290">
        <f>$B$7*Data!L289/Data!L288</f>
        <v>1936.9831261507907</v>
      </c>
      <c r="M290">
        <f t="shared" si="21"/>
        <v>10048.610286785504</v>
      </c>
      <c r="N290" s="46">
        <f t="shared" si="22"/>
        <v>48.610286785504286</v>
      </c>
      <c r="O290" s="46">
        <f t="shared" si="23"/>
        <v>-48.610286785504286</v>
      </c>
    </row>
    <row r="291" spans="8:15" x14ac:dyDescent="0.3">
      <c r="H291">
        <f>Data!A290</f>
        <v>288</v>
      </c>
      <c r="I291">
        <f>$B$4*Data!C290/Data!C289</f>
        <v>4000.0698230686212</v>
      </c>
      <c r="J291">
        <f>$B$5*Data!F290/Data!F289</f>
        <v>3006.3578597126257</v>
      </c>
      <c r="K291">
        <f>$B$6*Data!I290/Data!I289</f>
        <v>1011.907013722781</v>
      </c>
      <c r="L291">
        <f>$B$7*Data!L290/Data!L289</f>
        <v>2044.8158395232329</v>
      </c>
      <c r="M291">
        <f t="shared" si="21"/>
        <v>10063.15053602726</v>
      </c>
      <c r="N291" s="46">
        <f t="shared" si="22"/>
        <v>63.150536027260387</v>
      </c>
      <c r="O291" s="46">
        <f t="shared" si="23"/>
        <v>-63.150536027260387</v>
      </c>
    </row>
    <row r="292" spans="8:15" x14ac:dyDescent="0.3">
      <c r="H292">
        <f>Data!A291</f>
        <v>289</v>
      </c>
      <c r="I292">
        <f>$B$4*Data!C291/Data!C290</f>
        <v>4008.5935073750143</v>
      </c>
      <c r="J292">
        <f>$B$5*Data!F291/Data!F290</f>
        <v>3036.6303527383484</v>
      </c>
      <c r="K292">
        <f>$B$6*Data!I291/Data!I290</f>
        <v>1005.7834282084453</v>
      </c>
      <c r="L292">
        <f>$B$7*Data!L291/Data!L290</f>
        <v>1985.7970029104772</v>
      </c>
      <c r="M292">
        <f t="shared" si="21"/>
        <v>10036.804291232285</v>
      </c>
      <c r="N292" s="46">
        <f t="shared" si="22"/>
        <v>36.804291232285323</v>
      </c>
      <c r="O292" s="46">
        <f t="shared" si="23"/>
        <v>-36.804291232285323</v>
      </c>
    </row>
    <row r="293" spans="8:15" x14ac:dyDescent="0.3">
      <c r="H293">
        <f>Data!A292</f>
        <v>290</v>
      </c>
      <c r="I293">
        <f>$B$4*Data!C292/Data!C291</f>
        <v>4008.3385413855285</v>
      </c>
      <c r="J293">
        <f>$B$5*Data!F292/Data!F291</f>
        <v>2994.9906963502713</v>
      </c>
      <c r="K293">
        <f>$B$6*Data!I292/Data!I291</f>
        <v>1020.9707763123727</v>
      </c>
      <c r="L293">
        <f>$B$7*Data!L292/Data!L291</f>
        <v>1967.3846230518282</v>
      </c>
      <c r="M293">
        <f t="shared" si="21"/>
        <v>9991.6846370999992</v>
      </c>
      <c r="N293" s="46">
        <f t="shared" si="22"/>
        <v>-8.3153629000007641</v>
      </c>
      <c r="O293" s="46">
        <f t="shared" si="23"/>
        <v>8.3153629000007641</v>
      </c>
    </row>
    <row r="294" spans="8:15" x14ac:dyDescent="0.3">
      <c r="H294">
        <f>Data!A293</f>
        <v>291</v>
      </c>
      <c r="I294">
        <f>$B$4*Data!C293/Data!C292</f>
        <v>4018.5457301665956</v>
      </c>
      <c r="J294">
        <f>$B$5*Data!F293/Data!F292</f>
        <v>3007.0564823863228</v>
      </c>
      <c r="K294">
        <f>$B$6*Data!I293/Data!I292</f>
        <v>1002.9895839898386</v>
      </c>
      <c r="L294">
        <f>$B$7*Data!L293/Data!L292</f>
        <v>2006.3904985748559</v>
      </c>
      <c r="M294">
        <f t="shared" si="21"/>
        <v>10034.982295117612</v>
      </c>
      <c r="N294" s="46">
        <f t="shared" si="22"/>
        <v>34.982295117612011</v>
      </c>
      <c r="O294" s="46">
        <f t="shared" si="23"/>
        <v>-34.982295117612011</v>
      </c>
    </row>
    <row r="295" spans="8:15" x14ac:dyDescent="0.3">
      <c r="H295">
        <f>Data!A294</f>
        <v>292</v>
      </c>
      <c r="I295">
        <f>$B$4*Data!C294/Data!C293</f>
        <v>4004.1898407882832</v>
      </c>
      <c r="J295">
        <f>$B$5*Data!F294/Data!F293</f>
        <v>3007.039923354605</v>
      </c>
      <c r="K295">
        <f>$B$6*Data!I294/Data!I293</f>
        <v>1001.9914085953261</v>
      </c>
      <c r="L295">
        <f>$B$7*Data!L294/Data!L293</f>
        <v>2035.8376508674799</v>
      </c>
      <c r="M295">
        <f t="shared" si="21"/>
        <v>10049.058823605694</v>
      </c>
      <c r="N295" s="46">
        <f t="shared" si="22"/>
        <v>49.05882360569376</v>
      </c>
      <c r="O295" s="46">
        <f t="shared" si="23"/>
        <v>-49.05882360569376</v>
      </c>
    </row>
    <row r="296" spans="8:15" x14ac:dyDescent="0.3">
      <c r="H296">
        <f>Data!A295</f>
        <v>293</v>
      </c>
      <c r="I296">
        <f>$B$4*Data!C295/Data!C294</f>
        <v>3975.7300215436308</v>
      </c>
      <c r="J296">
        <f>$B$5*Data!F295/Data!F294</f>
        <v>3008.0133764624234</v>
      </c>
      <c r="K296">
        <f>$B$6*Data!I295/Data!I294</f>
        <v>997.11346191172458</v>
      </c>
      <c r="L296">
        <f>$B$7*Data!L295/Data!L294</f>
        <v>2001.7451744298835</v>
      </c>
      <c r="M296">
        <f t="shared" si="21"/>
        <v>9982.602034347663</v>
      </c>
      <c r="N296" s="46">
        <f t="shared" si="22"/>
        <v>-17.397965652337007</v>
      </c>
      <c r="O296" s="46">
        <f t="shared" si="23"/>
        <v>17.397965652337007</v>
      </c>
    </row>
    <row r="297" spans="8:15" x14ac:dyDescent="0.3">
      <c r="H297">
        <f>Data!A296</f>
        <v>294</v>
      </c>
      <c r="I297">
        <f>$B$4*Data!C296/Data!C295</f>
        <v>4013.9114865824695</v>
      </c>
      <c r="J297">
        <f>$B$5*Data!F296/Data!F295</f>
        <v>2996.2268391660887</v>
      </c>
      <c r="K297">
        <f>$B$6*Data!I296/Data!I295</f>
        <v>992.50154546009185</v>
      </c>
      <c r="L297">
        <f>$B$7*Data!L296/Data!L295</f>
        <v>2023.9201845743812</v>
      </c>
      <c r="M297">
        <f t="shared" si="21"/>
        <v>10026.560055783031</v>
      </c>
      <c r="N297" s="46">
        <f t="shared" si="22"/>
        <v>26.560055783031203</v>
      </c>
      <c r="O297" s="46">
        <f t="shared" si="23"/>
        <v>-26.560055783031203</v>
      </c>
    </row>
    <row r="298" spans="8:15" x14ac:dyDescent="0.3">
      <c r="H298">
        <f>Data!A297</f>
        <v>295</v>
      </c>
      <c r="I298">
        <f>$B$4*Data!C297/Data!C296</f>
        <v>4000.1524916837579</v>
      </c>
      <c r="J298">
        <f>$B$5*Data!F297/Data!F296</f>
        <v>2972.1000582764573</v>
      </c>
      <c r="K298">
        <f>$B$6*Data!I297/Data!I296</f>
        <v>1004.9366015261473</v>
      </c>
      <c r="L298">
        <f>$B$7*Data!L297/Data!L296</f>
        <v>2004.4073016954139</v>
      </c>
      <c r="M298">
        <f t="shared" si="21"/>
        <v>9981.5964531817772</v>
      </c>
      <c r="N298" s="46">
        <f t="shared" si="22"/>
        <v>-18.403546818222821</v>
      </c>
      <c r="O298" s="46">
        <f t="shared" si="23"/>
        <v>18.403546818222821</v>
      </c>
    </row>
    <row r="299" spans="8:15" x14ac:dyDescent="0.3">
      <c r="H299">
        <f>Data!A298</f>
        <v>296</v>
      </c>
      <c r="I299">
        <f>$B$4*Data!C298/Data!C297</f>
        <v>4026.4372971839216</v>
      </c>
      <c r="J299">
        <f>$B$5*Data!F298/Data!F297</f>
        <v>3007.0688852013295</v>
      </c>
      <c r="K299">
        <f>$B$6*Data!I298/Data!I297</f>
        <v>1001.1294267069256</v>
      </c>
      <c r="L299">
        <f>$B$7*Data!L298/Data!L297</f>
        <v>2026.3904073511171</v>
      </c>
      <c r="M299">
        <f t="shared" si="21"/>
        <v>10061.026016443293</v>
      </c>
      <c r="N299" s="46">
        <f t="shared" si="22"/>
        <v>61.026016443292974</v>
      </c>
      <c r="O299" s="46">
        <f t="shared" si="23"/>
        <v>-61.026016443292974</v>
      </c>
    </row>
    <row r="300" spans="8:15" x14ac:dyDescent="0.3">
      <c r="H300">
        <f>Data!A299</f>
        <v>297</v>
      </c>
      <c r="I300">
        <f>$B$4*Data!C299/Data!C298</f>
        <v>3997.4825235444814</v>
      </c>
      <c r="J300">
        <f>$B$5*Data!F299/Data!F298</f>
        <v>2990.0662127905903</v>
      </c>
      <c r="K300">
        <f>$B$6*Data!I299/Data!I298</f>
        <v>1006.670723794902</v>
      </c>
      <c r="L300">
        <f>$B$7*Data!L299/Data!L298</f>
        <v>2004.467813075421</v>
      </c>
      <c r="M300">
        <f t="shared" si="21"/>
        <v>9998.6872732053944</v>
      </c>
      <c r="N300" s="46">
        <f t="shared" si="22"/>
        <v>-1.3127267946056236</v>
      </c>
      <c r="O300" s="46">
        <f t="shared" si="23"/>
        <v>1.3127267946056236</v>
      </c>
    </row>
    <row r="301" spans="8:15" x14ac:dyDescent="0.3">
      <c r="H301">
        <f>Data!A300</f>
        <v>298</v>
      </c>
      <c r="I301">
        <f>$B$4*Data!C300/Data!C299</f>
        <v>4002.0374327470176</v>
      </c>
      <c r="J301">
        <f>$B$5*Data!F300/Data!F299</f>
        <v>3032.1174829531592</v>
      </c>
      <c r="K301">
        <f>$B$6*Data!I300/Data!I299</f>
        <v>995.40149354828031</v>
      </c>
      <c r="L301">
        <f>$B$7*Data!L300/Data!L299</f>
        <v>2041.9725540757424</v>
      </c>
      <c r="M301">
        <f t="shared" si="21"/>
        <v>10071.528963324199</v>
      </c>
      <c r="N301" s="46">
        <f t="shared" si="22"/>
        <v>71.52896332419914</v>
      </c>
      <c r="O301" s="46">
        <f t="shared" si="23"/>
        <v>-71.52896332419914</v>
      </c>
    </row>
    <row r="302" spans="8:15" x14ac:dyDescent="0.3">
      <c r="H302">
        <f>Data!A301</f>
        <v>299</v>
      </c>
      <c r="I302">
        <f>$B$4*Data!C301/Data!C300</f>
        <v>3990.9047520644981</v>
      </c>
      <c r="J302">
        <f>$B$5*Data!F301/Data!F300</f>
        <v>2999.4832915162315</v>
      </c>
      <c r="K302">
        <f>$B$6*Data!I301/Data!I300</f>
        <v>1008.176558864842</v>
      </c>
      <c r="L302">
        <f>$B$7*Data!L301/Data!L300</f>
        <v>2012.5482919362223</v>
      </c>
      <c r="M302">
        <f t="shared" si="21"/>
        <v>10011.112894381795</v>
      </c>
      <c r="N302" s="46">
        <f t="shared" si="22"/>
        <v>11.112894381794831</v>
      </c>
      <c r="O302" s="46">
        <f t="shared" si="23"/>
        <v>-11.112894381794831</v>
      </c>
    </row>
    <row r="303" spans="8:15" x14ac:dyDescent="0.3">
      <c r="H303">
        <f>Data!A302</f>
        <v>300</v>
      </c>
      <c r="I303">
        <f>$B$4*Data!C302/Data!C301</f>
        <v>4006.3163689460266</v>
      </c>
      <c r="J303">
        <f>$B$5*Data!F302/Data!F301</f>
        <v>2983.9248160971183</v>
      </c>
      <c r="K303">
        <f>$B$6*Data!I302/Data!I301</f>
        <v>1005.6161426016143</v>
      </c>
      <c r="L303">
        <f>$B$7*Data!L302/Data!L301</f>
        <v>1986.7565473002205</v>
      </c>
      <c r="M303">
        <f t="shared" si="21"/>
        <v>9982.6138749449801</v>
      </c>
      <c r="N303" s="46">
        <f t="shared" si="22"/>
        <v>-17.386125055019875</v>
      </c>
      <c r="O303" s="46">
        <f t="shared" si="23"/>
        <v>17.386125055019875</v>
      </c>
    </row>
    <row r="304" spans="8:15" x14ac:dyDescent="0.3">
      <c r="H304">
        <f>Data!A303</f>
        <v>301</v>
      </c>
      <c r="I304">
        <f>$B$4*Data!C303/Data!C302</f>
        <v>4004.0480710638462</v>
      </c>
      <c r="J304">
        <f>$B$5*Data!F303/Data!F302</f>
        <v>2999.9980444050334</v>
      </c>
      <c r="K304">
        <f>$B$6*Data!I303/Data!I302</f>
        <v>1001.7735783977112</v>
      </c>
      <c r="L304">
        <f>$B$7*Data!L303/Data!L302</f>
        <v>1993.5038590514564</v>
      </c>
      <c r="M304">
        <f t="shared" si="21"/>
        <v>9999.3235529180474</v>
      </c>
      <c r="N304" s="46">
        <f t="shared" si="22"/>
        <v>-0.67644708195257408</v>
      </c>
      <c r="O304" s="46">
        <f t="shared" si="23"/>
        <v>0.67644708195257408</v>
      </c>
    </row>
    <row r="305" spans="8:15" x14ac:dyDescent="0.3">
      <c r="H305">
        <f>Data!A304</f>
        <v>302</v>
      </c>
      <c r="I305">
        <f>$B$4*Data!C304/Data!C303</f>
        <v>4035.3648232359965</v>
      </c>
      <c r="J305">
        <f>$B$5*Data!F304/Data!F303</f>
        <v>2984.2396728687522</v>
      </c>
      <c r="K305">
        <f>$B$6*Data!I304/Data!I303</f>
        <v>994.91437076018906</v>
      </c>
      <c r="L305">
        <f>$B$7*Data!L304/Data!L303</f>
        <v>2035.8909195000745</v>
      </c>
      <c r="M305">
        <f t="shared" si="21"/>
        <v>10050.409786365011</v>
      </c>
      <c r="N305" s="46">
        <f t="shared" si="22"/>
        <v>50.409786365011314</v>
      </c>
      <c r="O305" s="46">
        <f t="shared" si="23"/>
        <v>-50.409786365011314</v>
      </c>
    </row>
    <row r="306" spans="8:15" x14ac:dyDescent="0.3">
      <c r="H306">
        <f>Data!A305</f>
        <v>303</v>
      </c>
      <c r="I306">
        <f>$B$4*Data!C305/Data!C304</f>
        <v>3991.2329468121407</v>
      </c>
      <c r="J306">
        <f>$B$5*Data!F305/Data!F304</f>
        <v>2974.2302801502274</v>
      </c>
      <c r="K306">
        <f>$B$6*Data!I305/Data!I304</f>
        <v>1004.9017116110778</v>
      </c>
      <c r="L306">
        <f>$B$7*Data!L305/Data!L304</f>
        <v>2010.540712358194</v>
      </c>
      <c r="M306">
        <f t="shared" si="21"/>
        <v>9980.9056509316397</v>
      </c>
      <c r="N306" s="46">
        <f t="shared" si="22"/>
        <v>-19.094349068360316</v>
      </c>
      <c r="O306" s="46">
        <f t="shared" si="23"/>
        <v>19.094349068360316</v>
      </c>
    </row>
    <row r="307" spans="8:15" x14ac:dyDescent="0.3">
      <c r="H307">
        <f>Data!A306</f>
        <v>304</v>
      </c>
      <c r="I307">
        <f>$B$4*Data!C306/Data!C305</f>
        <v>3998.5241055598262</v>
      </c>
      <c r="J307">
        <f>$B$5*Data!F306/Data!F305</f>
        <v>3002.8025054420414</v>
      </c>
      <c r="K307">
        <f>$B$6*Data!I306/Data!I305</f>
        <v>999.4897919981014</v>
      </c>
      <c r="L307">
        <f>$B$7*Data!L306/Data!L305</f>
        <v>2012.893265956345</v>
      </c>
      <c r="M307">
        <f t="shared" si="21"/>
        <v>10013.709668956313</v>
      </c>
      <c r="N307" s="46">
        <f t="shared" si="22"/>
        <v>13.70966895631318</v>
      </c>
      <c r="O307" s="46">
        <f t="shared" si="23"/>
        <v>-13.70966895631318</v>
      </c>
    </row>
    <row r="308" spans="8:15" x14ac:dyDescent="0.3">
      <c r="H308">
        <f>Data!A307</f>
        <v>305</v>
      </c>
      <c r="I308">
        <f>$B$4*Data!C307/Data!C306</f>
        <v>4018.7411686476898</v>
      </c>
      <c r="J308">
        <f>$B$5*Data!F307/Data!F306</f>
        <v>3002.7998898731726</v>
      </c>
      <c r="K308">
        <f>$B$6*Data!I307/Data!I306</f>
        <v>1005.3497753953643</v>
      </c>
      <c r="L308">
        <f>$B$7*Data!L307/Data!L306</f>
        <v>1983.4957130806602</v>
      </c>
      <c r="M308">
        <f t="shared" si="21"/>
        <v>10010.386546996888</v>
      </c>
      <c r="N308" s="46">
        <f t="shared" si="22"/>
        <v>10.386546996887773</v>
      </c>
      <c r="O308" s="46">
        <f t="shared" si="23"/>
        <v>-10.386546996887773</v>
      </c>
    </row>
    <row r="309" spans="8:15" x14ac:dyDescent="0.3">
      <c r="H309">
        <f>Data!A308</f>
        <v>306</v>
      </c>
      <c r="I309">
        <f>$B$4*Data!C308/Data!C307</f>
        <v>4004.2860880381077</v>
      </c>
      <c r="J309">
        <f>$B$5*Data!F308/Data!F307</f>
        <v>3029.1640620903149</v>
      </c>
      <c r="K309">
        <f>$B$6*Data!I308/Data!I307</f>
        <v>1003.1016246067552</v>
      </c>
      <c r="L309">
        <f>$B$7*Data!L308/Data!L307</f>
        <v>2042.257040626557</v>
      </c>
      <c r="M309">
        <f t="shared" si="21"/>
        <v>10078.808815361735</v>
      </c>
      <c r="N309" s="46">
        <f t="shared" si="22"/>
        <v>78.808815361735469</v>
      </c>
      <c r="O309" s="46">
        <f t="shared" si="23"/>
        <v>-78.808815361735469</v>
      </c>
    </row>
    <row r="310" spans="8:15" x14ac:dyDescent="0.3">
      <c r="H310">
        <f>Data!A309</f>
        <v>307</v>
      </c>
      <c r="I310">
        <f>$B$4*Data!C309/Data!C308</f>
        <v>4003.8056682703318</v>
      </c>
      <c r="J310">
        <f>$B$5*Data!F309/Data!F308</f>
        <v>2980.5604255549561</v>
      </c>
      <c r="K310">
        <f>$B$6*Data!I309/Data!I308</f>
        <v>1000.4985085582575</v>
      </c>
      <c r="L310">
        <f>$B$7*Data!L309/Data!L308</f>
        <v>2004.5202643771242</v>
      </c>
      <c r="M310">
        <f t="shared" si="21"/>
        <v>9989.384866760669</v>
      </c>
      <c r="N310" s="46">
        <f t="shared" si="22"/>
        <v>-10.615133239331044</v>
      </c>
      <c r="O310" s="46">
        <f t="shared" si="23"/>
        <v>10.615133239331044</v>
      </c>
    </row>
    <row r="311" spans="8:15" x14ac:dyDescent="0.3">
      <c r="H311">
        <f>Data!A310</f>
        <v>308</v>
      </c>
      <c r="I311">
        <f>$B$4*Data!C310/Data!C309</f>
        <v>3969.9913472062799</v>
      </c>
      <c r="J311">
        <f>$B$5*Data!F310/Data!F309</f>
        <v>3012.3776597088613</v>
      </c>
      <c r="K311">
        <f>$B$6*Data!I310/Data!I309</f>
        <v>998.05401333543466</v>
      </c>
      <c r="L311">
        <f>$B$7*Data!L310/Data!L309</f>
        <v>1998.0449629258364</v>
      </c>
      <c r="M311">
        <f t="shared" si="21"/>
        <v>9978.4679831764115</v>
      </c>
      <c r="N311" s="46">
        <f t="shared" si="22"/>
        <v>-21.532016823588492</v>
      </c>
      <c r="O311" s="46">
        <f t="shared" si="23"/>
        <v>21.532016823588492</v>
      </c>
    </row>
    <row r="312" spans="8:15" x14ac:dyDescent="0.3">
      <c r="H312">
        <f>Data!A311</f>
        <v>309</v>
      </c>
      <c r="I312">
        <f>$B$4*Data!C311/Data!C310</f>
        <v>3991.5040581141488</v>
      </c>
      <c r="J312">
        <f>$B$5*Data!F311/Data!F310</f>
        <v>3012.3268007272941</v>
      </c>
      <c r="K312">
        <f>$B$6*Data!I311/Data!I310</f>
        <v>1007.5236116771204</v>
      </c>
      <c r="L312">
        <f>$B$7*Data!L311/Data!L310</f>
        <v>1969.418371447772</v>
      </c>
      <c r="M312">
        <f t="shared" si="21"/>
        <v>9980.7728419663345</v>
      </c>
      <c r="N312" s="46">
        <f t="shared" si="22"/>
        <v>-19.227158033665546</v>
      </c>
      <c r="O312" s="46">
        <f t="shared" si="23"/>
        <v>19.227158033665546</v>
      </c>
    </row>
    <row r="313" spans="8:15" x14ac:dyDescent="0.3">
      <c r="H313">
        <f>Data!A312</f>
        <v>310</v>
      </c>
      <c r="I313">
        <f>$B$4*Data!C312/Data!C311</f>
        <v>4038.5531174521302</v>
      </c>
      <c r="J313">
        <f>$B$5*Data!F312/Data!F311</f>
        <v>3013.7627172724042</v>
      </c>
      <c r="K313">
        <f>$B$6*Data!I312/Data!I311</f>
        <v>990.47849400929238</v>
      </c>
      <c r="L313">
        <f>$B$7*Data!L312/Data!L311</f>
        <v>2015.0061202254428</v>
      </c>
      <c r="M313">
        <f t="shared" si="21"/>
        <v>10057.800448959269</v>
      </c>
      <c r="N313" s="46">
        <f t="shared" si="22"/>
        <v>57.800448959269488</v>
      </c>
      <c r="O313" s="46">
        <f t="shared" si="23"/>
        <v>-57.800448959269488</v>
      </c>
    </row>
    <row r="314" spans="8:15" x14ac:dyDescent="0.3">
      <c r="H314">
        <f>Data!A313</f>
        <v>311</v>
      </c>
      <c r="I314">
        <f>$B$4*Data!C313/Data!C312</f>
        <v>3982.1160461177933</v>
      </c>
      <c r="J314">
        <f>$B$5*Data!F313/Data!F312</f>
        <v>2913.0632784513291</v>
      </c>
      <c r="K314">
        <f>$B$6*Data!I313/Data!I312</f>
        <v>982.61810909047051</v>
      </c>
      <c r="L314">
        <f>$B$7*Data!L313/Data!L312</f>
        <v>1973.8427547373938</v>
      </c>
      <c r="M314">
        <f t="shared" si="21"/>
        <v>9851.6401883969866</v>
      </c>
      <c r="N314" s="46">
        <f t="shared" si="22"/>
        <v>-148.35981160301344</v>
      </c>
      <c r="O314" s="46">
        <f t="shared" si="23"/>
        <v>148.35981160301344</v>
      </c>
    </row>
    <row r="315" spans="8:15" x14ac:dyDescent="0.3">
      <c r="H315">
        <f>Data!A314</f>
        <v>312</v>
      </c>
      <c r="I315">
        <f>$B$4*Data!C314/Data!C313</f>
        <v>3933.9533942664884</v>
      </c>
      <c r="J315">
        <f>$B$5*Data!F314/Data!F313</f>
        <v>3015.7343540314573</v>
      </c>
      <c r="K315">
        <f>$B$6*Data!I314/Data!I313</f>
        <v>1007.6603162648352</v>
      </c>
      <c r="L315">
        <f>$B$7*Data!L314/Data!L313</f>
        <v>1977.2096846702802</v>
      </c>
      <c r="M315">
        <f t="shared" si="21"/>
        <v>9934.5577492330613</v>
      </c>
      <c r="N315" s="46">
        <f t="shared" si="22"/>
        <v>-65.442250766938741</v>
      </c>
      <c r="O315" s="46">
        <f t="shared" si="23"/>
        <v>65.442250766938741</v>
      </c>
    </row>
    <row r="316" spans="8:15" x14ac:dyDescent="0.3">
      <c r="H316">
        <f>Data!A315</f>
        <v>313</v>
      </c>
      <c r="I316">
        <f>$B$4*Data!C315/Data!C314</f>
        <v>3993.5782986822919</v>
      </c>
      <c r="J316">
        <f>$B$5*Data!F315/Data!F314</f>
        <v>2963.2374001978792</v>
      </c>
      <c r="K316">
        <f>$B$6*Data!I315/Data!I314</f>
        <v>985.98531008106113</v>
      </c>
      <c r="L316">
        <f>$B$7*Data!L315/Data!L314</f>
        <v>1985.9856732762059</v>
      </c>
      <c r="M316">
        <f t="shared" si="21"/>
        <v>9928.7866822374381</v>
      </c>
      <c r="N316" s="46">
        <f t="shared" si="22"/>
        <v>-71.213317762561928</v>
      </c>
      <c r="O316" s="46">
        <f t="shared" si="23"/>
        <v>71.213317762561928</v>
      </c>
    </row>
    <row r="317" spans="8:15" x14ac:dyDescent="0.3">
      <c r="H317">
        <f>Data!A316</f>
        <v>314</v>
      </c>
      <c r="I317">
        <f>$B$4*Data!C316/Data!C315</f>
        <v>3987.914300469301</v>
      </c>
      <c r="J317">
        <f>$B$5*Data!F316/Data!F315</f>
        <v>2928.4083558395946</v>
      </c>
      <c r="K317">
        <f>$B$6*Data!I316/Data!I315</f>
        <v>1007.6234830230979</v>
      </c>
      <c r="L317">
        <f>$B$7*Data!L316/Data!L315</f>
        <v>1958.0418753173874</v>
      </c>
      <c r="M317">
        <f t="shared" si="21"/>
        <v>9881.9880146493815</v>
      </c>
      <c r="N317" s="46">
        <f t="shared" si="22"/>
        <v>-118.01198535061849</v>
      </c>
      <c r="O317" s="46">
        <f t="shared" si="23"/>
        <v>118.01198535061849</v>
      </c>
    </row>
    <row r="318" spans="8:15" x14ac:dyDescent="0.3">
      <c r="H318">
        <f>Data!A317</f>
        <v>315</v>
      </c>
      <c r="I318">
        <f>$B$4*Data!C317/Data!C316</f>
        <v>4014.8811881449797</v>
      </c>
      <c r="J318">
        <f>$B$5*Data!F317/Data!F316</f>
        <v>3025.3437879623552</v>
      </c>
      <c r="K318">
        <f>$B$6*Data!I317/Data!I316</f>
        <v>984.72304695879507</v>
      </c>
      <c r="L318">
        <f>$B$7*Data!L317/Data!L316</f>
        <v>1986.9516585308336</v>
      </c>
      <c r="M318">
        <f t="shared" si="21"/>
        <v>10011.899681596962</v>
      </c>
      <c r="N318" s="46">
        <f t="shared" si="22"/>
        <v>11.899681596962182</v>
      </c>
      <c r="O318" s="46">
        <f t="shared" si="23"/>
        <v>-11.899681596962182</v>
      </c>
    </row>
    <row r="319" spans="8:15" x14ac:dyDescent="0.3">
      <c r="H319">
        <f>Data!A318</f>
        <v>316</v>
      </c>
      <c r="I319">
        <f>$B$4*Data!C318/Data!C317</f>
        <v>3903.4777714100164</v>
      </c>
      <c r="J319">
        <f>$B$5*Data!F318/Data!F317</f>
        <v>2977.50172855866</v>
      </c>
      <c r="K319">
        <f>$B$6*Data!I318/Data!I317</f>
        <v>1007.7017848162739</v>
      </c>
      <c r="L319">
        <f>$B$7*Data!L318/Data!L317</f>
        <v>1980.0919008968704</v>
      </c>
      <c r="M319">
        <f t="shared" si="21"/>
        <v>9868.7731856818209</v>
      </c>
      <c r="N319" s="46">
        <f t="shared" si="22"/>
        <v>-131.22681431817909</v>
      </c>
      <c r="O319" s="46">
        <f t="shared" si="23"/>
        <v>131.22681431817909</v>
      </c>
    </row>
    <row r="320" spans="8:15" x14ac:dyDescent="0.3">
      <c r="H320">
        <f>Data!A319</f>
        <v>317</v>
      </c>
      <c r="I320">
        <f>$B$4*Data!C319/Data!C318</f>
        <v>4032.0637782858162</v>
      </c>
      <c r="J320">
        <f>$B$5*Data!F319/Data!F318</f>
        <v>2977.3317295917432</v>
      </c>
      <c r="K320">
        <f>$B$6*Data!I319/Data!I318</f>
        <v>1008.5518896912586</v>
      </c>
      <c r="L320">
        <f>$B$7*Data!L319/Data!L318</f>
        <v>1987.5805165486877</v>
      </c>
      <c r="M320">
        <f t="shared" si="21"/>
        <v>10005.527914117505</v>
      </c>
      <c r="N320" s="46">
        <f t="shared" si="22"/>
        <v>5.5279141175051336</v>
      </c>
      <c r="O320" s="46">
        <f t="shared" si="23"/>
        <v>-5.5279141175051336</v>
      </c>
    </row>
    <row r="321" spans="8:15" x14ac:dyDescent="0.3">
      <c r="H321">
        <f>Data!A320</f>
        <v>318</v>
      </c>
      <c r="I321">
        <f>$B$4*Data!C320/Data!C319</f>
        <v>4023.3559005420243</v>
      </c>
      <c r="J321">
        <f>$B$5*Data!F320/Data!F319</f>
        <v>3015.64874174541</v>
      </c>
      <c r="K321">
        <f>$B$6*Data!I320/Data!I319</f>
        <v>1014.5151698290254</v>
      </c>
      <c r="L321">
        <f>$B$7*Data!L320/Data!L319</f>
        <v>2013.3206443489853</v>
      </c>
      <c r="M321">
        <f t="shared" si="21"/>
        <v>10066.840456465445</v>
      </c>
      <c r="N321" s="46">
        <f t="shared" si="22"/>
        <v>66.840456465444731</v>
      </c>
      <c r="O321" s="46">
        <f t="shared" si="23"/>
        <v>-66.840456465444731</v>
      </c>
    </row>
    <row r="322" spans="8:15" x14ac:dyDescent="0.3">
      <c r="H322">
        <f>Data!A321</f>
        <v>319</v>
      </c>
      <c r="I322">
        <f>$B$4*Data!C321/Data!C320</f>
        <v>4035.5811478897158</v>
      </c>
      <c r="J322">
        <f>$B$5*Data!F321/Data!F320</f>
        <v>3000.6748848591592</v>
      </c>
      <c r="K322">
        <f>$B$6*Data!I321/Data!I320</f>
        <v>993.48542443948065</v>
      </c>
      <c r="L322">
        <f>$B$7*Data!L321/Data!L320</f>
        <v>1976.9870160521873</v>
      </c>
      <c r="M322">
        <f t="shared" si="21"/>
        <v>10006.728473240544</v>
      </c>
      <c r="N322" s="46">
        <f t="shared" si="22"/>
        <v>6.72847324054419</v>
      </c>
      <c r="O322" s="46">
        <f t="shared" si="23"/>
        <v>-6.72847324054419</v>
      </c>
    </row>
    <row r="323" spans="8:15" x14ac:dyDescent="0.3">
      <c r="H323">
        <f>Data!A322</f>
        <v>320</v>
      </c>
      <c r="I323">
        <f>$B$4*Data!C322/Data!C321</f>
        <v>3976.6506666809519</v>
      </c>
      <c r="J323">
        <f>$B$5*Data!F322/Data!F321</f>
        <v>2965.1343705219101</v>
      </c>
      <c r="K323">
        <f>$B$6*Data!I322/Data!I321</f>
        <v>984.5559635697889</v>
      </c>
      <c r="L323">
        <f>$B$7*Data!L322/Data!L321</f>
        <v>2019.5659852410229</v>
      </c>
      <c r="M323">
        <f t="shared" si="21"/>
        <v>9945.9069860136751</v>
      </c>
      <c r="N323" s="46">
        <f t="shared" si="22"/>
        <v>-54.093013986324877</v>
      </c>
      <c r="O323" s="46">
        <f t="shared" si="23"/>
        <v>54.093013986324877</v>
      </c>
    </row>
    <row r="324" spans="8:15" x14ac:dyDescent="0.3">
      <c r="H324">
        <f>Data!A323</f>
        <v>321</v>
      </c>
      <c r="I324">
        <f>$B$4*Data!C323/Data!C322</f>
        <v>3973.002488095221</v>
      </c>
      <c r="J324">
        <f>$B$5*Data!F323/Data!F322</f>
        <v>2982.9475835935991</v>
      </c>
      <c r="K324">
        <f>$B$6*Data!I323/Data!I322</f>
        <v>1007.4924606875453</v>
      </c>
      <c r="L324">
        <f>$B$7*Data!L323/Data!L322</f>
        <v>1983.2836192482991</v>
      </c>
      <c r="M324">
        <f t="shared" si="21"/>
        <v>9946.7261516246654</v>
      </c>
      <c r="N324" s="46">
        <f t="shared" si="22"/>
        <v>-53.273848375334637</v>
      </c>
      <c r="O324" s="46">
        <f t="shared" si="23"/>
        <v>53.273848375334637</v>
      </c>
    </row>
    <row r="325" spans="8:15" x14ac:dyDescent="0.3">
      <c r="H325">
        <f>Data!A324</f>
        <v>322</v>
      </c>
      <c r="I325">
        <f>$B$4*Data!C324/Data!C323</f>
        <v>4033.9833424334179</v>
      </c>
      <c r="J325">
        <f>$B$5*Data!F324/Data!F323</f>
        <v>2985.9251144018212</v>
      </c>
      <c r="K325">
        <f>$B$6*Data!I324/Data!I323</f>
        <v>1001.9013628980128</v>
      </c>
      <c r="L325">
        <f>$B$7*Data!L324/Data!L323</f>
        <v>1999.3672893407954</v>
      </c>
      <c r="M325">
        <f t="shared" ref="M325:M388" si="24">SUM(I325:L325)</f>
        <v>10021.177109074048</v>
      </c>
      <c r="N325" s="46">
        <f t="shared" ref="N325:N388" si="25">M325-$B$8</f>
        <v>21.177109074047621</v>
      </c>
      <c r="O325" s="46">
        <f t="shared" ref="O325:O388" si="26">-N325</f>
        <v>-21.177109074047621</v>
      </c>
    </row>
    <row r="326" spans="8:15" x14ac:dyDescent="0.3">
      <c r="H326">
        <f>Data!A325</f>
        <v>323</v>
      </c>
      <c r="I326">
        <f>$B$4*Data!C325/Data!C324</f>
        <v>3988.7024163194715</v>
      </c>
      <c r="J326">
        <f>$B$5*Data!F325/Data!F324</f>
        <v>3005.2824380076936</v>
      </c>
      <c r="K326">
        <f>$B$6*Data!I325/Data!I324</f>
        <v>984.42378088417672</v>
      </c>
      <c r="L326">
        <f>$B$7*Data!L325/Data!L324</f>
        <v>2001.5569333321723</v>
      </c>
      <c r="M326">
        <f t="shared" si="24"/>
        <v>9979.9655685435155</v>
      </c>
      <c r="N326" s="46">
        <f t="shared" si="25"/>
        <v>-20.034431456484526</v>
      </c>
      <c r="O326" s="46">
        <f t="shared" si="26"/>
        <v>20.034431456484526</v>
      </c>
    </row>
    <row r="327" spans="8:15" x14ac:dyDescent="0.3">
      <c r="H327">
        <f>Data!A326</f>
        <v>324</v>
      </c>
      <c r="I327">
        <f>$B$4*Data!C326/Data!C325</f>
        <v>3952.3433992420651</v>
      </c>
      <c r="J327">
        <f>$B$5*Data!F326/Data!F325</f>
        <v>2952.4857915670696</v>
      </c>
      <c r="K327">
        <f>$B$6*Data!I326/Data!I325</f>
        <v>1007.1523818541363</v>
      </c>
      <c r="L327">
        <f>$B$7*Data!L326/Data!L325</f>
        <v>1984.7693951887316</v>
      </c>
      <c r="M327">
        <f t="shared" si="24"/>
        <v>9896.7509678520018</v>
      </c>
      <c r="N327" s="46">
        <f t="shared" si="25"/>
        <v>-103.24903214799815</v>
      </c>
      <c r="O327" s="46">
        <f t="shared" si="26"/>
        <v>103.24903214799815</v>
      </c>
    </row>
    <row r="328" spans="8:15" x14ac:dyDescent="0.3">
      <c r="H328">
        <f>Data!A327</f>
        <v>325</v>
      </c>
      <c r="I328">
        <f>$B$4*Data!C327/Data!C326</f>
        <v>4005.4142369373767</v>
      </c>
      <c r="J328">
        <f>$B$5*Data!F327/Data!F326</f>
        <v>3009.549830832827</v>
      </c>
      <c r="K328">
        <f>$B$6*Data!I327/Data!I326</f>
        <v>1004.1997963689389</v>
      </c>
      <c r="L328">
        <f>$B$7*Data!L327/Data!L326</f>
        <v>2004.9276308652909</v>
      </c>
      <c r="M328">
        <f t="shared" si="24"/>
        <v>10024.091495004433</v>
      </c>
      <c r="N328" s="46">
        <f t="shared" si="25"/>
        <v>24.091495004433455</v>
      </c>
      <c r="O328" s="46">
        <f t="shared" si="26"/>
        <v>-24.091495004433455</v>
      </c>
    </row>
    <row r="329" spans="8:15" x14ac:dyDescent="0.3">
      <c r="H329">
        <f>Data!A328</f>
        <v>326</v>
      </c>
      <c r="I329">
        <f>$B$4*Data!C328/Data!C327</f>
        <v>3966.4972923351452</v>
      </c>
      <c r="J329">
        <f>$B$5*Data!F328/Data!F327</f>
        <v>2992.7791167758005</v>
      </c>
      <c r="K329">
        <f>$B$6*Data!I328/Data!I327</f>
        <v>993.40748884787172</v>
      </c>
      <c r="L329">
        <f>$B$7*Data!L328/Data!L327</f>
        <v>1988.403526712282</v>
      </c>
      <c r="M329">
        <f t="shared" si="24"/>
        <v>9941.0874246710991</v>
      </c>
      <c r="N329" s="46">
        <f t="shared" si="25"/>
        <v>-58.912575328900857</v>
      </c>
      <c r="O329" s="46">
        <f t="shared" si="26"/>
        <v>58.912575328900857</v>
      </c>
    </row>
    <row r="330" spans="8:15" x14ac:dyDescent="0.3">
      <c r="H330">
        <f>Data!A329</f>
        <v>327</v>
      </c>
      <c r="I330">
        <f>$B$4*Data!C329/Data!C328</f>
        <v>3972.352351043824</v>
      </c>
      <c r="J330">
        <f>$B$5*Data!F329/Data!F328</f>
        <v>3011.2929160949598</v>
      </c>
      <c r="K330">
        <f>$B$6*Data!I329/Data!I328</f>
        <v>981.70845679317927</v>
      </c>
      <c r="L330">
        <f>$B$7*Data!L329/Data!L328</f>
        <v>2003.1030296177455</v>
      </c>
      <c r="M330">
        <f t="shared" si="24"/>
        <v>9968.4567535497081</v>
      </c>
      <c r="N330" s="46">
        <f t="shared" si="25"/>
        <v>-31.543246450291917</v>
      </c>
      <c r="O330" s="46">
        <f t="shared" si="26"/>
        <v>31.543246450291917</v>
      </c>
    </row>
    <row r="331" spans="8:15" x14ac:dyDescent="0.3">
      <c r="H331">
        <f>Data!A330</f>
        <v>328</v>
      </c>
      <c r="I331">
        <f>$B$4*Data!C330/Data!C329</f>
        <v>4008.3938842811485</v>
      </c>
      <c r="J331">
        <f>$B$5*Data!F330/Data!F329</f>
        <v>2983.0125937236658</v>
      </c>
      <c r="K331">
        <f>$B$6*Data!I330/Data!I329</f>
        <v>1005.5195594008632</v>
      </c>
      <c r="L331">
        <f>$B$7*Data!L330/Data!L329</f>
        <v>1993.834016308994</v>
      </c>
      <c r="M331">
        <f t="shared" si="24"/>
        <v>9990.76005371467</v>
      </c>
      <c r="N331" s="46">
        <f t="shared" si="25"/>
        <v>-9.2399462853300065</v>
      </c>
      <c r="O331" s="46">
        <f t="shared" si="26"/>
        <v>9.2399462853300065</v>
      </c>
    </row>
    <row r="332" spans="8:15" x14ac:dyDescent="0.3">
      <c r="H332">
        <f>Data!A331</f>
        <v>329</v>
      </c>
      <c r="I332">
        <f>$B$4*Data!C331/Data!C330</f>
        <v>3947.2185099458629</v>
      </c>
      <c r="J332">
        <f>$B$5*Data!F331/Data!F330</f>
        <v>2986.6906269557203</v>
      </c>
      <c r="K332">
        <f>$B$6*Data!I331/Data!I330</f>
        <v>988.55043533456546</v>
      </c>
      <c r="L332">
        <f>$B$7*Data!L331/Data!L330</f>
        <v>2084.4922783639659</v>
      </c>
      <c r="M332">
        <f t="shared" si="24"/>
        <v>10006.951850600115</v>
      </c>
      <c r="N332" s="46">
        <f t="shared" si="25"/>
        <v>6.9518506001149944</v>
      </c>
      <c r="O332" s="46">
        <f t="shared" si="26"/>
        <v>-6.9518506001149944</v>
      </c>
    </row>
    <row r="333" spans="8:15" x14ac:dyDescent="0.3">
      <c r="H333">
        <f>Data!A332</f>
        <v>330</v>
      </c>
      <c r="I333">
        <f>$B$4*Data!C332/Data!C331</f>
        <v>3988.9390379034603</v>
      </c>
      <c r="J333">
        <f>$B$5*Data!F332/Data!F331</f>
        <v>2976.3460865516904</v>
      </c>
      <c r="K333">
        <f>$B$6*Data!I332/Data!I331</f>
        <v>1013.0966143329431</v>
      </c>
      <c r="L333">
        <f>$B$7*Data!L332/Data!L331</f>
        <v>1959.0757538878177</v>
      </c>
      <c r="M333">
        <f t="shared" si="24"/>
        <v>9937.4574926759124</v>
      </c>
      <c r="N333" s="46">
        <f t="shared" si="25"/>
        <v>-62.542507324087637</v>
      </c>
      <c r="O333" s="46">
        <f t="shared" si="26"/>
        <v>62.542507324087637</v>
      </c>
    </row>
    <row r="334" spans="8:15" x14ac:dyDescent="0.3">
      <c r="H334">
        <f>Data!A333</f>
        <v>331</v>
      </c>
      <c r="I334">
        <f>$B$4*Data!C333/Data!C332</f>
        <v>4085.7294832118437</v>
      </c>
      <c r="J334">
        <f>$B$5*Data!F333/Data!F332</f>
        <v>2999.1936606611184</v>
      </c>
      <c r="K334">
        <f>$B$6*Data!I333/Data!I332</f>
        <v>1015.2146935132827</v>
      </c>
      <c r="L334">
        <f>$B$7*Data!L333/Data!L332</f>
        <v>1963.1017989964676</v>
      </c>
      <c r="M334">
        <f t="shared" si="24"/>
        <v>10063.239636382712</v>
      </c>
      <c r="N334" s="46">
        <f t="shared" si="25"/>
        <v>63.239636382711979</v>
      </c>
      <c r="O334" s="46">
        <f t="shared" si="26"/>
        <v>-63.239636382711979</v>
      </c>
    </row>
    <row r="335" spans="8:15" x14ac:dyDescent="0.3">
      <c r="H335">
        <f>Data!A334</f>
        <v>332</v>
      </c>
      <c r="I335">
        <f>$B$4*Data!C334/Data!C333</f>
        <v>4032.647417960829</v>
      </c>
      <c r="J335">
        <f>$B$5*Data!F334/Data!F333</f>
        <v>2985.2375396753559</v>
      </c>
      <c r="K335">
        <f>$B$6*Data!I334/Data!I333</f>
        <v>997.9600211393755</v>
      </c>
      <c r="L335">
        <f>$B$7*Data!L334/Data!L333</f>
        <v>2002.8740674207775</v>
      </c>
      <c r="M335">
        <f t="shared" si="24"/>
        <v>10018.719046196336</v>
      </c>
      <c r="N335" s="46">
        <f t="shared" si="25"/>
        <v>18.719046196336421</v>
      </c>
      <c r="O335" s="46">
        <f t="shared" si="26"/>
        <v>-18.719046196336421</v>
      </c>
    </row>
    <row r="336" spans="8:15" x14ac:dyDescent="0.3">
      <c r="H336">
        <f>Data!A335</f>
        <v>333</v>
      </c>
      <c r="I336">
        <f>$B$4*Data!C335/Data!C334</f>
        <v>4024.5423471525401</v>
      </c>
      <c r="J336">
        <f>$B$5*Data!F335/Data!F334</f>
        <v>3015.0125917003556</v>
      </c>
      <c r="K336">
        <f>$B$6*Data!I335/Data!I334</f>
        <v>1001.8682642156982</v>
      </c>
      <c r="L336">
        <f>$B$7*Data!L335/Data!L334</f>
        <v>2037.1361015777532</v>
      </c>
      <c r="M336">
        <f t="shared" si="24"/>
        <v>10078.559304646347</v>
      </c>
      <c r="N336" s="46">
        <f t="shared" si="25"/>
        <v>78.5593046463473</v>
      </c>
      <c r="O336" s="46">
        <f t="shared" si="26"/>
        <v>-78.5593046463473</v>
      </c>
    </row>
    <row r="337" spans="8:15" x14ac:dyDescent="0.3">
      <c r="H337">
        <f>Data!A336</f>
        <v>334</v>
      </c>
      <c r="I337">
        <f>$B$4*Data!C336/Data!C335</f>
        <v>4041.9907903386006</v>
      </c>
      <c r="J337">
        <f>$B$5*Data!F336/Data!F335</f>
        <v>3007.7901509051803</v>
      </c>
      <c r="K337">
        <f>$B$6*Data!I336/Data!I335</f>
        <v>1013.3495204837408</v>
      </c>
      <c r="L337">
        <f>$B$7*Data!L336/Data!L335</f>
        <v>2008.2396242675434</v>
      </c>
      <c r="M337">
        <f t="shared" si="24"/>
        <v>10071.370085995066</v>
      </c>
      <c r="N337" s="46">
        <f t="shared" si="25"/>
        <v>71.370085995065892</v>
      </c>
      <c r="O337" s="46">
        <f t="shared" si="26"/>
        <v>-71.370085995065892</v>
      </c>
    </row>
    <row r="338" spans="8:15" x14ac:dyDescent="0.3">
      <c r="H338">
        <f>Data!A337</f>
        <v>335</v>
      </c>
      <c r="I338">
        <f>$B$4*Data!C337/Data!C336</f>
        <v>4018.6401770621173</v>
      </c>
      <c r="J338">
        <f>$B$5*Data!F337/Data!F336</f>
        <v>3068.2390107564993</v>
      </c>
      <c r="K338">
        <f>$B$6*Data!I337/Data!I336</f>
        <v>1007.2089468557393</v>
      </c>
      <c r="L338">
        <f>$B$7*Data!L337/Data!L336</f>
        <v>2052.0650535247573</v>
      </c>
      <c r="M338">
        <f t="shared" si="24"/>
        <v>10146.153188199114</v>
      </c>
      <c r="N338" s="46">
        <f t="shared" si="25"/>
        <v>146.15318819911408</v>
      </c>
      <c r="O338" s="46">
        <f t="shared" si="26"/>
        <v>-146.15318819911408</v>
      </c>
    </row>
    <row r="339" spans="8:15" x14ac:dyDescent="0.3">
      <c r="H339">
        <f>Data!A338</f>
        <v>336</v>
      </c>
      <c r="I339">
        <f>$B$4*Data!C338/Data!C337</f>
        <v>3998.6004801183376</v>
      </c>
      <c r="J339">
        <f>$B$5*Data!F338/Data!F337</f>
        <v>3022.9198264553697</v>
      </c>
      <c r="K339">
        <f>$B$6*Data!I338/Data!I337</f>
        <v>997.93224558380518</v>
      </c>
      <c r="L339">
        <f>$B$7*Data!L338/Data!L337</f>
        <v>2023.5342217510904</v>
      </c>
      <c r="M339">
        <f t="shared" si="24"/>
        <v>10042.986773908604</v>
      </c>
      <c r="N339" s="46">
        <f t="shared" si="25"/>
        <v>42.986773908603936</v>
      </c>
      <c r="O339" s="46">
        <f t="shared" si="26"/>
        <v>-42.986773908603936</v>
      </c>
    </row>
    <row r="340" spans="8:15" x14ac:dyDescent="0.3">
      <c r="H340">
        <f>Data!A339</f>
        <v>337</v>
      </c>
      <c r="I340">
        <f>$B$4*Data!C339/Data!C338</f>
        <v>3991.8496831860475</v>
      </c>
      <c r="J340">
        <f>$B$5*Data!F339/Data!F338</f>
        <v>2948.086686258167</v>
      </c>
      <c r="K340">
        <f>$B$6*Data!I339/Data!I338</f>
        <v>1000.9464723198303</v>
      </c>
      <c r="L340">
        <f>$B$7*Data!L339/Data!L338</f>
        <v>2001.1790785936525</v>
      </c>
      <c r="M340">
        <f t="shared" si="24"/>
        <v>9942.0619203576971</v>
      </c>
      <c r="N340" s="46">
        <f t="shared" si="25"/>
        <v>-57.93807964230291</v>
      </c>
      <c r="O340" s="46">
        <f t="shared" si="26"/>
        <v>57.93807964230291</v>
      </c>
    </row>
    <row r="341" spans="8:15" x14ac:dyDescent="0.3">
      <c r="H341">
        <f>Data!A340</f>
        <v>338</v>
      </c>
      <c r="I341">
        <f>$B$4*Data!C340/Data!C339</f>
        <v>4016.3895280841029</v>
      </c>
      <c r="J341">
        <f>$B$5*Data!F340/Data!F339</f>
        <v>2998.4894791363877</v>
      </c>
      <c r="K341">
        <f>$B$6*Data!I340/Data!I339</f>
        <v>993.23736750278078</v>
      </c>
      <c r="L341">
        <f>$B$7*Data!L340/Data!L339</f>
        <v>1994.084411183698</v>
      </c>
      <c r="M341">
        <f t="shared" si="24"/>
        <v>10002.200785906969</v>
      </c>
      <c r="N341" s="46">
        <f t="shared" si="25"/>
        <v>2.2007859069690312</v>
      </c>
      <c r="O341" s="46">
        <f t="shared" si="26"/>
        <v>-2.2007859069690312</v>
      </c>
    </row>
    <row r="342" spans="8:15" x14ac:dyDescent="0.3">
      <c r="H342">
        <f>Data!A341</f>
        <v>339</v>
      </c>
      <c r="I342">
        <f>$B$4*Data!C341/Data!C340</f>
        <v>3993.5539511523816</v>
      </c>
      <c r="J342">
        <f>$B$5*Data!F341/Data!F340</f>
        <v>2980.6158787245699</v>
      </c>
      <c r="K342">
        <f>$B$6*Data!I341/Data!I340</f>
        <v>992.92400767573429</v>
      </c>
      <c r="L342">
        <f>$B$7*Data!L341/Data!L340</f>
        <v>1995.4095265401177</v>
      </c>
      <c r="M342">
        <f t="shared" si="24"/>
        <v>9962.5033640928032</v>
      </c>
      <c r="N342" s="46">
        <f t="shared" si="25"/>
        <v>-37.496635907196833</v>
      </c>
      <c r="O342" s="46">
        <f t="shared" si="26"/>
        <v>37.496635907196833</v>
      </c>
    </row>
    <row r="343" spans="8:15" x14ac:dyDescent="0.3">
      <c r="H343">
        <f>Data!A342</f>
        <v>340</v>
      </c>
      <c r="I343">
        <f>$B$4*Data!C342/Data!C341</f>
        <v>4003.7269977881874</v>
      </c>
      <c r="J343">
        <f>$B$5*Data!F342/Data!F341</f>
        <v>3012.0372974648749</v>
      </c>
      <c r="K343">
        <f>$B$6*Data!I342/Data!I341</f>
        <v>1021.1679513031065</v>
      </c>
      <c r="L343">
        <f>$B$7*Data!L342/Data!L341</f>
        <v>2028.7742990063248</v>
      </c>
      <c r="M343">
        <f t="shared" si="24"/>
        <v>10065.706545562494</v>
      </c>
      <c r="N343" s="46">
        <f t="shared" si="25"/>
        <v>65.706545562494284</v>
      </c>
      <c r="O343" s="46">
        <f t="shared" si="26"/>
        <v>-65.706545562494284</v>
      </c>
    </row>
    <row r="344" spans="8:15" x14ac:dyDescent="0.3">
      <c r="H344">
        <f>Data!A343</f>
        <v>341</v>
      </c>
      <c r="I344">
        <f>$B$4*Data!C343/Data!C342</f>
        <v>4038.86959930782</v>
      </c>
      <c r="J344">
        <f>$B$5*Data!F343/Data!F342</f>
        <v>3029.9270331658308</v>
      </c>
      <c r="K344">
        <f>$B$6*Data!I343/Data!I342</f>
        <v>995.98149690312755</v>
      </c>
      <c r="L344">
        <f>$B$7*Data!L343/Data!L342</f>
        <v>1983.0429525814504</v>
      </c>
      <c r="M344">
        <f t="shared" si="24"/>
        <v>10047.821081958229</v>
      </c>
      <c r="N344" s="46">
        <f t="shared" si="25"/>
        <v>47.821081958229115</v>
      </c>
      <c r="O344" s="46">
        <f t="shared" si="26"/>
        <v>-47.821081958229115</v>
      </c>
    </row>
    <row r="345" spans="8:15" x14ac:dyDescent="0.3">
      <c r="H345">
        <f>Data!A344</f>
        <v>342</v>
      </c>
      <c r="I345">
        <f>$B$4*Data!C344/Data!C343</f>
        <v>4011.9406542712709</v>
      </c>
      <c r="J345">
        <f>$B$5*Data!F344/Data!F343</f>
        <v>3076.7348255208735</v>
      </c>
      <c r="K345">
        <f>$B$6*Data!I344/Data!I343</f>
        <v>1007.2149689264759</v>
      </c>
      <c r="L345">
        <f>$B$7*Data!L344/Data!L343</f>
        <v>1974.0174210810601</v>
      </c>
      <c r="M345">
        <f t="shared" si="24"/>
        <v>10069.907869799681</v>
      </c>
      <c r="N345" s="46">
        <f t="shared" si="25"/>
        <v>69.907869799681066</v>
      </c>
      <c r="O345" s="46">
        <f t="shared" si="26"/>
        <v>-69.907869799681066</v>
      </c>
    </row>
    <row r="346" spans="8:15" x14ac:dyDescent="0.3">
      <c r="H346">
        <f>Data!A345</f>
        <v>343</v>
      </c>
      <c r="I346">
        <f>$B$4*Data!C345/Data!C344</f>
        <v>4037.8887411677115</v>
      </c>
      <c r="J346">
        <f>$B$5*Data!F345/Data!F344</f>
        <v>3037.0492156213763</v>
      </c>
      <c r="K346">
        <f>$B$6*Data!I345/Data!I344</f>
        <v>1004.3503873819949</v>
      </c>
      <c r="L346">
        <f>$B$7*Data!L345/Data!L344</f>
        <v>2044.1567103030516</v>
      </c>
      <c r="M346">
        <f t="shared" si="24"/>
        <v>10123.445054474134</v>
      </c>
      <c r="N346" s="46">
        <f t="shared" si="25"/>
        <v>123.44505447413394</v>
      </c>
      <c r="O346" s="46">
        <f t="shared" si="26"/>
        <v>-123.44505447413394</v>
      </c>
    </row>
    <row r="347" spans="8:15" x14ac:dyDescent="0.3">
      <c r="H347">
        <f>Data!A346</f>
        <v>344</v>
      </c>
      <c r="I347">
        <f>$B$4*Data!C346/Data!C345</f>
        <v>3994.9631084285629</v>
      </c>
      <c r="J347">
        <f>$B$5*Data!F346/Data!F345</f>
        <v>2991.9386064407731</v>
      </c>
      <c r="K347">
        <f>$B$6*Data!I346/Data!I345</f>
        <v>1001.1335903461827</v>
      </c>
      <c r="L347">
        <f>$B$7*Data!L346/Data!L345</f>
        <v>2009.6461032151981</v>
      </c>
      <c r="M347">
        <f t="shared" si="24"/>
        <v>9997.6814084307171</v>
      </c>
      <c r="N347" s="46">
        <f t="shared" si="25"/>
        <v>-2.318591569282944</v>
      </c>
      <c r="O347" s="46">
        <f t="shared" si="26"/>
        <v>2.318591569282944</v>
      </c>
    </row>
    <row r="348" spans="8:15" x14ac:dyDescent="0.3">
      <c r="H348">
        <f>Data!A347</f>
        <v>345</v>
      </c>
      <c r="I348">
        <f>$B$4*Data!C347/Data!C346</f>
        <v>3993.0724523395756</v>
      </c>
      <c r="J348">
        <f>$B$5*Data!F347/Data!F346</f>
        <v>3004.1395091162035</v>
      </c>
      <c r="K348">
        <f>$B$6*Data!I347/Data!I346</f>
        <v>998.78348999805905</v>
      </c>
      <c r="L348">
        <f>$B$7*Data!L347/Data!L346</f>
        <v>1973.0350811030837</v>
      </c>
      <c r="M348">
        <f t="shared" si="24"/>
        <v>9969.0305325569225</v>
      </c>
      <c r="N348" s="46">
        <f t="shared" si="25"/>
        <v>-30.969467443077519</v>
      </c>
      <c r="O348" s="46">
        <f t="shared" si="26"/>
        <v>30.969467443077519</v>
      </c>
    </row>
    <row r="349" spans="8:15" x14ac:dyDescent="0.3">
      <c r="H349">
        <f>Data!A348</f>
        <v>346</v>
      </c>
      <c r="I349">
        <f>$B$4*Data!C348/Data!C347</f>
        <v>3962.0144104172978</v>
      </c>
      <c r="J349">
        <f>$B$5*Data!F348/Data!F347</f>
        <v>2965.5925860835405</v>
      </c>
      <c r="K349">
        <f>$B$6*Data!I348/Data!I347</f>
        <v>999.271469864138</v>
      </c>
      <c r="L349">
        <f>$B$7*Data!L348/Data!L347</f>
        <v>2021.9734317619514</v>
      </c>
      <c r="M349">
        <f t="shared" si="24"/>
        <v>9948.8518981269281</v>
      </c>
      <c r="N349" s="46">
        <f t="shared" si="25"/>
        <v>-51.148101873071937</v>
      </c>
      <c r="O349" s="46">
        <f t="shared" si="26"/>
        <v>51.148101873071937</v>
      </c>
    </row>
    <row r="350" spans="8:15" x14ac:dyDescent="0.3">
      <c r="H350">
        <f>Data!A349</f>
        <v>347</v>
      </c>
      <c r="I350">
        <f>$B$4*Data!C349/Data!C348</f>
        <v>3995.0642643133629</v>
      </c>
      <c r="J350">
        <f>$B$5*Data!F349/Data!F348</f>
        <v>3003.8316921463411</v>
      </c>
      <c r="K350">
        <f>$B$6*Data!I349/Data!I348</f>
        <v>1001.6589747828936</v>
      </c>
      <c r="L350">
        <f>$B$7*Data!L349/Data!L348</f>
        <v>1992.6508745823994</v>
      </c>
      <c r="M350">
        <f t="shared" si="24"/>
        <v>9993.2058058249968</v>
      </c>
      <c r="N350" s="46">
        <f t="shared" si="25"/>
        <v>-6.7941941750032129</v>
      </c>
      <c r="O350" s="46">
        <f t="shared" si="26"/>
        <v>6.7941941750032129</v>
      </c>
    </row>
    <row r="351" spans="8:15" x14ac:dyDescent="0.3">
      <c r="H351">
        <f>Data!A350</f>
        <v>348</v>
      </c>
      <c r="I351">
        <f>$B$4*Data!C350/Data!C349</f>
        <v>4015.29270279723</v>
      </c>
      <c r="J351">
        <f>$B$5*Data!F350/Data!F349</f>
        <v>3042.46046305348</v>
      </c>
      <c r="K351">
        <f>$B$6*Data!I350/Data!I349</f>
        <v>1010.2345105648862</v>
      </c>
      <c r="L351">
        <f>$B$7*Data!L350/Data!L349</f>
        <v>1980.0051537118247</v>
      </c>
      <c r="M351">
        <f t="shared" si="24"/>
        <v>10047.992830127421</v>
      </c>
      <c r="N351" s="46">
        <f t="shared" si="25"/>
        <v>47.992830127421257</v>
      </c>
      <c r="O351" s="46">
        <f t="shared" si="26"/>
        <v>-47.992830127421257</v>
      </c>
    </row>
    <row r="352" spans="8:15" x14ac:dyDescent="0.3">
      <c r="H352">
        <f>Data!A351</f>
        <v>349</v>
      </c>
      <c r="I352">
        <f>$B$4*Data!C351/Data!C350</f>
        <v>4023.0298106602313</v>
      </c>
      <c r="J352">
        <f>$B$5*Data!F351/Data!F350</f>
        <v>2991.740369847329</v>
      </c>
      <c r="K352">
        <f>$B$6*Data!I351/Data!I350</f>
        <v>1010.5084624792506</v>
      </c>
      <c r="L352">
        <f>$B$7*Data!L351/Data!L350</f>
        <v>2021.2115936345731</v>
      </c>
      <c r="M352">
        <f t="shared" si="24"/>
        <v>10046.490236621385</v>
      </c>
      <c r="N352" s="46">
        <f t="shared" si="25"/>
        <v>46.490236621384611</v>
      </c>
      <c r="O352" s="46">
        <f t="shared" si="26"/>
        <v>-46.490236621384611</v>
      </c>
    </row>
    <row r="353" spans="8:15" x14ac:dyDescent="0.3">
      <c r="H353">
        <f>Data!A352</f>
        <v>350</v>
      </c>
      <c r="I353">
        <f>$B$4*Data!C352/Data!C351</f>
        <v>4030.6892036376548</v>
      </c>
      <c r="J353">
        <f>$B$5*Data!F352/Data!F351</f>
        <v>3034.9941332666713</v>
      </c>
      <c r="K353">
        <f>$B$6*Data!I352/Data!I351</f>
        <v>992.86079900016841</v>
      </c>
      <c r="L353">
        <f>$B$7*Data!L352/Data!L351</f>
        <v>1997.5282274289386</v>
      </c>
      <c r="M353">
        <f t="shared" si="24"/>
        <v>10056.072363333433</v>
      </c>
      <c r="N353" s="46">
        <f t="shared" si="25"/>
        <v>56.072363333432804</v>
      </c>
      <c r="O353" s="46">
        <f t="shared" si="26"/>
        <v>-56.072363333432804</v>
      </c>
    </row>
    <row r="354" spans="8:15" x14ac:dyDescent="0.3">
      <c r="H354">
        <f>Data!A353</f>
        <v>351</v>
      </c>
      <c r="I354">
        <f>$B$4*Data!C353/Data!C352</f>
        <v>4011.7125040351189</v>
      </c>
      <c r="J354">
        <f>$B$5*Data!F353/Data!F352</f>
        <v>2997.878490846947</v>
      </c>
      <c r="K354">
        <f>$B$6*Data!I353/Data!I352</f>
        <v>1007.4140803207571</v>
      </c>
      <c r="L354">
        <f>$B$7*Data!L353/Data!L352</f>
        <v>2044.9811523728515</v>
      </c>
      <c r="M354">
        <f t="shared" si="24"/>
        <v>10061.986227575675</v>
      </c>
      <c r="N354" s="46">
        <f t="shared" si="25"/>
        <v>61.986227575675002</v>
      </c>
      <c r="O354" s="46">
        <f t="shared" si="26"/>
        <v>-61.986227575675002</v>
      </c>
    </row>
    <row r="355" spans="8:15" x14ac:dyDescent="0.3">
      <c r="H355">
        <f>Data!A354</f>
        <v>352</v>
      </c>
      <c r="I355">
        <f>$B$4*Data!C354/Data!C353</f>
        <v>4030.6895138910077</v>
      </c>
      <c r="J355">
        <f>$B$5*Data!F354/Data!F353</f>
        <v>2993.8273292681279</v>
      </c>
      <c r="K355">
        <f>$B$6*Data!I354/Data!I353</f>
        <v>1000.4619998708318</v>
      </c>
      <c r="L355">
        <f>$B$7*Data!L354/Data!L353</f>
        <v>1986.7701130347557</v>
      </c>
      <c r="M355">
        <f t="shared" si="24"/>
        <v>10011.748956064723</v>
      </c>
      <c r="N355" s="46">
        <f t="shared" si="25"/>
        <v>11.748956064722734</v>
      </c>
      <c r="O355" s="46">
        <f t="shared" si="26"/>
        <v>-11.748956064722734</v>
      </c>
    </row>
    <row r="356" spans="8:15" x14ac:dyDescent="0.3">
      <c r="H356">
        <f>Data!A355</f>
        <v>353</v>
      </c>
      <c r="I356">
        <f>$B$4*Data!C355/Data!C354</f>
        <v>3992.7763939392903</v>
      </c>
      <c r="J356">
        <f>$B$5*Data!F355/Data!F354</f>
        <v>2997.8184865338503</v>
      </c>
      <c r="K356">
        <f>$B$6*Data!I355/Data!I354</f>
        <v>995.22909268868864</v>
      </c>
      <c r="L356">
        <f>$B$7*Data!L355/Data!L354</f>
        <v>1989.6957194974198</v>
      </c>
      <c r="M356">
        <f t="shared" si="24"/>
        <v>9975.5196926592489</v>
      </c>
      <c r="N356" s="46">
        <f t="shared" si="25"/>
        <v>-24.480307340751096</v>
      </c>
      <c r="O356" s="46">
        <f t="shared" si="26"/>
        <v>24.480307340751096</v>
      </c>
    </row>
    <row r="357" spans="8:15" x14ac:dyDescent="0.3">
      <c r="H357">
        <f>Data!A356</f>
        <v>354</v>
      </c>
      <c r="I357">
        <f>$B$4*Data!C356/Data!C355</f>
        <v>3980.6582222163256</v>
      </c>
      <c r="J357">
        <f>$B$5*Data!F356/Data!F355</f>
        <v>2953.7991407283266</v>
      </c>
      <c r="K357">
        <f>$B$6*Data!I356/Data!I355</f>
        <v>992.25986257917418</v>
      </c>
      <c r="L357">
        <f>$B$7*Data!L356/Data!L355</f>
        <v>1990.9309848933269</v>
      </c>
      <c r="M357">
        <f t="shared" si="24"/>
        <v>9917.6482104171537</v>
      </c>
      <c r="N357" s="46">
        <f t="shared" si="25"/>
        <v>-82.351789582846322</v>
      </c>
      <c r="O357" s="46">
        <f t="shared" si="26"/>
        <v>82.351789582846322</v>
      </c>
    </row>
    <row r="358" spans="8:15" x14ac:dyDescent="0.3">
      <c r="H358">
        <f>Data!A357</f>
        <v>355</v>
      </c>
      <c r="I358">
        <f>$B$4*Data!C357/Data!C356</f>
        <v>4004.9462283446846</v>
      </c>
      <c r="J358">
        <f>$B$5*Data!F357/Data!F356</f>
        <v>2977.1905424463994</v>
      </c>
      <c r="K358">
        <f>$B$6*Data!I357/Data!I356</f>
        <v>991.03097253704527</v>
      </c>
      <c r="L358">
        <f>$B$7*Data!L357/Data!L356</f>
        <v>2005.3454210984055</v>
      </c>
      <c r="M358">
        <f t="shared" si="24"/>
        <v>9978.5131644265348</v>
      </c>
      <c r="N358" s="46">
        <f t="shared" si="25"/>
        <v>-21.486835573465214</v>
      </c>
      <c r="O358" s="46">
        <f t="shared" si="26"/>
        <v>21.486835573465214</v>
      </c>
    </row>
    <row r="359" spans="8:15" x14ac:dyDescent="0.3">
      <c r="H359">
        <f>Data!A358</f>
        <v>356</v>
      </c>
      <c r="I359">
        <f>$B$4*Data!C358/Data!C357</f>
        <v>4018.0427576950838</v>
      </c>
      <c r="J359">
        <f>$B$5*Data!F358/Data!F357</f>
        <v>3009.4333416309569</v>
      </c>
      <c r="K359">
        <f>$B$6*Data!I358/Data!I357</f>
        <v>994.56813973504632</v>
      </c>
      <c r="L359">
        <f>$B$7*Data!L358/Data!L357</f>
        <v>1990.621119144741</v>
      </c>
      <c r="M359">
        <f t="shared" si="24"/>
        <v>10012.665358205828</v>
      </c>
      <c r="N359" s="46">
        <f t="shared" si="25"/>
        <v>12.665358205827943</v>
      </c>
      <c r="O359" s="46">
        <f t="shared" si="26"/>
        <v>-12.665358205827943</v>
      </c>
    </row>
    <row r="360" spans="8:15" x14ac:dyDescent="0.3">
      <c r="H360">
        <f>Data!A359</f>
        <v>357</v>
      </c>
      <c r="I360">
        <f>$B$4*Data!C359/Data!C358</f>
        <v>4009.1409072886427</v>
      </c>
      <c r="J360">
        <f>$B$5*Data!F359/Data!F358</f>
        <v>3024.1567624821882</v>
      </c>
      <c r="K360">
        <f>$B$6*Data!I359/Data!I358</f>
        <v>1000.486404131418</v>
      </c>
      <c r="L360">
        <f>$B$7*Data!L359/Data!L358</f>
        <v>2004.3505652647646</v>
      </c>
      <c r="M360">
        <f t="shared" si="24"/>
        <v>10038.134639167012</v>
      </c>
      <c r="N360" s="46">
        <f t="shared" si="25"/>
        <v>38.13463916701221</v>
      </c>
      <c r="O360" s="46">
        <f t="shared" si="26"/>
        <v>-38.13463916701221</v>
      </c>
    </row>
    <row r="361" spans="8:15" x14ac:dyDescent="0.3">
      <c r="H361">
        <f>Data!A360</f>
        <v>358</v>
      </c>
      <c r="I361">
        <f>$B$4*Data!C360/Data!C359</f>
        <v>4018.4806989630692</v>
      </c>
      <c r="J361">
        <f>$B$5*Data!F360/Data!F359</f>
        <v>3004.2014602212539</v>
      </c>
      <c r="K361">
        <f>$B$6*Data!I360/Data!I359</f>
        <v>999.55286120226071</v>
      </c>
      <c r="L361">
        <f>$B$7*Data!L360/Data!L359</f>
        <v>1988.0046290216419</v>
      </c>
      <c r="M361">
        <f t="shared" si="24"/>
        <v>10010.239649408226</v>
      </c>
      <c r="N361" s="46">
        <f t="shared" si="25"/>
        <v>10.239649408225887</v>
      </c>
      <c r="O361" s="46">
        <f t="shared" si="26"/>
        <v>-10.239649408225887</v>
      </c>
    </row>
    <row r="362" spans="8:15" x14ac:dyDescent="0.3">
      <c r="H362">
        <f>Data!A361</f>
        <v>359</v>
      </c>
      <c r="I362">
        <f>$B$4*Data!C361/Data!C360</f>
        <v>4000.7034763720958</v>
      </c>
      <c r="J362">
        <f>$B$5*Data!F361/Data!F360</f>
        <v>3008.7731278211822</v>
      </c>
      <c r="K362">
        <f>$B$6*Data!I361/Data!I360</f>
        <v>1006.6239659753455</v>
      </c>
      <c r="L362">
        <f>$B$7*Data!L361/Data!L360</f>
        <v>2019.9441396817112</v>
      </c>
      <c r="M362">
        <f t="shared" si="24"/>
        <v>10036.044709850335</v>
      </c>
      <c r="N362" s="46">
        <f t="shared" si="25"/>
        <v>36.044709850335494</v>
      </c>
      <c r="O362" s="46">
        <f t="shared" si="26"/>
        <v>-36.044709850335494</v>
      </c>
    </row>
    <row r="363" spans="8:15" x14ac:dyDescent="0.3">
      <c r="H363">
        <f>Data!A362</f>
        <v>360</v>
      </c>
      <c r="I363">
        <f>$B$4*Data!C362/Data!C361</f>
        <v>3986.3848856010154</v>
      </c>
      <c r="J363">
        <f>$B$5*Data!F362/Data!F361</f>
        <v>3006.801458810457</v>
      </c>
      <c r="K363">
        <f>$B$6*Data!I362/Data!I361</f>
        <v>1002.3646700052117</v>
      </c>
      <c r="L363">
        <f>$B$7*Data!L362/Data!L361</f>
        <v>2014.2197106389381</v>
      </c>
      <c r="M363">
        <f t="shared" si="24"/>
        <v>10009.770725055621</v>
      </c>
      <c r="N363" s="46">
        <f t="shared" si="25"/>
        <v>9.7707250556213694</v>
      </c>
      <c r="O363" s="46">
        <f t="shared" si="26"/>
        <v>-9.7707250556213694</v>
      </c>
    </row>
    <row r="364" spans="8:15" x14ac:dyDescent="0.3">
      <c r="H364">
        <f>Data!A363</f>
        <v>361</v>
      </c>
      <c r="I364">
        <f>$B$4*Data!C363/Data!C362</f>
        <v>3973.875025971317</v>
      </c>
      <c r="J364">
        <f>$B$5*Data!F363/Data!F362</f>
        <v>2997.2275082834235</v>
      </c>
      <c r="K364">
        <f>$B$6*Data!I363/Data!I362</f>
        <v>987.91482004692455</v>
      </c>
      <c r="L364">
        <f>$B$7*Data!L363/Data!L362</f>
        <v>1965.3428914689191</v>
      </c>
      <c r="M364">
        <f t="shared" si="24"/>
        <v>9924.3602457705838</v>
      </c>
      <c r="N364" s="46">
        <f t="shared" si="25"/>
        <v>-75.639754229416212</v>
      </c>
      <c r="O364" s="46">
        <f t="shared" si="26"/>
        <v>75.639754229416212</v>
      </c>
    </row>
    <row r="365" spans="8:15" x14ac:dyDescent="0.3">
      <c r="H365">
        <f>Data!A364</f>
        <v>362</v>
      </c>
      <c r="I365">
        <f>$B$4*Data!C364/Data!C363</f>
        <v>4014.3279904026854</v>
      </c>
      <c r="J365">
        <f>$B$5*Data!F364/Data!F363</f>
        <v>2986.20197414011</v>
      </c>
      <c r="K365">
        <f>$B$6*Data!I364/Data!I363</f>
        <v>992.3324468729304</v>
      </c>
      <c r="L365">
        <f>$B$7*Data!L364/Data!L363</f>
        <v>2002.0135448551771</v>
      </c>
      <c r="M365">
        <f t="shared" si="24"/>
        <v>9994.875956270902</v>
      </c>
      <c r="N365" s="46">
        <f t="shared" si="25"/>
        <v>-5.1240437290980481</v>
      </c>
      <c r="O365" s="46">
        <f t="shared" si="26"/>
        <v>5.1240437290980481</v>
      </c>
    </row>
    <row r="366" spans="8:15" x14ac:dyDescent="0.3">
      <c r="H366">
        <f>Data!A365</f>
        <v>363</v>
      </c>
      <c r="I366">
        <f>$B$4*Data!C365/Data!C364</f>
        <v>3975.2930619054532</v>
      </c>
      <c r="J366">
        <f>$B$5*Data!F365/Data!F364</f>
        <v>3032.0157257168253</v>
      </c>
      <c r="K366">
        <f>$B$6*Data!I365/Data!I364</f>
        <v>1007.3711809509985</v>
      </c>
      <c r="L366">
        <f>$B$7*Data!L365/Data!L364</f>
        <v>1981.3990232299502</v>
      </c>
      <c r="M366">
        <f t="shared" si="24"/>
        <v>9996.0789918032278</v>
      </c>
      <c r="N366" s="46">
        <f t="shared" si="25"/>
        <v>-3.9210081967721635</v>
      </c>
      <c r="O366" s="46">
        <f t="shared" si="26"/>
        <v>3.9210081967721635</v>
      </c>
    </row>
    <row r="367" spans="8:15" x14ac:dyDescent="0.3">
      <c r="H367">
        <f>Data!A366</f>
        <v>364</v>
      </c>
      <c r="I367">
        <f>$B$4*Data!C366/Data!C365</f>
        <v>4011.3147798298464</v>
      </c>
      <c r="J367">
        <f>$B$5*Data!F366/Data!F365</f>
        <v>2958.8943015244818</v>
      </c>
      <c r="K367">
        <f>$B$6*Data!I366/Data!I365</f>
        <v>997.3238997638681</v>
      </c>
      <c r="L367">
        <f>$B$7*Data!L366/Data!L365</f>
        <v>2054.4486200655583</v>
      </c>
      <c r="M367">
        <f t="shared" si="24"/>
        <v>10021.981601183754</v>
      </c>
      <c r="N367" s="46">
        <f t="shared" si="25"/>
        <v>21.98160118375381</v>
      </c>
      <c r="O367" s="46">
        <f t="shared" si="26"/>
        <v>-21.98160118375381</v>
      </c>
    </row>
    <row r="368" spans="8:15" x14ac:dyDescent="0.3">
      <c r="H368">
        <f>Data!A367</f>
        <v>365</v>
      </c>
      <c r="I368">
        <f>$B$4*Data!C367/Data!C366</f>
        <v>4027.3899314933824</v>
      </c>
      <c r="J368">
        <f>$B$5*Data!F367/Data!F366</f>
        <v>3010.0687143029982</v>
      </c>
      <c r="K368">
        <f>$B$6*Data!I367/Data!I366</f>
        <v>1015.9301160448905</v>
      </c>
      <c r="L368">
        <f>$B$7*Data!L367/Data!L366</f>
        <v>2027.3324462650626</v>
      </c>
      <c r="M368">
        <f t="shared" si="24"/>
        <v>10080.721208106334</v>
      </c>
      <c r="N368" s="46">
        <f t="shared" si="25"/>
        <v>80.721208106333506</v>
      </c>
      <c r="O368" s="46">
        <f t="shared" si="26"/>
        <v>-80.721208106333506</v>
      </c>
    </row>
    <row r="369" spans="8:15" x14ac:dyDescent="0.3">
      <c r="H369">
        <f>Data!A368</f>
        <v>366</v>
      </c>
      <c r="I369">
        <f>$B$4*Data!C368/Data!C367</f>
        <v>4018.7525919552763</v>
      </c>
      <c r="J369">
        <f>$B$5*Data!F368/Data!F367</f>
        <v>3006.0659336579401</v>
      </c>
      <c r="K369">
        <f>$B$6*Data!I368/Data!I367</f>
        <v>996.93991516431379</v>
      </c>
      <c r="L369">
        <f>$B$7*Data!L368/Data!L367</f>
        <v>2032.9243331620607</v>
      </c>
      <c r="M369">
        <f t="shared" si="24"/>
        <v>10054.68277393959</v>
      </c>
      <c r="N369" s="46">
        <f t="shared" si="25"/>
        <v>54.682773939590334</v>
      </c>
      <c r="O369" s="46">
        <f t="shared" si="26"/>
        <v>-54.682773939590334</v>
      </c>
    </row>
    <row r="370" spans="8:15" x14ac:dyDescent="0.3">
      <c r="H370">
        <f>Data!A369</f>
        <v>367</v>
      </c>
      <c r="I370">
        <f>$B$4*Data!C369/Data!C368</f>
        <v>3978.9503945084475</v>
      </c>
      <c r="J370">
        <f>$B$5*Data!F369/Data!F368</f>
        <v>3007.3897372505508</v>
      </c>
      <c r="K370">
        <f>$B$6*Data!I369/Data!I368</f>
        <v>986.09770327769218</v>
      </c>
      <c r="L370">
        <f>$B$7*Data!L369/Data!L368</f>
        <v>2019.9262312014102</v>
      </c>
      <c r="M370">
        <f t="shared" si="24"/>
        <v>9992.3640662381003</v>
      </c>
      <c r="N370" s="46">
        <f t="shared" si="25"/>
        <v>-7.6359337618996506</v>
      </c>
      <c r="O370" s="46">
        <f t="shared" si="26"/>
        <v>7.6359337618996506</v>
      </c>
    </row>
    <row r="371" spans="8:15" x14ac:dyDescent="0.3">
      <c r="H371">
        <f>Data!A370</f>
        <v>368</v>
      </c>
      <c r="I371">
        <f>$B$4*Data!C370/Data!C369</f>
        <v>4029.5507636674329</v>
      </c>
      <c r="J371">
        <f>$B$5*Data!F370/Data!F369</f>
        <v>2979.3776513188309</v>
      </c>
      <c r="K371">
        <f>$B$6*Data!I370/Data!I369</f>
        <v>1005.7582690322722</v>
      </c>
      <c r="L371">
        <f>$B$7*Data!L370/Data!L369</f>
        <v>1981.7707213384492</v>
      </c>
      <c r="M371">
        <f t="shared" si="24"/>
        <v>9996.457405356985</v>
      </c>
      <c r="N371" s="46">
        <f t="shared" si="25"/>
        <v>-3.5425946430150361</v>
      </c>
      <c r="O371" s="46">
        <f t="shared" si="26"/>
        <v>3.5425946430150361</v>
      </c>
    </row>
    <row r="372" spans="8:15" x14ac:dyDescent="0.3">
      <c r="H372">
        <f>Data!A371</f>
        <v>369</v>
      </c>
      <c r="I372">
        <f>$B$4*Data!C371/Data!C370</f>
        <v>3993.535542520704</v>
      </c>
      <c r="J372">
        <f>$B$5*Data!F371/Data!F370</f>
        <v>2969.2232471035286</v>
      </c>
      <c r="K372">
        <f>$B$6*Data!I371/Data!I370</f>
        <v>997.65186159349901</v>
      </c>
      <c r="L372">
        <f>$B$7*Data!L371/Data!L370</f>
        <v>2007.7565306198371</v>
      </c>
      <c r="M372">
        <f t="shared" si="24"/>
        <v>9968.1671818375689</v>
      </c>
      <c r="N372" s="46">
        <f t="shared" si="25"/>
        <v>-31.832818162431067</v>
      </c>
      <c r="O372" s="46">
        <f t="shared" si="26"/>
        <v>31.832818162431067</v>
      </c>
    </row>
    <row r="373" spans="8:15" x14ac:dyDescent="0.3">
      <c r="H373">
        <f>Data!A372</f>
        <v>370</v>
      </c>
      <c r="I373">
        <f>$B$4*Data!C372/Data!C371</f>
        <v>3989.6853804244583</v>
      </c>
      <c r="J373">
        <f>$B$5*Data!F372/Data!F371</f>
        <v>3004.2790783786495</v>
      </c>
      <c r="K373">
        <f>$B$6*Data!I372/Data!I371</f>
        <v>980.08468591852966</v>
      </c>
      <c r="L373">
        <f>$B$7*Data!L372/Data!L371</f>
        <v>1998.3138705426541</v>
      </c>
      <c r="M373">
        <f t="shared" si="24"/>
        <v>9972.3630152642909</v>
      </c>
      <c r="N373" s="46">
        <f t="shared" si="25"/>
        <v>-27.63698473570912</v>
      </c>
      <c r="O373" s="46">
        <f t="shared" si="26"/>
        <v>27.63698473570912</v>
      </c>
    </row>
    <row r="374" spans="8:15" x14ac:dyDescent="0.3">
      <c r="H374">
        <f>Data!A373</f>
        <v>371</v>
      </c>
      <c r="I374">
        <f>$B$4*Data!C373/Data!C372</f>
        <v>3956.4578953262453</v>
      </c>
      <c r="J374">
        <f>$B$5*Data!F373/Data!F372</f>
        <v>2960.6967118469433</v>
      </c>
      <c r="K374">
        <f>$B$6*Data!I373/Data!I372</f>
        <v>1004.5215158812583</v>
      </c>
      <c r="L374">
        <f>$B$7*Data!L373/Data!L372</f>
        <v>2031.4418795479801</v>
      </c>
      <c r="M374">
        <f t="shared" si="24"/>
        <v>9953.1180026024267</v>
      </c>
      <c r="N374" s="46">
        <f t="shared" si="25"/>
        <v>-46.881997397573286</v>
      </c>
      <c r="O374" s="46">
        <f t="shared" si="26"/>
        <v>46.881997397573286</v>
      </c>
    </row>
    <row r="375" spans="8:15" x14ac:dyDescent="0.3">
      <c r="H375">
        <f>Data!A374</f>
        <v>372</v>
      </c>
      <c r="I375">
        <f>$B$4*Data!C374/Data!C373</f>
        <v>3964.0048248171588</v>
      </c>
      <c r="J375">
        <f>$B$5*Data!F374/Data!F373</f>
        <v>2977.0984927504924</v>
      </c>
      <c r="K375">
        <f>$B$6*Data!I374/Data!I373</f>
        <v>999.13278679413315</v>
      </c>
      <c r="L375">
        <f>$B$7*Data!L374/Data!L373</f>
        <v>1962.27210542543</v>
      </c>
      <c r="M375">
        <f t="shared" si="24"/>
        <v>9902.5082097872146</v>
      </c>
      <c r="N375" s="46">
        <f t="shared" si="25"/>
        <v>-97.491790212785418</v>
      </c>
      <c r="O375" s="46">
        <f t="shared" si="26"/>
        <v>97.491790212785418</v>
      </c>
    </row>
    <row r="376" spans="8:15" x14ac:dyDescent="0.3">
      <c r="H376">
        <f>Data!A375</f>
        <v>373</v>
      </c>
      <c r="I376">
        <f>$B$4*Data!C375/Data!C374</f>
        <v>3970.8690399784423</v>
      </c>
      <c r="J376">
        <f>$B$5*Data!F375/Data!F374</f>
        <v>2929.5734380769168</v>
      </c>
      <c r="K376">
        <f>$B$6*Data!I375/Data!I374</f>
        <v>968.23060597156893</v>
      </c>
      <c r="L376">
        <f>$B$7*Data!L375/Data!L374</f>
        <v>2011.1919861325712</v>
      </c>
      <c r="M376">
        <f t="shared" si="24"/>
        <v>9879.8650701594997</v>
      </c>
      <c r="N376" s="46">
        <f t="shared" si="25"/>
        <v>-120.13492984050026</v>
      </c>
      <c r="O376" s="46">
        <f t="shared" si="26"/>
        <v>120.13492984050026</v>
      </c>
    </row>
    <row r="377" spans="8:15" x14ac:dyDescent="0.3">
      <c r="H377">
        <f>Data!A376</f>
        <v>374</v>
      </c>
      <c r="I377">
        <f>$B$4*Data!C376/Data!C375</f>
        <v>3880.8887194408194</v>
      </c>
      <c r="J377">
        <f>$B$5*Data!F376/Data!F375</f>
        <v>2914.4910582827811</v>
      </c>
      <c r="K377">
        <f>$B$6*Data!I376/Data!I375</f>
        <v>984.55083698183091</v>
      </c>
      <c r="L377">
        <f>$B$7*Data!L376/Data!L375</f>
        <v>1993.0930595174211</v>
      </c>
      <c r="M377">
        <f t="shared" si="24"/>
        <v>9773.0236742228517</v>
      </c>
      <c r="N377" s="46">
        <f t="shared" si="25"/>
        <v>-226.9763257771483</v>
      </c>
      <c r="O377" s="46">
        <f t="shared" si="26"/>
        <v>226.9763257771483</v>
      </c>
    </row>
    <row r="378" spans="8:15" x14ac:dyDescent="0.3">
      <c r="H378">
        <f>Data!A377</f>
        <v>375</v>
      </c>
      <c r="I378">
        <f>$B$4*Data!C377/Data!C376</f>
        <v>4052.0680696726872</v>
      </c>
      <c r="J378">
        <f>$B$5*Data!F377/Data!F376</f>
        <v>2979.9153453548997</v>
      </c>
      <c r="K378">
        <f>$B$6*Data!I377/Data!I376</f>
        <v>1000.181740307531</v>
      </c>
      <c r="L378">
        <f>$B$7*Data!L377/Data!L376</f>
        <v>1972.6564417558761</v>
      </c>
      <c r="M378">
        <f t="shared" si="24"/>
        <v>10004.821597090995</v>
      </c>
      <c r="N378" s="46">
        <f t="shared" si="25"/>
        <v>4.8215970909950556</v>
      </c>
      <c r="O378" s="46">
        <f t="shared" si="26"/>
        <v>-4.8215970909950556</v>
      </c>
    </row>
    <row r="379" spans="8:15" x14ac:dyDescent="0.3">
      <c r="H379">
        <f>Data!A378</f>
        <v>376</v>
      </c>
      <c r="I379">
        <f>$B$4*Data!C378/Data!C377</f>
        <v>4003.0675036309804</v>
      </c>
      <c r="J379">
        <f>$B$5*Data!F378/Data!F377</f>
        <v>3002.4009320994182</v>
      </c>
      <c r="K379">
        <f>$B$6*Data!I378/Data!I377</f>
        <v>1006.7452939615944</v>
      </c>
      <c r="L379">
        <f>$B$7*Data!L378/Data!L377</f>
        <v>2054.6321404884484</v>
      </c>
      <c r="M379">
        <f t="shared" si="24"/>
        <v>10066.845870180441</v>
      </c>
      <c r="N379" s="46">
        <f t="shared" si="25"/>
        <v>66.845870180441125</v>
      </c>
      <c r="O379" s="46">
        <f t="shared" si="26"/>
        <v>-66.845870180441125</v>
      </c>
    </row>
    <row r="380" spans="8:15" x14ac:dyDescent="0.3">
      <c r="H380">
        <f>Data!A379</f>
        <v>377</v>
      </c>
      <c r="I380">
        <f>$B$4*Data!C379/Data!C378</f>
        <v>4075.049214453978</v>
      </c>
      <c r="J380">
        <f>$B$5*Data!F379/Data!F378</f>
        <v>3014.2793508350142</v>
      </c>
      <c r="K380">
        <f>$B$6*Data!I379/Data!I378</f>
        <v>1018.1226191933447</v>
      </c>
      <c r="L380">
        <f>$B$7*Data!L379/Data!L378</f>
        <v>1966.3343616268614</v>
      </c>
      <c r="M380">
        <f t="shared" si="24"/>
        <v>10073.785546109199</v>
      </c>
      <c r="N380" s="46">
        <f t="shared" si="25"/>
        <v>73.785546109198549</v>
      </c>
      <c r="O380" s="46">
        <f t="shared" si="26"/>
        <v>-73.785546109198549</v>
      </c>
    </row>
    <row r="381" spans="8:15" x14ac:dyDescent="0.3">
      <c r="H381">
        <f>Data!A380</f>
        <v>378</v>
      </c>
      <c r="I381">
        <f>$B$4*Data!C380/Data!C379</f>
        <v>3973.5335739643942</v>
      </c>
      <c r="J381">
        <f>$B$5*Data!F380/Data!F379</f>
        <v>2979.1581082879698</v>
      </c>
      <c r="K381">
        <f>$B$6*Data!I380/Data!I379</f>
        <v>984.91124803134403</v>
      </c>
      <c r="L381">
        <f>$B$7*Data!L380/Data!L379</f>
        <v>1985.0566912094894</v>
      </c>
      <c r="M381">
        <f t="shared" si="24"/>
        <v>9922.6596214931978</v>
      </c>
      <c r="N381" s="46">
        <f t="shared" si="25"/>
        <v>-77.340378506802153</v>
      </c>
      <c r="O381" s="46">
        <f t="shared" si="26"/>
        <v>77.340378506802153</v>
      </c>
    </row>
    <row r="382" spans="8:15" x14ac:dyDescent="0.3">
      <c r="H382">
        <f>Data!A381</f>
        <v>379</v>
      </c>
      <c r="I382">
        <f>$B$4*Data!C381/Data!C380</f>
        <v>3950.7307115178623</v>
      </c>
      <c r="J382">
        <f>$B$5*Data!F381/Data!F380</f>
        <v>2986.7482845084319</v>
      </c>
      <c r="K382">
        <f>$B$6*Data!I381/Data!I380</f>
        <v>1000.5786221511252</v>
      </c>
      <c r="L382">
        <f>$B$7*Data!L381/Data!L380</f>
        <v>1994.2303915949117</v>
      </c>
      <c r="M382">
        <f t="shared" si="24"/>
        <v>9932.2880097723319</v>
      </c>
      <c r="N382" s="46">
        <f t="shared" si="25"/>
        <v>-67.711990227668139</v>
      </c>
      <c r="O382" s="46">
        <f t="shared" si="26"/>
        <v>67.711990227668139</v>
      </c>
    </row>
    <row r="383" spans="8:15" x14ac:dyDescent="0.3">
      <c r="H383">
        <f>Data!A382</f>
        <v>380</v>
      </c>
      <c r="I383">
        <f>$B$4*Data!C382/Data!C381</f>
        <v>4060.5267530321612</v>
      </c>
      <c r="J383">
        <f>$B$5*Data!F382/Data!F381</f>
        <v>2936.8721240105956</v>
      </c>
      <c r="K383">
        <f>$B$6*Data!I382/Data!I381</f>
        <v>1006.7501978316635</v>
      </c>
      <c r="L383">
        <f>$B$7*Data!L382/Data!L381</f>
        <v>1996.7755382983944</v>
      </c>
      <c r="M383">
        <f t="shared" si="24"/>
        <v>10000.924613172814</v>
      </c>
      <c r="N383" s="46">
        <f t="shared" si="25"/>
        <v>0.92461317281413358</v>
      </c>
      <c r="O383" s="46">
        <f t="shared" si="26"/>
        <v>-0.92461317281413358</v>
      </c>
    </row>
    <row r="384" spans="8:15" x14ac:dyDescent="0.3">
      <c r="H384">
        <f>Data!A383</f>
        <v>381</v>
      </c>
      <c r="I384">
        <f>$B$4*Data!C383/Data!C382</f>
        <v>3882.8289892997445</v>
      </c>
      <c r="J384">
        <f>$B$5*Data!F383/Data!F382</f>
        <v>3002.4894109897737</v>
      </c>
      <c r="K384">
        <f>$B$6*Data!I383/Data!I382</f>
        <v>974.59849253865855</v>
      </c>
      <c r="L384">
        <f>$B$7*Data!L383/Data!L382</f>
        <v>2004.3598970473161</v>
      </c>
      <c r="M384">
        <f t="shared" si="24"/>
        <v>9864.2767898754919</v>
      </c>
      <c r="N384" s="46">
        <f t="shared" si="25"/>
        <v>-135.72321012450811</v>
      </c>
      <c r="O384" s="46">
        <f t="shared" si="26"/>
        <v>135.72321012450811</v>
      </c>
    </row>
    <row r="385" spans="8:15" x14ac:dyDescent="0.3">
      <c r="H385">
        <f>Data!A384</f>
        <v>382</v>
      </c>
      <c r="I385">
        <f>$B$4*Data!C384/Data!C383</f>
        <v>4009.8570721094156</v>
      </c>
      <c r="J385">
        <f>$B$5*Data!F384/Data!F383</f>
        <v>3022.9048504364869</v>
      </c>
      <c r="K385">
        <f>$B$6*Data!I384/Data!I383</f>
        <v>989.7510850110815</v>
      </c>
      <c r="L385">
        <f>$B$7*Data!L384/Data!L383</f>
        <v>1979.01347080752</v>
      </c>
      <c r="M385">
        <f t="shared" si="24"/>
        <v>10001.526478364503</v>
      </c>
      <c r="N385" s="46">
        <f t="shared" si="25"/>
        <v>1.5264783645034186</v>
      </c>
      <c r="O385" s="46">
        <f t="shared" si="26"/>
        <v>-1.5264783645034186</v>
      </c>
    </row>
    <row r="386" spans="8:15" x14ac:dyDescent="0.3">
      <c r="H386">
        <f>Data!A385</f>
        <v>383</v>
      </c>
      <c r="I386">
        <f>$B$4*Data!C385/Data!C384</f>
        <v>4057.7044986462142</v>
      </c>
      <c r="J386">
        <f>$B$5*Data!F385/Data!F384</f>
        <v>3028.0943849864825</v>
      </c>
      <c r="K386">
        <f>$B$6*Data!I385/Data!I384</f>
        <v>1010.0558621018552</v>
      </c>
      <c r="L386">
        <f>$B$7*Data!L385/Data!L384</f>
        <v>2005.3117388638634</v>
      </c>
      <c r="M386">
        <f t="shared" si="24"/>
        <v>10101.166484598416</v>
      </c>
      <c r="N386" s="46">
        <f t="shared" si="25"/>
        <v>101.16648459841599</v>
      </c>
      <c r="O386" s="46">
        <f t="shared" si="26"/>
        <v>-101.16648459841599</v>
      </c>
    </row>
    <row r="387" spans="8:15" x14ac:dyDescent="0.3">
      <c r="H387">
        <f>Data!A386</f>
        <v>384</v>
      </c>
      <c r="I387">
        <f>$B$4*Data!C386/Data!C385</f>
        <v>4048.4234609900705</v>
      </c>
      <c r="J387">
        <f>$B$5*Data!F386/Data!F385</f>
        <v>3065.0051712195423</v>
      </c>
      <c r="K387">
        <f>$B$6*Data!I386/Data!I385</f>
        <v>1013.0176059141115</v>
      </c>
      <c r="L387">
        <f>$B$7*Data!L386/Data!L385</f>
        <v>1967.8686614364021</v>
      </c>
      <c r="M387">
        <f t="shared" si="24"/>
        <v>10094.314899560126</v>
      </c>
      <c r="N387" s="46">
        <f t="shared" si="25"/>
        <v>94.314899560125923</v>
      </c>
      <c r="O387" s="46">
        <f t="shared" si="26"/>
        <v>-94.314899560125923</v>
      </c>
    </row>
    <row r="388" spans="8:15" x14ac:dyDescent="0.3">
      <c r="H388">
        <f>Data!A387</f>
        <v>385</v>
      </c>
      <c r="I388">
        <f>$B$4*Data!C387/Data!C386</f>
        <v>3968.3410903827153</v>
      </c>
      <c r="J388">
        <f>$B$5*Data!F387/Data!F386</f>
        <v>2993.1194490734247</v>
      </c>
      <c r="K388">
        <f>$B$6*Data!I387/Data!I386</f>
        <v>992.81835010272766</v>
      </c>
      <c r="L388">
        <f>$B$7*Data!L387/Data!L386</f>
        <v>1994.8388560049125</v>
      </c>
      <c r="M388">
        <f t="shared" si="24"/>
        <v>9949.1177455637808</v>
      </c>
      <c r="N388" s="46">
        <f t="shared" si="25"/>
        <v>-50.882254436219228</v>
      </c>
      <c r="O388" s="46">
        <f t="shared" si="26"/>
        <v>50.882254436219228</v>
      </c>
    </row>
    <row r="389" spans="8:15" x14ac:dyDescent="0.3">
      <c r="H389">
        <f>Data!A388</f>
        <v>386</v>
      </c>
      <c r="I389">
        <f>$B$4*Data!C388/Data!C387</f>
        <v>4032.9871945520367</v>
      </c>
      <c r="J389">
        <f>$B$5*Data!F388/Data!F387</f>
        <v>3004.4030965824231</v>
      </c>
      <c r="K389">
        <f>$B$6*Data!I388/Data!I387</f>
        <v>1014.3889728340952</v>
      </c>
      <c r="L389">
        <f>$B$7*Data!L388/Data!L387</f>
        <v>2002.5173076996468</v>
      </c>
      <c r="M389">
        <f t="shared" ref="M389:M452" si="27">SUM(I389:L389)</f>
        <v>10054.296571668201</v>
      </c>
      <c r="N389" s="46">
        <f t="shared" ref="N389:N452" si="28">M389-$B$8</f>
        <v>54.296571668201068</v>
      </c>
      <c r="O389" s="46">
        <f t="shared" ref="O389:O452" si="29">-N389</f>
        <v>-54.296571668201068</v>
      </c>
    </row>
    <row r="390" spans="8:15" x14ac:dyDescent="0.3">
      <c r="H390">
        <f>Data!A389</f>
        <v>387</v>
      </c>
      <c r="I390">
        <f>$B$4*Data!C389/Data!C388</f>
        <v>3997.9756998329067</v>
      </c>
      <c r="J390">
        <f>$B$5*Data!F389/Data!F388</f>
        <v>2974.7257673120421</v>
      </c>
      <c r="K390">
        <f>$B$6*Data!I389/Data!I388</f>
        <v>994.46417674297527</v>
      </c>
      <c r="L390">
        <f>$B$7*Data!L389/Data!L388</f>
        <v>2014.705534167924</v>
      </c>
      <c r="M390">
        <f t="shared" si="27"/>
        <v>9981.8711780558478</v>
      </c>
      <c r="N390" s="46">
        <f t="shared" si="28"/>
        <v>-18.128821944152151</v>
      </c>
      <c r="O390" s="46">
        <f t="shared" si="29"/>
        <v>18.128821944152151</v>
      </c>
    </row>
    <row r="391" spans="8:15" x14ac:dyDescent="0.3">
      <c r="H391">
        <f>Data!A390</f>
        <v>388</v>
      </c>
      <c r="I391">
        <f>$B$4*Data!C390/Data!C389</f>
        <v>3896.2146526333045</v>
      </c>
      <c r="J391">
        <f>$B$5*Data!F390/Data!F389</f>
        <v>3015.042125464337</v>
      </c>
      <c r="K391">
        <f>$B$6*Data!I390/Data!I389</f>
        <v>987.83846027647019</v>
      </c>
      <c r="L391">
        <f>$B$7*Data!L390/Data!L389</f>
        <v>1989.2361688545791</v>
      </c>
      <c r="M391">
        <f t="shared" si="27"/>
        <v>9888.3314072286903</v>
      </c>
      <c r="N391" s="46">
        <f t="shared" si="28"/>
        <v>-111.6685927713097</v>
      </c>
      <c r="O391" s="46">
        <f t="shared" si="29"/>
        <v>111.6685927713097</v>
      </c>
    </row>
    <row r="392" spans="8:15" x14ac:dyDescent="0.3">
      <c r="H392">
        <f>Data!A391</f>
        <v>389</v>
      </c>
      <c r="I392">
        <f>$B$4*Data!C391/Data!C390</f>
        <v>4043.9319518035063</v>
      </c>
      <c r="J392">
        <f>$B$5*Data!F391/Data!F390</f>
        <v>2942.8174825123574</v>
      </c>
      <c r="K392">
        <f>$B$6*Data!I391/Data!I390</f>
        <v>1009.9883427846987</v>
      </c>
      <c r="L392">
        <f>$B$7*Data!L391/Data!L390</f>
        <v>1955.6034171996519</v>
      </c>
      <c r="M392">
        <f t="shared" si="27"/>
        <v>9952.3411943002138</v>
      </c>
      <c r="N392" s="46">
        <f t="shared" si="28"/>
        <v>-47.658805699786171</v>
      </c>
      <c r="O392" s="46">
        <f t="shared" si="29"/>
        <v>47.658805699786171</v>
      </c>
    </row>
    <row r="393" spans="8:15" x14ac:dyDescent="0.3">
      <c r="H393">
        <f>Data!A392</f>
        <v>390</v>
      </c>
      <c r="I393">
        <f>$B$4*Data!C392/Data!C391</f>
        <v>3987.1872770450432</v>
      </c>
      <c r="J393">
        <f>$B$5*Data!F392/Data!F391</f>
        <v>2998.1005191579766</v>
      </c>
      <c r="K393">
        <f>$B$6*Data!I392/Data!I391</f>
        <v>1001.9310607947618</v>
      </c>
      <c r="L393">
        <f>$B$7*Data!L392/Data!L391</f>
        <v>2024.977551357262</v>
      </c>
      <c r="M393">
        <f t="shared" si="27"/>
        <v>10012.196408355043</v>
      </c>
      <c r="N393" s="46">
        <f t="shared" si="28"/>
        <v>12.196408355042877</v>
      </c>
      <c r="O393" s="46">
        <f t="shared" si="29"/>
        <v>-12.196408355042877</v>
      </c>
    </row>
    <row r="394" spans="8:15" x14ac:dyDescent="0.3">
      <c r="H394">
        <f>Data!A393</f>
        <v>391</v>
      </c>
      <c r="I394">
        <f>$B$4*Data!C393/Data!C392</f>
        <v>4026.1819202498323</v>
      </c>
      <c r="J394">
        <f>$B$5*Data!F393/Data!F392</f>
        <v>2994.320093024131</v>
      </c>
      <c r="K394">
        <f>$B$6*Data!I393/Data!I392</f>
        <v>996.89852595533171</v>
      </c>
      <c r="L394">
        <f>$B$7*Data!L393/Data!L392</f>
        <v>2028.0564446559074</v>
      </c>
      <c r="M394">
        <f t="shared" si="27"/>
        <v>10045.456983885202</v>
      </c>
      <c r="N394" s="46">
        <f t="shared" si="28"/>
        <v>45.456983885202135</v>
      </c>
      <c r="O394" s="46">
        <f t="shared" si="29"/>
        <v>-45.456983885202135</v>
      </c>
    </row>
    <row r="395" spans="8:15" x14ac:dyDescent="0.3">
      <c r="H395">
        <f>Data!A394</f>
        <v>392</v>
      </c>
      <c r="I395">
        <f>$B$4*Data!C394/Data!C393</f>
        <v>4050.7491675707251</v>
      </c>
      <c r="J395">
        <f>$B$5*Data!F394/Data!F393</f>
        <v>3010.3085551457671</v>
      </c>
      <c r="K395">
        <f>$B$6*Data!I394/Data!I393</f>
        <v>1010.5959780300627</v>
      </c>
      <c r="L395">
        <f>$B$7*Data!L394/Data!L393</f>
        <v>1996.0201633364982</v>
      </c>
      <c r="M395">
        <f t="shared" si="27"/>
        <v>10067.673864083054</v>
      </c>
      <c r="N395" s="46">
        <f t="shared" si="28"/>
        <v>67.673864083053559</v>
      </c>
      <c r="O395" s="46">
        <f t="shared" si="29"/>
        <v>-67.673864083053559</v>
      </c>
    </row>
    <row r="396" spans="8:15" x14ac:dyDescent="0.3">
      <c r="H396">
        <f>Data!A395</f>
        <v>393</v>
      </c>
      <c r="I396">
        <f>$B$4*Data!C395/Data!C394</f>
        <v>4002.5711492930441</v>
      </c>
      <c r="J396">
        <f>$B$5*Data!F395/Data!F394</f>
        <v>3002.4779274028824</v>
      </c>
      <c r="K396">
        <f>$B$6*Data!I395/Data!I394</f>
        <v>1006.0226325568678</v>
      </c>
      <c r="L396">
        <f>$B$7*Data!L395/Data!L394</f>
        <v>2031.4309895531103</v>
      </c>
      <c r="M396">
        <f t="shared" si="27"/>
        <v>10042.502698805903</v>
      </c>
      <c r="N396" s="46">
        <f t="shared" si="28"/>
        <v>42.502698805903492</v>
      </c>
      <c r="O396" s="46">
        <f t="shared" si="29"/>
        <v>-42.502698805903492</v>
      </c>
    </row>
    <row r="397" spans="8:15" x14ac:dyDescent="0.3">
      <c r="H397">
        <f>Data!A396</f>
        <v>394</v>
      </c>
      <c r="I397">
        <f>$B$4*Data!C396/Data!C395</f>
        <v>3972.4035985196247</v>
      </c>
      <c r="J397">
        <f>$B$5*Data!F396/Data!F395</f>
        <v>2988.5503537401514</v>
      </c>
      <c r="K397">
        <f>$B$6*Data!I396/Data!I395</f>
        <v>994.32892066560612</v>
      </c>
      <c r="L397">
        <f>$B$7*Data!L396/Data!L395</f>
        <v>1979.4867939981409</v>
      </c>
      <c r="M397">
        <f t="shared" si="27"/>
        <v>9934.7696669235229</v>
      </c>
      <c r="N397" s="46">
        <f t="shared" si="28"/>
        <v>-65.230333076477109</v>
      </c>
      <c r="O397" s="46">
        <f t="shared" si="29"/>
        <v>65.230333076477109</v>
      </c>
    </row>
    <row r="398" spans="8:15" x14ac:dyDescent="0.3">
      <c r="H398">
        <f>Data!A397</f>
        <v>395</v>
      </c>
      <c r="I398">
        <f>$B$4*Data!C397/Data!C396</f>
        <v>4043.3683157905612</v>
      </c>
      <c r="J398">
        <f>$B$5*Data!F397/Data!F396</f>
        <v>2988.4454401011494</v>
      </c>
      <c r="K398">
        <f>$B$6*Data!I397/Data!I396</f>
        <v>995.9555655227789</v>
      </c>
      <c r="L398">
        <f>$B$7*Data!L397/Data!L396</f>
        <v>2001.2719658797992</v>
      </c>
      <c r="M398">
        <f t="shared" si="27"/>
        <v>10029.041287294289</v>
      </c>
      <c r="N398" s="46">
        <f t="shared" si="28"/>
        <v>29.04128729428885</v>
      </c>
      <c r="O398" s="46">
        <f t="shared" si="29"/>
        <v>-29.04128729428885</v>
      </c>
    </row>
    <row r="399" spans="8:15" x14ac:dyDescent="0.3">
      <c r="H399">
        <f>Data!A398</f>
        <v>396</v>
      </c>
      <c r="I399">
        <f>$B$4*Data!C398/Data!C397</f>
        <v>4052.039254978542</v>
      </c>
      <c r="J399">
        <f>$B$5*Data!F398/Data!F397</f>
        <v>3116.9758763757059</v>
      </c>
      <c r="K399">
        <f>$B$6*Data!I398/Data!I397</f>
        <v>1009.2180567691893</v>
      </c>
      <c r="L399">
        <f>$B$7*Data!L398/Data!L397</f>
        <v>1981.5920904378881</v>
      </c>
      <c r="M399">
        <f t="shared" si="27"/>
        <v>10159.825278561326</v>
      </c>
      <c r="N399" s="46">
        <f t="shared" si="28"/>
        <v>159.82527856132583</v>
      </c>
      <c r="O399" s="46">
        <f t="shared" si="29"/>
        <v>-159.82527856132583</v>
      </c>
    </row>
    <row r="400" spans="8:15" x14ac:dyDescent="0.3">
      <c r="H400">
        <f>Data!A399</f>
        <v>397</v>
      </c>
      <c r="I400">
        <f>$B$4*Data!C399/Data!C398</f>
        <v>4003.642420698925</v>
      </c>
      <c r="J400">
        <f>$B$5*Data!F399/Data!F398</f>
        <v>2999.1289328037551</v>
      </c>
      <c r="K400">
        <f>$B$6*Data!I399/Data!I398</f>
        <v>1014.3462977005125</v>
      </c>
      <c r="L400">
        <f>$B$7*Data!L399/Data!L398</f>
        <v>2001.4449563726118</v>
      </c>
      <c r="M400">
        <f t="shared" si="27"/>
        <v>10018.562607575805</v>
      </c>
      <c r="N400" s="46">
        <f t="shared" si="28"/>
        <v>18.562607575804577</v>
      </c>
      <c r="O400" s="46">
        <f t="shared" si="29"/>
        <v>-18.562607575804577</v>
      </c>
    </row>
    <row r="401" spans="8:15" x14ac:dyDescent="0.3">
      <c r="H401">
        <f>Data!A400</f>
        <v>398</v>
      </c>
      <c r="I401">
        <f>$B$4*Data!C400/Data!C399</f>
        <v>3999.6239593600367</v>
      </c>
      <c r="J401">
        <f>$B$5*Data!F400/Data!F399</f>
        <v>3019.8257934477469</v>
      </c>
      <c r="K401">
        <f>$B$6*Data!I400/Data!I399</f>
        <v>1005.5382256222853</v>
      </c>
      <c r="L401">
        <f>$B$7*Data!L400/Data!L399</f>
        <v>2036.7095638463743</v>
      </c>
      <c r="M401">
        <f t="shared" si="27"/>
        <v>10061.697542276444</v>
      </c>
      <c r="N401" s="46">
        <f t="shared" si="28"/>
        <v>61.697542276444437</v>
      </c>
      <c r="O401" s="46">
        <f t="shared" si="29"/>
        <v>-61.697542276444437</v>
      </c>
    </row>
    <row r="402" spans="8:15" x14ac:dyDescent="0.3">
      <c r="H402">
        <f>Data!A401</f>
        <v>399</v>
      </c>
      <c r="I402">
        <f>$B$4*Data!C401/Data!C400</f>
        <v>4001.2892175030697</v>
      </c>
      <c r="J402">
        <f>$B$5*Data!F401/Data!F400</f>
        <v>2998.948020766506</v>
      </c>
      <c r="K402">
        <f>$B$6*Data!I401/Data!I400</f>
        <v>1002.6372516042568</v>
      </c>
      <c r="L402">
        <f>$B$7*Data!L401/Data!L400</f>
        <v>2010.0430316382824</v>
      </c>
      <c r="M402">
        <f t="shared" si="27"/>
        <v>10012.917521512114</v>
      </c>
      <c r="N402" s="46">
        <f t="shared" si="28"/>
        <v>12.917521512114035</v>
      </c>
      <c r="O402" s="46">
        <f t="shared" si="29"/>
        <v>-12.917521512114035</v>
      </c>
    </row>
    <row r="403" spans="8:15" x14ac:dyDescent="0.3">
      <c r="H403">
        <f>Data!A402</f>
        <v>400</v>
      </c>
      <c r="I403">
        <f>$B$4*Data!C402/Data!C401</f>
        <v>4028.9187246699166</v>
      </c>
      <c r="J403">
        <f>$B$5*Data!F402/Data!F401</f>
        <v>3000.2562793144211</v>
      </c>
      <c r="K403">
        <f>$B$6*Data!I402/Data!I401</f>
        <v>1005.2137741877599</v>
      </c>
      <c r="L403">
        <f>$B$7*Data!L402/Data!L401</f>
        <v>1998.5840622205651</v>
      </c>
      <c r="M403">
        <f t="shared" si="27"/>
        <v>10032.972840392662</v>
      </c>
      <c r="N403" s="46">
        <f t="shared" si="28"/>
        <v>32.972840392661965</v>
      </c>
      <c r="O403" s="46">
        <f t="shared" si="29"/>
        <v>-32.972840392661965</v>
      </c>
    </row>
    <row r="404" spans="8:15" x14ac:dyDescent="0.3">
      <c r="H404">
        <f>Data!A403</f>
        <v>401</v>
      </c>
      <c r="I404">
        <f>$B$4*Data!C403/Data!C402</f>
        <v>4011.5166114448284</v>
      </c>
      <c r="J404">
        <f>$B$5*Data!F403/Data!F402</f>
        <v>3053.4462485562422</v>
      </c>
      <c r="K404">
        <f>$B$6*Data!I403/Data!I402</f>
        <v>1006.3622085632862</v>
      </c>
      <c r="L404">
        <f>$B$7*Data!L403/Data!L402</f>
        <v>2011.4629067788212</v>
      </c>
      <c r="M404">
        <f t="shared" si="27"/>
        <v>10082.787975343179</v>
      </c>
      <c r="N404" s="46">
        <f t="shared" si="28"/>
        <v>82.787975343178914</v>
      </c>
      <c r="O404" s="46">
        <f t="shared" si="29"/>
        <v>-82.787975343178914</v>
      </c>
    </row>
    <row r="405" spans="8:15" x14ac:dyDescent="0.3">
      <c r="H405">
        <f>Data!A404</f>
        <v>402</v>
      </c>
      <c r="I405">
        <f>$B$4*Data!C404/Data!C403</f>
        <v>3997.1023435896295</v>
      </c>
      <c r="J405">
        <f>$B$5*Data!F404/Data!F403</f>
        <v>2992.1098499107079</v>
      </c>
      <c r="K405">
        <f>$B$6*Data!I404/Data!I403</f>
        <v>1001.3209529669321</v>
      </c>
      <c r="L405">
        <f>$B$7*Data!L404/Data!L403</f>
        <v>2012.8590531470397</v>
      </c>
      <c r="M405">
        <f t="shared" si="27"/>
        <v>10003.392199614309</v>
      </c>
      <c r="N405" s="46">
        <f t="shared" si="28"/>
        <v>3.3921996143089928</v>
      </c>
      <c r="O405" s="46">
        <f t="shared" si="29"/>
        <v>-3.3921996143089928</v>
      </c>
    </row>
    <row r="406" spans="8:15" x14ac:dyDescent="0.3">
      <c r="H406">
        <f>Data!A405</f>
        <v>403</v>
      </c>
      <c r="I406">
        <f>$B$4*Data!C405/Data!C404</f>
        <v>3987.457652867759</v>
      </c>
      <c r="J406">
        <f>$B$5*Data!F405/Data!F404</f>
        <v>3029.3556784695993</v>
      </c>
      <c r="K406">
        <f>$B$6*Data!I405/Data!I404</f>
        <v>1009.8989819528691</v>
      </c>
      <c r="L406">
        <f>$B$7*Data!L405/Data!L404</f>
        <v>2014.0557034976009</v>
      </c>
      <c r="M406">
        <f t="shared" si="27"/>
        <v>10040.768016787828</v>
      </c>
      <c r="N406" s="46">
        <f t="shared" si="28"/>
        <v>40.768016787827946</v>
      </c>
      <c r="O406" s="46">
        <f t="shared" si="29"/>
        <v>-40.768016787827946</v>
      </c>
    </row>
    <row r="407" spans="8:15" x14ac:dyDescent="0.3">
      <c r="H407">
        <f>Data!A406</f>
        <v>404</v>
      </c>
      <c r="I407">
        <f>$B$4*Data!C406/Data!C405</f>
        <v>4010.3270091671511</v>
      </c>
      <c r="J407">
        <f>$B$5*Data!F406/Data!F405</f>
        <v>2974.9781089287026</v>
      </c>
      <c r="K407">
        <f>$B$6*Data!I406/Data!I405</f>
        <v>993.73222420332763</v>
      </c>
      <c r="L407">
        <f>$B$7*Data!L406/Data!L405</f>
        <v>2000.8023247169667</v>
      </c>
      <c r="M407">
        <f t="shared" si="27"/>
        <v>9979.8396670161492</v>
      </c>
      <c r="N407" s="46">
        <f t="shared" si="28"/>
        <v>-20.160332983850822</v>
      </c>
      <c r="O407" s="46">
        <f t="shared" si="29"/>
        <v>20.160332983850822</v>
      </c>
    </row>
    <row r="408" spans="8:15" x14ac:dyDescent="0.3">
      <c r="H408">
        <f>Data!A407</f>
        <v>405</v>
      </c>
      <c r="I408">
        <f>$B$4*Data!C407/Data!C406</f>
        <v>4001.3707675640176</v>
      </c>
      <c r="J408">
        <f>$B$5*Data!F407/Data!F406</f>
        <v>2963.0249492757489</v>
      </c>
      <c r="K408">
        <f>$B$6*Data!I407/Data!I406</f>
        <v>992.60908783026957</v>
      </c>
      <c r="L408">
        <f>$B$7*Data!L407/Data!L406</f>
        <v>1980.9551573637002</v>
      </c>
      <c r="M408">
        <f t="shared" si="27"/>
        <v>9937.9599620337358</v>
      </c>
      <c r="N408" s="46">
        <f t="shared" si="28"/>
        <v>-62.040037966264208</v>
      </c>
      <c r="O408" s="46">
        <f t="shared" si="29"/>
        <v>62.040037966264208</v>
      </c>
    </row>
    <row r="409" spans="8:15" x14ac:dyDescent="0.3">
      <c r="H409">
        <f>Data!A408</f>
        <v>406</v>
      </c>
      <c r="I409">
        <f>$B$4*Data!C408/Data!C407</f>
        <v>4000.0798994261531</v>
      </c>
      <c r="J409">
        <f>$B$5*Data!F408/Data!F407</f>
        <v>2995.9551210420841</v>
      </c>
      <c r="K409">
        <f>$B$6*Data!I408/Data!I407</f>
        <v>1007.7483358066955</v>
      </c>
      <c r="L409">
        <f>$B$7*Data!L408/Data!L407</f>
        <v>2007.2450196359941</v>
      </c>
      <c r="M409">
        <f t="shared" si="27"/>
        <v>10011.028375910926</v>
      </c>
      <c r="N409" s="46">
        <f t="shared" si="28"/>
        <v>11.028375910926115</v>
      </c>
      <c r="O409" s="46">
        <f t="shared" si="29"/>
        <v>-11.028375910926115</v>
      </c>
    </row>
    <row r="410" spans="8:15" x14ac:dyDescent="0.3">
      <c r="H410">
        <f>Data!A409</f>
        <v>407</v>
      </c>
      <c r="I410">
        <f>$B$4*Data!C409/Data!C408</f>
        <v>3980.4176935415212</v>
      </c>
      <c r="J410">
        <f>$B$5*Data!F409/Data!F408</f>
        <v>2968.0232504949508</v>
      </c>
      <c r="K410">
        <f>$B$6*Data!I409/Data!I408</f>
        <v>1001.0434241336246</v>
      </c>
      <c r="L410">
        <f>$B$7*Data!L409/Data!L408</f>
        <v>2036.3931898951948</v>
      </c>
      <c r="M410">
        <f t="shared" si="27"/>
        <v>9985.8775580652909</v>
      </c>
      <c r="N410" s="46">
        <f t="shared" si="28"/>
        <v>-14.122441934709059</v>
      </c>
      <c r="O410" s="46">
        <f t="shared" si="29"/>
        <v>14.122441934709059</v>
      </c>
    </row>
    <row r="411" spans="8:15" x14ac:dyDescent="0.3">
      <c r="H411">
        <f>Data!A410</f>
        <v>408</v>
      </c>
      <c r="I411">
        <f>$B$4*Data!C410/Data!C409</f>
        <v>3999.6122564065572</v>
      </c>
      <c r="J411">
        <f>$B$5*Data!F410/Data!F409</f>
        <v>2996.2281127908045</v>
      </c>
      <c r="K411">
        <f>$B$6*Data!I410/Data!I409</f>
        <v>1002.82576984051</v>
      </c>
      <c r="L411">
        <f>$B$7*Data!L410/Data!L409</f>
        <v>2009.3517249382155</v>
      </c>
      <c r="M411">
        <f t="shared" si="27"/>
        <v>10008.017863976087</v>
      </c>
      <c r="N411" s="46">
        <f t="shared" si="28"/>
        <v>8.0178639760870283</v>
      </c>
      <c r="O411" s="46">
        <f t="shared" si="29"/>
        <v>-8.0178639760870283</v>
      </c>
    </row>
    <row r="412" spans="8:15" x14ac:dyDescent="0.3">
      <c r="H412">
        <f>Data!A411</f>
        <v>409</v>
      </c>
      <c r="I412">
        <f>$B$4*Data!C411/Data!C410</f>
        <v>3966.3345155647467</v>
      </c>
      <c r="J412">
        <f>$B$5*Data!F411/Data!F410</f>
        <v>2975.79752679286</v>
      </c>
      <c r="K412">
        <f>$B$6*Data!I411/Data!I410</f>
        <v>987.49904728930119</v>
      </c>
      <c r="L412">
        <f>$B$7*Data!L411/Data!L410</f>
        <v>1984.4201613591877</v>
      </c>
      <c r="M412">
        <f t="shared" si="27"/>
        <v>9914.0512510060962</v>
      </c>
      <c r="N412" s="46">
        <f t="shared" si="28"/>
        <v>-85.948748993903791</v>
      </c>
      <c r="O412" s="46">
        <f t="shared" si="29"/>
        <v>85.948748993903791</v>
      </c>
    </row>
    <row r="413" spans="8:15" x14ac:dyDescent="0.3">
      <c r="H413">
        <f>Data!A412</f>
        <v>410</v>
      </c>
      <c r="I413">
        <f>$B$4*Data!C412/Data!C411</f>
        <v>4024.6342862488509</v>
      </c>
      <c r="J413">
        <f>$B$5*Data!F412/Data!F411</f>
        <v>3006.7041470032755</v>
      </c>
      <c r="K413">
        <f>$B$6*Data!I412/Data!I411</f>
        <v>995.5200467677214</v>
      </c>
      <c r="L413">
        <f>$B$7*Data!L412/Data!L411</f>
        <v>1987.5968573199445</v>
      </c>
      <c r="M413">
        <f t="shared" si="27"/>
        <v>10014.455337339792</v>
      </c>
      <c r="N413" s="46">
        <f t="shared" si="28"/>
        <v>14.455337339792095</v>
      </c>
      <c r="O413" s="46">
        <f t="shared" si="29"/>
        <v>-14.455337339792095</v>
      </c>
    </row>
    <row r="414" spans="8:15" x14ac:dyDescent="0.3">
      <c r="H414">
        <f>Data!A413</f>
        <v>411</v>
      </c>
      <c r="I414">
        <f>$B$4*Data!C413/Data!C412</f>
        <v>3990.2843343719269</v>
      </c>
      <c r="J414">
        <f>$B$5*Data!F413/Data!F412</f>
        <v>2961.6852032647157</v>
      </c>
      <c r="K414">
        <f>$B$6*Data!I413/Data!I412</f>
        <v>995.8789283738879</v>
      </c>
      <c r="L414">
        <f>$B$7*Data!L413/Data!L412</f>
        <v>1969.3668946981386</v>
      </c>
      <c r="M414">
        <f t="shared" si="27"/>
        <v>9917.2153607086693</v>
      </c>
      <c r="N414" s="46">
        <f t="shared" si="28"/>
        <v>-82.784639291330677</v>
      </c>
      <c r="O414" s="46">
        <f t="shared" si="29"/>
        <v>82.784639291330677</v>
      </c>
    </row>
    <row r="415" spans="8:15" x14ac:dyDescent="0.3">
      <c r="H415">
        <f>Data!A414</f>
        <v>412</v>
      </c>
      <c r="I415">
        <f>$B$4*Data!C414/Data!C413</f>
        <v>3978.7345902056181</v>
      </c>
      <c r="J415">
        <f>$B$5*Data!F414/Data!F413</f>
        <v>3011.167328302236</v>
      </c>
      <c r="K415">
        <f>$B$6*Data!I414/Data!I413</f>
        <v>997.96950941071316</v>
      </c>
      <c r="L415">
        <f>$B$7*Data!L414/Data!L413</f>
        <v>1997.2894242177708</v>
      </c>
      <c r="M415">
        <f t="shared" si="27"/>
        <v>9985.1608521363378</v>
      </c>
      <c r="N415" s="46">
        <f t="shared" si="28"/>
        <v>-14.83914786366222</v>
      </c>
      <c r="O415" s="46">
        <f t="shared" si="29"/>
        <v>14.83914786366222</v>
      </c>
    </row>
    <row r="416" spans="8:15" x14ac:dyDescent="0.3">
      <c r="H416">
        <f>Data!A415</f>
        <v>413</v>
      </c>
      <c r="I416">
        <f>$B$4*Data!C415/Data!C414</f>
        <v>4020.1904264693226</v>
      </c>
      <c r="J416">
        <f>$B$5*Data!F415/Data!F414</f>
        <v>2989.963976320832</v>
      </c>
      <c r="K416">
        <f>$B$6*Data!I415/Data!I414</f>
        <v>1005.8622800125978</v>
      </c>
      <c r="L416">
        <f>$B$7*Data!L415/Data!L414</f>
        <v>2026.0067979128094</v>
      </c>
      <c r="M416">
        <f t="shared" si="27"/>
        <v>10042.023480715561</v>
      </c>
      <c r="N416" s="46">
        <f t="shared" si="28"/>
        <v>42.023480715561163</v>
      </c>
      <c r="O416" s="46">
        <f t="shared" si="29"/>
        <v>-42.023480715561163</v>
      </c>
    </row>
    <row r="417" spans="8:15" x14ac:dyDescent="0.3">
      <c r="H417">
        <f>Data!A416</f>
        <v>414</v>
      </c>
      <c r="I417">
        <f>$B$4*Data!C416/Data!C415</f>
        <v>3950.9665068194281</v>
      </c>
      <c r="J417">
        <f>$B$5*Data!F416/Data!F415</f>
        <v>3015.8882666954264</v>
      </c>
      <c r="K417">
        <f>$B$6*Data!I416/Data!I415</f>
        <v>1005.0935449658316</v>
      </c>
      <c r="L417">
        <f>$B$7*Data!L416/Data!L415</f>
        <v>1982.6357935514034</v>
      </c>
      <c r="M417">
        <f t="shared" si="27"/>
        <v>9954.5841120320911</v>
      </c>
      <c r="N417" s="46">
        <f t="shared" si="28"/>
        <v>-45.41588796790893</v>
      </c>
      <c r="O417" s="46">
        <f t="shared" si="29"/>
        <v>45.41588796790893</v>
      </c>
    </row>
    <row r="418" spans="8:15" x14ac:dyDescent="0.3">
      <c r="H418">
        <f>Data!A417</f>
        <v>415</v>
      </c>
      <c r="I418">
        <f>$B$4*Data!C417/Data!C416</f>
        <v>3928.3871874840574</v>
      </c>
      <c r="J418">
        <f>$B$5*Data!F417/Data!F416</f>
        <v>2994.2994520341249</v>
      </c>
      <c r="K418">
        <f>$B$6*Data!I417/Data!I416</f>
        <v>983.17630481419405</v>
      </c>
      <c r="L418">
        <f>$B$7*Data!L417/Data!L416</f>
        <v>1971.9602857666018</v>
      </c>
      <c r="M418">
        <f t="shared" si="27"/>
        <v>9877.8232300989785</v>
      </c>
      <c r="N418" s="46">
        <f t="shared" si="28"/>
        <v>-122.17676990102154</v>
      </c>
      <c r="O418" s="46">
        <f t="shared" si="29"/>
        <v>122.17676990102154</v>
      </c>
    </row>
    <row r="419" spans="8:15" x14ac:dyDescent="0.3">
      <c r="H419">
        <f>Data!A418</f>
        <v>416</v>
      </c>
      <c r="I419">
        <f>$B$4*Data!C418/Data!C417</f>
        <v>4031.8876512368433</v>
      </c>
      <c r="J419">
        <f>$B$5*Data!F418/Data!F417</f>
        <v>3007.7896440905665</v>
      </c>
      <c r="K419">
        <f>$B$6*Data!I418/Data!I417</f>
        <v>975.06804171604176</v>
      </c>
      <c r="L419">
        <f>$B$7*Data!L418/Data!L417</f>
        <v>2017.4899360208015</v>
      </c>
      <c r="M419">
        <f t="shared" si="27"/>
        <v>10032.235273064254</v>
      </c>
      <c r="N419" s="46">
        <f t="shared" si="28"/>
        <v>32.235273064254216</v>
      </c>
      <c r="O419" s="46">
        <f t="shared" si="29"/>
        <v>-32.235273064254216</v>
      </c>
    </row>
    <row r="420" spans="8:15" x14ac:dyDescent="0.3">
      <c r="H420">
        <f>Data!A419</f>
        <v>417</v>
      </c>
      <c r="I420">
        <f>$B$4*Data!C419/Data!C418</f>
        <v>4056.8675904025959</v>
      </c>
      <c r="J420">
        <f>$B$5*Data!F419/Data!F418</f>
        <v>2966.7624117898622</v>
      </c>
      <c r="K420">
        <f>$B$6*Data!I419/Data!I418</f>
        <v>1009.9226975796774</v>
      </c>
      <c r="L420">
        <f>$B$7*Data!L419/Data!L418</f>
        <v>1983.6734172867134</v>
      </c>
      <c r="M420">
        <f t="shared" si="27"/>
        <v>10017.226117058848</v>
      </c>
      <c r="N420" s="46">
        <f t="shared" si="28"/>
        <v>17.226117058848104</v>
      </c>
      <c r="O420" s="46">
        <f t="shared" si="29"/>
        <v>-17.226117058848104</v>
      </c>
    </row>
    <row r="421" spans="8:15" x14ac:dyDescent="0.3">
      <c r="H421">
        <f>Data!A420</f>
        <v>418</v>
      </c>
      <c r="I421">
        <f>$B$4*Data!C420/Data!C419</f>
        <v>3982.086820904784</v>
      </c>
      <c r="J421">
        <f>$B$5*Data!F420/Data!F419</f>
        <v>3008.4083899019947</v>
      </c>
      <c r="K421">
        <f>$B$6*Data!I420/Data!I419</f>
        <v>1007.7792929169511</v>
      </c>
      <c r="L421">
        <f>$B$7*Data!L420/Data!L419</f>
        <v>2031.218950183757</v>
      </c>
      <c r="M421">
        <f t="shared" si="27"/>
        <v>10029.493453907487</v>
      </c>
      <c r="N421" s="46">
        <f t="shared" si="28"/>
        <v>29.493453907487492</v>
      </c>
      <c r="O421" s="46">
        <f t="shared" si="29"/>
        <v>-29.493453907487492</v>
      </c>
    </row>
    <row r="422" spans="8:15" x14ac:dyDescent="0.3">
      <c r="H422">
        <f>Data!A421</f>
        <v>419</v>
      </c>
      <c r="I422">
        <f>$B$4*Data!C421/Data!C420</f>
        <v>3937.7567238310621</v>
      </c>
      <c r="J422">
        <f>$B$5*Data!F421/Data!F420</f>
        <v>2975.6011368742597</v>
      </c>
      <c r="K422">
        <f>$B$6*Data!I421/Data!I420</f>
        <v>990.47539211881178</v>
      </c>
      <c r="L422">
        <f>$B$7*Data!L421/Data!L420</f>
        <v>1973.8869804758988</v>
      </c>
      <c r="M422">
        <f t="shared" si="27"/>
        <v>9877.7202333000332</v>
      </c>
      <c r="N422" s="46">
        <f t="shared" si="28"/>
        <v>-122.27976669996679</v>
      </c>
      <c r="O422" s="46">
        <f t="shared" si="29"/>
        <v>122.27976669996679</v>
      </c>
    </row>
    <row r="423" spans="8:15" x14ac:dyDescent="0.3">
      <c r="H423">
        <f>Data!A422</f>
        <v>420</v>
      </c>
      <c r="I423">
        <f>$B$4*Data!C422/Data!C421</f>
        <v>4036.4179691576883</v>
      </c>
      <c r="J423">
        <f>$B$5*Data!F422/Data!F421</f>
        <v>3002.9341579599354</v>
      </c>
      <c r="K423">
        <f>$B$6*Data!I422/Data!I421</f>
        <v>1009.6277519952753</v>
      </c>
      <c r="L423">
        <f>$B$7*Data!L422/Data!L421</f>
        <v>1996.4452691332192</v>
      </c>
      <c r="M423">
        <f t="shared" si="27"/>
        <v>10045.425148246119</v>
      </c>
      <c r="N423" s="46">
        <f t="shared" si="28"/>
        <v>45.425148246118624</v>
      </c>
      <c r="O423" s="46">
        <f t="shared" si="29"/>
        <v>-45.425148246118624</v>
      </c>
    </row>
    <row r="424" spans="8:15" x14ac:dyDescent="0.3">
      <c r="H424">
        <f>Data!A423</f>
        <v>421</v>
      </c>
      <c r="I424">
        <f>$B$4*Data!C423/Data!C422</f>
        <v>4025.662782254899</v>
      </c>
      <c r="J424">
        <f>$B$5*Data!F423/Data!F422</f>
        <v>3070.076794081202</v>
      </c>
      <c r="K424">
        <f>$B$6*Data!I423/Data!I422</f>
        <v>1004.4076712286687</v>
      </c>
      <c r="L424">
        <f>$B$7*Data!L423/Data!L422</f>
        <v>2010.2450133632453</v>
      </c>
      <c r="M424">
        <f t="shared" si="27"/>
        <v>10110.392260928014</v>
      </c>
      <c r="N424" s="46">
        <f t="shared" si="28"/>
        <v>110.39226092801437</v>
      </c>
      <c r="O424" s="46">
        <f t="shared" si="29"/>
        <v>-110.39226092801437</v>
      </c>
    </row>
    <row r="425" spans="8:15" x14ac:dyDescent="0.3">
      <c r="H425">
        <f>Data!A424</f>
        <v>422</v>
      </c>
      <c r="I425">
        <f>$B$4*Data!C424/Data!C423</f>
        <v>4043.755910432636</v>
      </c>
      <c r="J425">
        <f>$B$5*Data!F424/Data!F423</f>
        <v>3024.3355547235619</v>
      </c>
      <c r="K425">
        <f>$B$6*Data!I424/Data!I423</f>
        <v>1030.2533581782448</v>
      </c>
      <c r="L425">
        <f>$B$7*Data!L424/Data!L423</f>
        <v>2034.3765489550017</v>
      </c>
      <c r="M425">
        <f t="shared" si="27"/>
        <v>10132.721372289445</v>
      </c>
      <c r="N425" s="46">
        <f t="shared" si="28"/>
        <v>132.72137228944484</v>
      </c>
      <c r="O425" s="46">
        <f t="shared" si="29"/>
        <v>-132.72137228944484</v>
      </c>
    </row>
    <row r="426" spans="8:15" x14ac:dyDescent="0.3">
      <c r="H426">
        <f>Data!A425</f>
        <v>423</v>
      </c>
      <c r="I426">
        <f>$B$4*Data!C425/Data!C424</f>
        <v>3994.4515239728948</v>
      </c>
      <c r="J426">
        <f>$B$5*Data!F425/Data!F424</f>
        <v>2997.9730009862601</v>
      </c>
      <c r="K426">
        <f>$B$6*Data!I425/Data!I424</f>
        <v>1000.9050041513622</v>
      </c>
      <c r="L426">
        <f>$B$7*Data!L425/Data!L424</f>
        <v>2043.6756317209727</v>
      </c>
      <c r="M426">
        <f t="shared" si="27"/>
        <v>10037.00516083149</v>
      </c>
      <c r="N426" s="46">
        <f t="shared" si="28"/>
        <v>37.005160831489775</v>
      </c>
      <c r="O426" s="46">
        <f t="shared" si="29"/>
        <v>-37.005160831489775</v>
      </c>
    </row>
    <row r="427" spans="8:15" x14ac:dyDescent="0.3">
      <c r="H427">
        <f>Data!A426</f>
        <v>424</v>
      </c>
      <c r="I427">
        <f>$B$4*Data!C426/Data!C425</f>
        <v>4039.8227075173627</v>
      </c>
      <c r="J427">
        <f>$B$5*Data!F426/Data!F425</f>
        <v>3018.1500944449685</v>
      </c>
      <c r="K427">
        <f>$B$6*Data!I426/Data!I425</f>
        <v>1014.6876251720339</v>
      </c>
      <c r="L427">
        <f>$B$7*Data!L426/Data!L425</f>
        <v>1984.6479333924431</v>
      </c>
      <c r="M427">
        <f t="shared" si="27"/>
        <v>10057.308360526808</v>
      </c>
      <c r="N427" s="46">
        <f t="shared" si="28"/>
        <v>57.308360526807519</v>
      </c>
      <c r="O427" s="46">
        <f t="shared" si="29"/>
        <v>-57.308360526807519</v>
      </c>
    </row>
    <row r="428" spans="8:15" x14ac:dyDescent="0.3">
      <c r="H428">
        <f>Data!A427</f>
        <v>425</v>
      </c>
      <c r="I428">
        <f>$B$4*Data!C427/Data!C426</f>
        <v>3992.0018277840504</v>
      </c>
      <c r="J428">
        <f>$B$5*Data!F427/Data!F426</f>
        <v>3020.7255858988165</v>
      </c>
      <c r="K428">
        <f>$B$6*Data!I427/Data!I426</f>
        <v>1001.8294436471884</v>
      </c>
      <c r="L428">
        <f>$B$7*Data!L427/Data!L426</f>
        <v>2008.023916218405</v>
      </c>
      <c r="M428">
        <f t="shared" si="27"/>
        <v>10022.580773548461</v>
      </c>
      <c r="N428" s="46">
        <f t="shared" si="28"/>
        <v>22.580773548461366</v>
      </c>
      <c r="O428" s="46">
        <f t="shared" si="29"/>
        <v>-22.580773548461366</v>
      </c>
    </row>
    <row r="429" spans="8:15" x14ac:dyDescent="0.3">
      <c r="H429">
        <f>Data!A428</f>
        <v>426</v>
      </c>
      <c r="I429">
        <f>$B$4*Data!C428/Data!C427</f>
        <v>4011.0513266097914</v>
      </c>
      <c r="J429">
        <f>$B$5*Data!F428/Data!F427</f>
        <v>2985.5958206726177</v>
      </c>
      <c r="K429">
        <f>$B$6*Data!I428/Data!I427</f>
        <v>999.25644289586853</v>
      </c>
      <c r="L429">
        <f>$B$7*Data!L428/Data!L427</f>
        <v>1984.5919075099314</v>
      </c>
      <c r="M429">
        <f t="shared" si="27"/>
        <v>9980.4954976882091</v>
      </c>
      <c r="N429" s="46">
        <f t="shared" si="28"/>
        <v>-19.50450231179093</v>
      </c>
      <c r="O429" s="46">
        <f t="shared" si="29"/>
        <v>19.50450231179093</v>
      </c>
    </row>
    <row r="430" spans="8:15" x14ac:dyDescent="0.3">
      <c r="H430">
        <f>Data!A429</f>
        <v>427</v>
      </c>
      <c r="I430">
        <f>$B$4*Data!C429/Data!C428</f>
        <v>3984.3226202010733</v>
      </c>
      <c r="J430">
        <f>$B$5*Data!F429/Data!F428</f>
        <v>3008.3789109257186</v>
      </c>
      <c r="K430">
        <f>$B$6*Data!I429/Data!I428</f>
        <v>1002.2047483787341</v>
      </c>
      <c r="L430">
        <f>$B$7*Data!L429/Data!L428</f>
        <v>2021.8363026741672</v>
      </c>
      <c r="M430">
        <f t="shared" si="27"/>
        <v>10016.742582179693</v>
      </c>
      <c r="N430" s="46">
        <f t="shared" si="28"/>
        <v>16.742582179693272</v>
      </c>
      <c r="O430" s="46">
        <f t="shared" si="29"/>
        <v>-16.742582179693272</v>
      </c>
    </row>
    <row r="431" spans="8:15" x14ac:dyDescent="0.3">
      <c r="H431">
        <f>Data!A430</f>
        <v>428</v>
      </c>
      <c r="I431">
        <f>$B$4*Data!C430/Data!C429</f>
        <v>4027.4864648539401</v>
      </c>
      <c r="J431">
        <f>$B$5*Data!F430/Data!F429</f>
        <v>3006.7934134929228</v>
      </c>
      <c r="K431">
        <f>$B$6*Data!I430/Data!I429</f>
        <v>1013.7906970045892</v>
      </c>
      <c r="L431">
        <f>$B$7*Data!L430/Data!L429</f>
        <v>1996.849004021439</v>
      </c>
      <c r="M431">
        <f t="shared" si="27"/>
        <v>10044.91957937289</v>
      </c>
      <c r="N431" s="46">
        <f t="shared" si="28"/>
        <v>44.919579372890439</v>
      </c>
      <c r="O431" s="46">
        <f t="shared" si="29"/>
        <v>-44.919579372890439</v>
      </c>
    </row>
    <row r="432" spans="8:15" x14ac:dyDescent="0.3">
      <c r="H432">
        <f>Data!A431</f>
        <v>429</v>
      </c>
      <c r="I432">
        <f>$B$4*Data!C431/Data!C430</f>
        <v>3985.7253337810089</v>
      </c>
      <c r="J432">
        <f>$B$5*Data!F431/Data!F430</f>
        <v>2975.4199450016417</v>
      </c>
      <c r="K432">
        <f>$B$6*Data!I431/Data!I430</f>
        <v>1003.855563020652</v>
      </c>
      <c r="L432">
        <f>$B$7*Data!L431/Data!L430</f>
        <v>1983.3834479982302</v>
      </c>
      <c r="M432">
        <f t="shared" si="27"/>
        <v>9948.3842898015337</v>
      </c>
      <c r="N432" s="46">
        <f t="shared" si="28"/>
        <v>-51.615710198466331</v>
      </c>
      <c r="O432" s="46">
        <f t="shared" si="29"/>
        <v>51.615710198466331</v>
      </c>
    </row>
    <row r="433" spans="8:15" x14ac:dyDescent="0.3">
      <c r="H433">
        <f>Data!A432</f>
        <v>430</v>
      </c>
      <c r="I433">
        <f>$B$4*Data!C432/Data!C431</f>
        <v>4011.3885961281198</v>
      </c>
      <c r="J433">
        <f>$B$5*Data!F432/Data!F431</f>
        <v>3026.1099592518317</v>
      </c>
      <c r="K433">
        <f>$B$6*Data!I432/Data!I431</f>
        <v>1001.8822912200312</v>
      </c>
      <c r="L433">
        <f>$B$7*Data!L432/Data!L431</f>
        <v>2013.8081600059463</v>
      </c>
      <c r="M433">
        <f t="shared" si="27"/>
        <v>10053.18900660593</v>
      </c>
      <c r="N433" s="46">
        <f t="shared" si="28"/>
        <v>53.189006605929535</v>
      </c>
      <c r="O433" s="46">
        <f t="shared" si="29"/>
        <v>-53.189006605929535</v>
      </c>
    </row>
    <row r="434" spans="8:15" x14ac:dyDescent="0.3">
      <c r="H434">
        <f>Data!A433</f>
        <v>431</v>
      </c>
      <c r="I434">
        <f>$B$4*Data!C433/Data!C432</f>
        <v>4007.681784726467</v>
      </c>
      <c r="J434">
        <f>$B$5*Data!F433/Data!F432</f>
        <v>2985.3841135827552</v>
      </c>
      <c r="K434">
        <f>$B$6*Data!I433/Data!I432</f>
        <v>1003.4286139891358</v>
      </c>
      <c r="L434">
        <f>$B$7*Data!L433/Data!L432</f>
        <v>1985.9103627616064</v>
      </c>
      <c r="M434">
        <f t="shared" si="27"/>
        <v>9982.4048750599632</v>
      </c>
      <c r="N434" s="46">
        <f t="shared" si="28"/>
        <v>-17.59512494003684</v>
      </c>
      <c r="O434" s="46">
        <f t="shared" si="29"/>
        <v>17.59512494003684</v>
      </c>
    </row>
    <row r="435" spans="8:15" x14ac:dyDescent="0.3">
      <c r="H435">
        <f>Data!A434</f>
        <v>432</v>
      </c>
      <c r="I435">
        <f>$B$4*Data!C434/Data!C433</f>
        <v>4016.2908023362065</v>
      </c>
      <c r="J435">
        <f>$B$5*Data!F434/Data!F433</f>
        <v>3025.1845946401063</v>
      </c>
      <c r="K435">
        <f>$B$6*Data!I434/Data!I433</f>
        <v>1003.0022850377917</v>
      </c>
      <c r="L435">
        <f>$B$7*Data!L434/Data!L433</f>
        <v>1988.778943866886</v>
      </c>
      <c r="M435">
        <f t="shared" si="27"/>
        <v>10033.256625880991</v>
      </c>
      <c r="N435" s="46">
        <f t="shared" si="28"/>
        <v>33.256625880991123</v>
      </c>
      <c r="O435" s="46">
        <f t="shared" si="29"/>
        <v>-33.256625880991123</v>
      </c>
    </row>
    <row r="436" spans="8:15" x14ac:dyDescent="0.3">
      <c r="H436">
        <f>Data!A435</f>
        <v>433</v>
      </c>
      <c r="I436">
        <f>$B$4*Data!C435/Data!C434</f>
        <v>4022.3253514105836</v>
      </c>
      <c r="J436">
        <f>$B$5*Data!F435/Data!F434</f>
        <v>2988.3419370186452</v>
      </c>
      <c r="K436">
        <f>$B$6*Data!I435/Data!I434</f>
        <v>1001.1362360934788</v>
      </c>
      <c r="L436">
        <f>$B$7*Data!L435/Data!L434</f>
        <v>2002.5274942138481</v>
      </c>
      <c r="M436">
        <f t="shared" si="27"/>
        <v>10014.331018736557</v>
      </c>
      <c r="N436" s="46">
        <f t="shared" si="28"/>
        <v>14.331018736556871</v>
      </c>
      <c r="O436" s="46">
        <f t="shared" si="29"/>
        <v>-14.331018736556871</v>
      </c>
    </row>
    <row r="437" spans="8:15" x14ac:dyDescent="0.3">
      <c r="H437">
        <f>Data!A436</f>
        <v>434</v>
      </c>
      <c r="I437">
        <f>$B$4*Data!C436/Data!C435</f>
        <v>3996.6703791316404</v>
      </c>
      <c r="J437">
        <f>$B$5*Data!F436/Data!F435</f>
        <v>2986.667051665826</v>
      </c>
      <c r="K437">
        <f>$B$6*Data!I436/Data!I435</f>
        <v>997.40757409148193</v>
      </c>
      <c r="L437">
        <f>$B$7*Data!L436/Data!L435</f>
        <v>1995.9273840534022</v>
      </c>
      <c r="M437">
        <f t="shared" si="27"/>
        <v>9976.6723889423502</v>
      </c>
      <c r="N437" s="46">
        <f t="shared" si="28"/>
        <v>-23.327611057649847</v>
      </c>
      <c r="O437" s="46">
        <f t="shared" si="29"/>
        <v>23.327611057649847</v>
      </c>
    </row>
    <row r="438" spans="8:15" x14ac:dyDescent="0.3">
      <c r="H438">
        <f>Data!A437</f>
        <v>435</v>
      </c>
      <c r="I438">
        <f>$B$4*Data!C437/Data!C436</f>
        <v>4013.0134806965161</v>
      </c>
      <c r="J438">
        <f>$B$5*Data!F437/Data!F436</f>
        <v>3026.8875456415076</v>
      </c>
      <c r="K438">
        <f>$B$6*Data!I437/Data!I436</f>
        <v>999.52998807991708</v>
      </c>
      <c r="L438">
        <f>$B$7*Data!L437/Data!L436</f>
        <v>2039.6432758849899</v>
      </c>
      <c r="M438">
        <f t="shared" si="27"/>
        <v>10079.074290302931</v>
      </c>
      <c r="N438" s="46">
        <f t="shared" si="28"/>
        <v>79.074290302931331</v>
      </c>
      <c r="O438" s="46">
        <f t="shared" si="29"/>
        <v>-79.074290302931331</v>
      </c>
    </row>
    <row r="439" spans="8:15" x14ac:dyDescent="0.3">
      <c r="H439">
        <f>Data!A438</f>
        <v>436</v>
      </c>
      <c r="I439">
        <f>$B$4*Data!C438/Data!C437</f>
        <v>3987.9085576665875</v>
      </c>
      <c r="J439">
        <f>$B$5*Data!F438/Data!F437</f>
        <v>3021.6346389969062</v>
      </c>
      <c r="K439">
        <f>$B$6*Data!I438/Data!I437</f>
        <v>997.6230277845591</v>
      </c>
      <c r="L439">
        <f>$B$7*Data!L438/Data!L437</f>
        <v>2002.9730609944486</v>
      </c>
      <c r="M439">
        <f t="shared" si="27"/>
        <v>10010.139285442501</v>
      </c>
      <c r="N439" s="46">
        <f t="shared" si="28"/>
        <v>10.139285442501205</v>
      </c>
      <c r="O439" s="46">
        <f t="shared" si="29"/>
        <v>-10.139285442501205</v>
      </c>
    </row>
    <row r="440" spans="8:15" x14ac:dyDescent="0.3">
      <c r="H440">
        <f>Data!A439</f>
        <v>437</v>
      </c>
      <c r="I440">
        <f>$B$4*Data!C439/Data!C438</f>
        <v>4038.6492479884164</v>
      </c>
      <c r="J440">
        <f>$B$5*Data!F439/Data!F438</f>
        <v>3049.4311988507666</v>
      </c>
      <c r="K440">
        <f>$B$6*Data!I439/Data!I438</f>
        <v>1010.3181445277928</v>
      </c>
      <c r="L440">
        <f>$B$7*Data!L439/Data!L438</f>
        <v>2013.2747879393237</v>
      </c>
      <c r="M440">
        <f t="shared" si="27"/>
        <v>10111.673379306299</v>
      </c>
      <c r="N440" s="46">
        <f t="shared" si="28"/>
        <v>111.67337930629947</v>
      </c>
      <c r="O440" s="46">
        <f t="shared" si="29"/>
        <v>-111.67337930629947</v>
      </c>
    </row>
    <row r="441" spans="8:15" x14ac:dyDescent="0.3">
      <c r="H441">
        <f>Data!A440</f>
        <v>438</v>
      </c>
      <c r="I441">
        <f>$B$4*Data!C440/Data!C439</f>
        <v>4014.8163569533631</v>
      </c>
      <c r="J441">
        <f>$B$5*Data!F440/Data!F439</f>
        <v>3014.821736374317</v>
      </c>
      <c r="K441">
        <f>$B$6*Data!I440/Data!I439</f>
        <v>1013.6107381958273</v>
      </c>
      <c r="L441">
        <f>$B$7*Data!L440/Data!L439</f>
        <v>1995.4282925921775</v>
      </c>
      <c r="M441">
        <f t="shared" si="27"/>
        <v>10038.677124115684</v>
      </c>
      <c r="N441" s="46">
        <f t="shared" si="28"/>
        <v>38.67712411568391</v>
      </c>
      <c r="O441" s="46">
        <f t="shared" si="29"/>
        <v>-38.67712411568391</v>
      </c>
    </row>
    <row r="442" spans="8:15" x14ac:dyDescent="0.3">
      <c r="H442">
        <f>Data!A441</f>
        <v>439</v>
      </c>
      <c r="I442">
        <f>$B$4*Data!C441/Data!C440</f>
        <v>3995.2572022905256</v>
      </c>
      <c r="J442">
        <f>$B$5*Data!F441/Data!F440</f>
        <v>3000.5678746750023</v>
      </c>
      <c r="K442">
        <f>$B$6*Data!I441/Data!I440</f>
        <v>1002.8165716572107</v>
      </c>
      <c r="L442">
        <f>$B$7*Data!L441/Data!L440</f>
        <v>1998.7568601285896</v>
      </c>
      <c r="M442">
        <f t="shared" si="27"/>
        <v>9997.3985087513283</v>
      </c>
      <c r="N442" s="46">
        <f t="shared" si="28"/>
        <v>-2.6014912486716639</v>
      </c>
      <c r="O442" s="46">
        <f t="shared" si="29"/>
        <v>2.6014912486716639</v>
      </c>
    </row>
    <row r="443" spans="8:15" x14ac:dyDescent="0.3">
      <c r="H443">
        <f>Data!A442</f>
        <v>440</v>
      </c>
      <c r="I443">
        <f>$B$4*Data!C442/Data!C441</f>
        <v>4002.8099887697445</v>
      </c>
      <c r="J443">
        <f>$B$5*Data!F442/Data!F441</f>
        <v>3017.1828418174646</v>
      </c>
      <c r="K443">
        <f>$B$6*Data!I442/Data!I441</f>
        <v>998.97539392366991</v>
      </c>
      <c r="L443">
        <f>$B$7*Data!L442/Data!L441</f>
        <v>2007.5561586829444</v>
      </c>
      <c r="M443">
        <f t="shared" si="27"/>
        <v>10026.524383193824</v>
      </c>
      <c r="N443" s="46">
        <f t="shared" si="28"/>
        <v>26.524383193824178</v>
      </c>
      <c r="O443" s="46">
        <f t="shared" si="29"/>
        <v>-26.524383193824178</v>
      </c>
    </row>
    <row r="444" spans="8:15" x14ac:dyDescent="0.3">
      <c r="H444">
        <f>Data!A443</f>
        <v>441</v>
      </c>
      <c r="I444">
        <f>$B$4*Data!C443/Data!C442</f>
        <v>4010.9203815948194</v>
      </c>
      <c r="J444">
        <f>$B$5*Data!F443/Data!F442</f>
        <v>2978.8751153313124</v>
      </c>
      <c r="K444">
        <f>$B$6*Data!I443/Data!I442</f>
        <v>1003.5102280914139</v>
      </c>
      <c r="L444">
        <f>$B$7*Data!L443/Data!L442</f>
        <v>2001.1109378404894</v>
      </c>
      <c r="M444">
        <f t="shared" si="27"/>
        <v>9994.4166628580351</v>
      </c>
      <c r="N444" s="46">
        <f t="shared" si="28"/>
        <v>-5.5833371419648756</v>
      </c>
      <c r="O444" s="46">
        <f t="shared" si="29"/>
        <v>5.5833371419648756</v>
      </c>
    </row>
    <row r="445" spans="8:15" x14ac:dyDescent="0.3">
      <c r="H445">
        <f>Data!A444</f>
        <v>442</v>
      </c>
      <c r="I445">
        <f>$B$4*Data!C444/Data!C443</f>
        <v>4010.2427037309017</v>
      </c>
      <c r="J445">
        <f>$B$5*Data!F444/Data!F443</f>
        <v>2921.3859000798452</v>
      </c>
      <c r="K445">
        <f>$B$6*Data!I444/Data!I443</f>
        <v>995.05780795578573</v>
      </c>
      <c r="L445">
        <f>$B$7*Data!L444/Data!L443</f>
        <v>2004.3406437645085</v>
      </c>
      <c r="M445">
        <f t="shared" si="27"/>
        <v>9931.0270555310399</v>
      </c>
      <c r="N445" s="46">
        <f t="shared" si="28"/>
        <v>-68.972944468960122</v>
      </c>
      <c r="O445" s="46">
        <f t="shared" si="29"/>
        <v>68.972944468960122</v>
      </c>
    </row>
    <row r="446" spans="8:15" x14ac:dyDescent="0.3">
      <c r="H446">
        <f>Data!A445</f>
        <v>443</v>
      </c>
      <c r="I446">
        <f>$B$4*Data!C445/Data!C444</f>
        <v>3992.1501314587044</v>
      </c>
      <c r="J446">
        <f>$B$5*Data!F445/Data!F444</f>
        <v>3015.4563260398604</v>
      </c>
      <c r="K446">
        <f>$B$6*Data!I445/Data!I444</f>
        <v>995.91513340868858</v>
      </c>
      <c r="L446">
        <f>$B$7*Data!L445/Data!L444</f>
        <v>2016.4506157476126</v>
      </c>
      <c r="M446">
        <f t="shared" si="27"/>
        <v>10019.972206654866</v>
      </c>
      <c r="N446" s="46">
        <f t="shared" si="28"/>
        <v>19.972206654865658</v>
      </c>
      <c r="O446" s="46">
        <f t="shared" si="29"/>
        <v>-19.972206654865658</v>
      </c>
    </row>
    <row r="447" spans="8:15" x14ac:dyDescent="0.3">
      <c r="H447">
        <f>Data!A446</f>
        <v>444</v>
      </c>
      <c r="I447">
        <f>$B$4*Data!C446/Data!C445</f>
        <v>4006.2585841760842</v>
      </c>
      <c r="J447">
        <f>$B$5*Data!F446/Data!F445</f>
        <v>2945.2636323925094</v>
      </c>
      <c r="K447">
        <f>$B$6*Data!I446/Data!I445</f>
        <v>1003.9002566146504</v>
      </c>
      <c r="L447">
        <f>$B$7*Data!L446/Data!L445</f>
        <v>2009.7359047102584</v>
      </c>
      <c r="M447">
        <f t="shared" si="27"/>
        <v>9965.1583778935019</v>
      </c>
      <c r="N447" s="46">
        <f t="shared" si="28"/>
        <v>-34.841622106498107</v>
      </c>
      <c r="O447" s="46">
        <f t="shared" si="29"/>
        <v>34.841622106498107</v>
      </c>
    </row>
    <row r="448" spans="8:15" x14ac:dyDescent="0.3">
      <c r="H448">
        <f>Data!A447</f>
        <v>445</v>
      </c>
      <c r="I448">
        <f>$B$4*Data!C447/Data!C446</f>
        <v>4002.8461381408933</v>
      </c>
      <c r="J448">
        <f>$B$5*Data!F447/Data!F446</f>
        <v>2972.0258341558865</v>
      </c>
      <c r="K448">
        <f>$B$6*Data!I447/Data!I446</f>
        <v>997.15182893606641</v>
      </c>
      <c r="L448">
        <f>$B$7*Data!L447/Data!L446</f>
        <v>1987.5251063624937</v>
      </c>
      <c r="M448">
        <f t="shared" si="27"/>
        <v>9959.548907595341</v>
      </c>
      <c r="N448" s="46">
        <f t="shared" si="28"/>
        <v>-40.451092404658993</v>
      </c>
      <c r="O448" s="46">
        <f t="shared" si="29"/>
        <v>40.451092404658993</v>
      </c>
    </row>
    <row r="449" spans="8:15" x14ac:dyDescent="0.3">
      <c r="H449">
        <f>Data!A448</f>
        <v>446</v>
      </c>
      <c r="I449">
        <f>$B$4*Data!C448/Data!C447</f>
        <v>4003.348171280727</v>
      </c>
      <c r="J449">
        <f>$B$5*Data!F448/Data!F447</f>
        <v>3000.3385585070023</v>
      </c>
      <c r="K449">
        <f>$B$6*Data!I448/Data!I447</f>
        <v>994.15622237591663</v>
      </c>
      <c r="L449">
        <f>$B$7*Data!L448/Data!L447</f>
        <v>1977.0086456005406</v>
      </c>
      <c r="M449">
        <f t="shared" si="27"/>
        <v>9974.8515977641855</v>
      </c>
      <c r="N449" s="46">
        <f t="shared" si="28"/>
        <v>-25.148402235814501</v>
      </c>
      <c r="O449" s="46">
        <f t="shared" si="29"/>
        <v>25.148402235814501</v>
      </c>
    </row>
    <row r="450" spans="8:15" x14ac:dyDescent="0.3">
      <c r="H450">
        <f>Data!A449</f>
        <v>447</v>
      </c>
      <c r="I450">
        <f>$B$4*Data!C449/Data!C448</f>
        <v>4030.7819518642809</v>
      </c>
      <c r="J450">
        <f>$B$5*Data!F449/Data!F448</f>
        <v>3040.3883005933685</v>
      </c>
      <c r="K450">
        <f>$B$6*Data!I449/Data!I448</f>
        <v>1003.7551393732889</v>
      </c>
      <c r="L450">
        <f>$B$7*Data!L449/Data!L448</f>
        <v>1974.9462590614919</v>
      </c>
      <c r="M450">
        <f t="shared" si="27"/>
        <v>10049.87165089243</v>
      </c>
      <c r="N450" s="46">
        <f t="shared" si="28"/>
        <v>49.871650892429898</v>
      </c>
      <c r="O450" s="46">
        <f t="shared" si="29"/>
        <v>-49.871650892429898</v>
      </c>
    </row>
    <row r="451" spans="8:15" x14ac:dyDescent="0.3">
      <c r="H451">
        <f>Data!A450</f>
        <v>448</v>
      </c>
      <c r="I451">
        <f>$B$4*Data!C450/Data!C449</f>
        <v>4002.0126109863586</v>
      </c>
      <c r="J451">
        <f>$B$5*Data!F450/Data!F449</f>
        <v>3050.3155423955072</v>
      </c>
      <c r="K451">
        <f>$B$6*Data!I450/Data!I449</f>
        <v>999.37103362288019</v>
      </c>
      <c r="L451">
        <f>$B$7*Data!L450/Data!L449</f>
        <v>2012.2518113649348</v>
      </c>
      <c r="M451">
        <f t="shared" si="27"/>
        <v>10063.950998369681</v>
      </c>
      <c r="N451" s="46">
        <f t="shared" si="28"/>
        <v>63.950998369680747</v>
      </c>
      <c r="O451" s="46">
        <f t="shared" si="29"/>
        <v>-63.950998369680747</v>
      </c>
    </row>
    <row r="452" spans="8:15" x14ac:dyDescent="0.3">
      <c r="H452">
        <f>Data!A451</f>
        <v>449</v>
      </c>
      <c r="I452">
        <f>$B$4*Data!C451/Data!C450</f>
        <v>3997.6296230557491</v>
      </c>
      <c r="J452">
        <f>$B$5*Data!F451/Data!F450</f>
        <v>2977.3906133380306</v>
      </c>
      <c r="K452">
        <f>$B$6*Data!I451/Data!I450</f>
        <v>1003.7020721710312</v>
      </c>
      <c r="L452">
        <f>$B$7*Data!L451/Data!L450</f>
        <v>2004.7712271359187</v>
      </c>
      <c r="M452">
        <f t="shared" si="27"/>
        <v>9983.4935357007307</v>
      </c>
      <c r="N452" s="46">
        <f t="shared" si="28"/>
        <v>-16.506464299269282</v>
      </c>
      <c r="O452" s="46">
        <f t="shared" si="29"/>
        <v>16.506464299269282</v>
      </c>
    </row>
    <row r="453" spans="8:15" x14ac:dyDescent="0.3">
      <c r="H453">
        <f>Data!A452</f>
        <v>450</v>
      </c>
      <c r="I453">
        <f>$B$4*Data!C452/Data!C451</f>
        <v>3984.9752626381551</v>
      </c>
      <c r="J453">
        <f>$B$5*Data!F452/Data!F451</f>
        <v>2952.8373383817525</v>
      </c>
      <c r="K453">
        <f>$B$6*Data!I452/Data!I451</f>
        <v>997.39758238785737</v>
      </c>
      <c r="L453">
        <f>$B$7*Data!L452/Data!L451</f>
        <v>1994.7800585814821</v>
      </c>
      <c r="M453">
        <f t="shared" ref="M453:M503" si="30">SUM(I453:L453)</f>
        <v>9929.990241989246</v>
      </c>
      <c r="N453" s="46">
        <f t="shared" ref="N453:N503" si="31">M453-$B$8</f>
        <v>-70.009758010754013</v>
      </c>
      <c r="O453" s="46">
        <f t="shared" ref="O453:O503" si="32">-N453</f>
        <v>70.009758010754013</v>
      </c>
    </row>
    <row r="454" spans="8:15" x14ac:dyDescent="0.3">
      <c r="H454">
        <f>Data!A453</f>
        <v>451</v>
      </c>
      <c r="I454">
        <f>$B$4*Data!C453/Data!C452</f>
        <v>3993.6689909965353</v>
      </c>
      <c r="J454">
        <f>$B$5*Data!F453/Data!F452</f>
        <v>3014.5312800193155</v>
      </c>
      <c r="K454">
        <f>$B$6*Data!I453/Data!I452</f>
        <v>998.6269205954876</v>
      </c>
      <c r="L454">
        <f>$B$7*Data!L453/Data!L452</f>
        <v>2022.5335073749668</v>
      </c>
      <c r="M454">
        <f t="shared" si="30"/>
        <v>10029.360698986306</v>
      </c>
      <c r="N454" s="46">
        <f t="shared" si="31"/>
        <v>29.360698986305579</v>
      </c>
      <c r="O454" s="46">
        <f t="shared" si="32"/>
        <v>-29.360698986305579</v>
      </c>
    </row>
    <row r="455" spans="8:15" x14ac:dyDescent="0.3">
      <c r="H455">
        <f>Data!A454</f>
        <v>452</v>
      </c>
      <c r="I455">
        <f>$B$4*Data!C454/Data!C453</f>
        <v>4008.6997427649426</v>
      </c>
      <c r="J455">
        <f>$B$5*Data!F454/Data!F453</f>
        <v>3044.8908952895995</v>
      </c>
      <c r="K455">
        <f>$B$6*Data!I454/Data!I453</f>
        <v>1001.2691236210402</v>
      </c>
      <c r="L455">
        <f>$B$7*Data!L454/Data!L453</f>
        <v>2007.8065314752075</v>
      </c>
      <c r="M455">
        <f t="shared" si="30"/>
        <v>10062.666293150789</v>
      </c>
      <c r="N455" s="46">
        <f t="shared" si="31"/>
        <v>62.666293150788988</v>
      </c>
      <c r="O455" s="46">
        <f t="shared" si="32"/>
        <v>-62.666293150788988</v>
      </c>
    </row>
    <row r="456" spans="8:15" x14ac:dyDescent="0.3">
      <c r="H456">
        <f>Data!A455</f>
        <v>453</v>
      </c>
      <c r="I456">
        <f>$B$4*Data!C455/Data!C454</f>
        <v>4030.0291660355988</v>
      </c>
      <c r="J456">
        <f>$B$5*Data!F455/Data!F454</f>
        <v>2991.2067173153046</v>
      </c>
      <c r="K456">
        <f>$B$6*Data!I455/Data!I454</f>
        <v>1005.363481964075</v>
      </c>
      <c r="L456">
        <f>$B$7*Data!L455/Data!L454</f>
        <v>2046.9088060754493</v>
      </c>
      <c r="M456">
        <f t="shared" si="30"/>
        <v>10073.508171390427</v>
      </c>
      <c r="N456" s="46">
        <f t="shared" si="31"/>
        <v>73.508171390427378</v>
      </c>
      <c r="O456" s="46">
        <f t="shared" si="32"/>
        <v>-73.508171390427378</v>
      </c>
    </row>
    <row r="457" spans="8:15" x14ac:dyDescent="0.3">
      <c r="H457">
        <f>Data!A456</f>
        <v>454</v>
      </c>
      <c r="I457">
        <f>$B$4*Data!C456/Data!C455</f>
        <v>4008.782281608514</v>
      </c>
      <c r="J457">
        <f>$B$5*Data!F456/Data!F455</f>
        <v>3004.4675853368244</v>
      </c>
      <c r="K457">
        <f>$B$6*Data!I456/Data!I455</f>
        <v>995.44820250767953</v>
      </c>
      <c r="L457">
        <f>$B$7*Data!L456/Data!L455</f>
        <v>1997.0954710727945</v>
      </c>
      <c r="M457">
        <f t="shared" si="30"/>
        <v>10005.793540525812</v>
      </c>
      <c r="N457" s="46">
        <f t="shared" si="31"/>
        <v>5.7935405258122046</v>
      </c>
      <c r="O457" s="46">
        <f t="shared" si="32"/>
        <v>-5.7935405258122046</v>
      </c>
    </row>
    <row r="458" spans="8:15" x14ac:dyDescent="0.3">
      <c r="H458">
        <f>Data!A457</f>
        <v>455</v>
      </c>
      <c r="I458">
        <f>$B$4*Data!C457/Data!C456</f>
        <v>4016.6976970903056</v>
      </c>
      <c r="J458">
        <f>$B$5*Data!F457/Data!F456</f>
        <v>2993.2919569266155</v>
      </c>
      <c r="K458">
        <f>$B$6*Data!I457/Data!I456</f>
        <v>1002.9155141643882</v>
      </c>
      <c r="L458">
        <f>$B$7*Data!L457/Data!L456</f>
        <v>1982.4254532410173</v>
      </c>
      <c r="M458">
        <f t="shared" si="30"/>
        <v>9995.3306214223267</v>
      </c>
      <c r="N458" s="46">
        <f t="shared" si="31"/>
        <v>-4.6693785776733421</v>
      </c>
      <c r="O458" s="46">
        <f t="shared" si="32"/>
        <v>4.6693785776733421</v>
      </c>
    </row>
    <row r="459" spans="8:15" x14ac:dyDescent="0.3">
      <c r="H459">
        <f>Data!A458</f>
        <v>456</v>
      </c>
      <c r="I459">
        <f>$B$4*Data!C458/Data!C457</f>
        <v>3983.9551203288747</v>
      </c>
      <c r="J459">
        <f>$B$5*Data!F458/Data!F457</f>
        <v>2938.9552629415848</v>
      </c>
      <c r="K459">
        <f>$B$6*Data!I458/Data!I457</f>
        <v>998.14522879215815</v>
      </c>
      <c r="L459">
        <f>$B$7*Data!L458/Data!L457</f>
        <v>1969.2708592251588</v>
      </c>
      <c r="M459">
        <f t="shared" si="30"/>
        <v>9890.3264712877772</v>
      </c>
      <c r="N459" s="46">
        <f t="shared" si="31"/>
        <v>-109.67352871222283</v>
      </c>
      <c r="O459" s="46">
        <f t="shared" si="32"/>
        <v>109.67352871222283</v>
      </c>
    </row>
    <row r="460" spans="8:15" x14ac:dyDescent="0.3">
      <c r="H460">
        <f>Data!A459</f>
        <v>457</v>
      </c>
      <c r="I460">
        <f>$B$4*Data!C459/Data!C458</f>
        <v>3965.4759174873825</v>
      </c>
      <c r="J460">
        <f>$B$5*Data!F459/Data!F458</f>
        <v>3011.1852244599813</v>
      </c>
      <c r="K460">
        <f>$B$6*Data!I459/Data!I458</f>
        <v>997.58278622876151</v>
      </c>
      <c r="L460">
        <f>$B$7*Data!L459/Data!L458</f>
        <v>2017.2035811587477</v>
      </c>
      <c r="M460">
        <f t="shared" si="30"/>
        <v>9991.4475093348738</v>
      </c>
      <c r="N460" s="46">
        <f t="shared" si="31"/>
        <v>-8.5524906651262427</v>
      </c>
      <c r="O460" s="46">
        <f t="shared" si="32"/>
        <v>8.5524906651262427</v>
      </c>
    </row>
    <row r="461" spans="8:15" x14ac:dyDescent="0.3">
      <c r="H461">
        <f>Data!A460</f>
        <v>458</v>
      </c>
      <c r="I461">
        <f>$B$4*Data!C460/Data!C459</f>
        <v>3973.4476195559314</v>
      </c>
      <c r="J461">
        <f>$B$5*Data!F460/Data!F459</f>
        <v>2993.9398200570968</v>
      </c>
      <c r="K461">
        <f>$B$6*Data!I460/Data!I459</f>
        <v>984.19121810605577</v>
      </c>
      <c r="L461">
        <f>$B$7*Data!L460/Data!L459</f>
        <v>1969.9525097044316</v>
      </c>
      <c r="M461">
        <f t="shared" si="30"/>
        <v>9921.5311674235163</v>
      </c>
      <c r="N461" s="46">
        <f t="shared" si="31"/>
        <v>-78.468832576483692</v>
      </c>
      <c r="O461" s="46">
        <f t="shared" si="32"/>
        <v>78.468832576483692</v>
      </c>
    </row>
    <row r="462" spans="8:15" x14ac:dyDescent="0.3">
      <c r="H462">
        <f>Data!A461</f>
        <v>459</v>
      </c>
      <c r="I462">
        <f>$B$4*Data!C461/Data!C460</f>
        <v>4025.2942704123298</v>
      </c>
      <c r="J462">
        <f>$B$5*Data!F461/Data!F460</f>
        <v>2962.6308414964519</v>
      </c>
      <c r="K462">
        <f>$B$6*Data!I461/Data!I460</f>
        <v>1002.3513630004092</v>
      </c>
      <c r="L462">
        <f>$B$7*Data!L461/Data!L460</f>
        <v>1982.7552257858508</v>
      </c>
      <c r="M462">
        <f t="shared" si="30"/>
        <v>9973.0317006950427</v>
      </c>
      <c r="N462" s="46">
        <f t="shared" si="31"/>
        <v>-26.968299304957327</v>
      </c>
      <c r="O462" s="46">
        <f t="shared" si="32"/>
        <v>26.968299304957327</v>
      </c>
    </row>
    <row r="463" spans="8:15" x14ac:dyDescent="0.3">
      <c r="H463">
        <f>Data!A462</f>
        <v>460</v>
      </c>
      <c r="I463">
        <f>$B$4*Data!C462/Data!C461</f>
        <v>4006.0010048766981</v>
      </c>
      <c r="J463">
        <f>$B$5*Data!F462/Data!F461</f>
        <v>3017.7816583740596</v>
      </c>
      <c r="K463">
        <f>$B$6*Data!I462/Data!I461</f>
        <v>1014.6647413888169</v>
      </c>
      <c r="L463">
        <f>$B$7*Data!L462/Data!L461</f>
        <v>2009.2115066805281</v>
      </c>
      <c r="M463">
        <f t="shared" si="30"/>
        <v>10047.658911320103</v>
      </c>
      <c r="N463" s="46">
        <f t="shared" si="31"/>
        <v>47.658911320102561</v>
      </c>
      <c r="O463" s="46">
        <f t="shared" si="32"/>
        <v>-47.658911320102561</v>
      </c>
    </row>
    <row r="464" spans="8:15" x14ac:dyDescent="0.3">
      <c r="H464">
        <f>Data!A463</f>
        <v>461</v>
      </c>
      <c r="I464">
        <f>$B$4*Data!C463/Data!C462</f>
        <v>4036.5428967081593</v>
      </c>
      <c r="J464">
        <f>$B$5*Data!F463/Data!F462</f>
        <v>3032.1924314935745</v>
      </c>
      <c r="K464">
        <f>$B$6*Data!I463/Data!I462</f>
        <v>996.87576500712862</v>
      </c>
      <c r="L464">
        <f>$B$7*Data!L463/Data!L462</f>
        <v>2009.8774542321553</v>
      </c>
      <c r="M464">
        <f t="shared" si="30"/>
        <v>10075.488547441018</v>
      </c>
      <c r="N464" s="46">
        <f t="shared" si="31"/>
        <v>75.488547441018454</v>
      </c>
      <c r="O464" s="46">
        <f t="shared" si="32"/>
        <v>-75.488547441018454</v>
      </c>
    </row>
    <row r="465" spans="8:15" x14ac:dyDescent="0.3">
      <c r="H465">
        <f>Data!A464</f>
        <v>462</v>
      </c>
      <c r="I465">
        <f>$B$4*Data!C464/Data!C463</f>
        <v>3987.3487146443117</v>
      </c>
      <c r="J465">
        <f>$B$5*Data!F464/Data!F463</f>
        <v>3003.4435611474983</v>
      </c>
      <c r="K465">
        <f>$B$6*Data!I464/Data!I463</f>
        <v>1007.837586612736</v>
      </c>
      <c r="L465">
        <f>$B$7*Data!L464/Data!L463</f>
        <v>1995.962557516584</v>
      </c>
      <c r="M465">
        <f t="shared" si="30"/>
        <v>9994.5924199211295</v>
      </c>
      <c r="N465" s="46">
        <f t="shared" si="31"/>
        <v>-5.4075800788705237</v>
      </c>
      <c r="O465" s="46">
        <f t="shared" si="32"/>
        <v>5.4075800788705237</v>
      </c>
    </row>
    <row r="466" spans="8:15" x14ac:dyDescent="0.3">
      <c r="H466">
        <f>Data!A465</f>
        <v>463</v>
      </c>
      <c r="I466">
        <f>$B$4*Data!C465/Data!C464</f>
        <v>3995.6122641324755</v>
      </c>
      <c r="J466">
        <f>$B$5*Data!F465/Data!F464</f>
        <v>2993.4200506699258</v>
      </c>
      <c r="K466">
        <f>$B$6*Data!I465/Data!I464</f>
        <v>995.01143966193649</v>
      </c>
      <c r="L466">
        <f>$B$7*Data!L465/Data!L464</f>
        <v>1998.0646442302434</v>
      </c>
      <c r="M466">
        <f t="shared" si="30"/>
        <v>9982.1083986945814</v>
      </c>
      <c r="N466" s="46">
        <f t="shared" si="31"/>
        <v>-17.89160130541859</v>
      </c>
      <c r="O466" s="46">
        <f t="shared" si="32"/>
        <v>17.89160130541859</v>
      </c>
    </row>
    <row r="467" spans="8:15" x14ac:dyDescent="0.3">
      <c r="H467">
        <f>Data!A466</f>
        <v>464</v>
      </c>
      <c r="I467">
        <f>$B$4*Data!C466/Data!C465</f>
        <v>4011.6326318003867</v>
      </c>
      <c r="J467">
        <f>$B$5*Data!F466/Data!F465</f>
        <v>3023.6956033469683</v>
      </c>
      <c r="K467">
        <f>$B$6*Data!I466/Data!I465</f>
        <v>999.40057252094846</v>
      </c>
      <c r="L467">
        <f>$B$7*Data!L466/Data!L465</f>
        <v>2000.8379728652026</v>
      </c>
      <c r="M467">
        <f t="shared" si="30"/>
        <v>10035.566780533507</v>
      </c>
      <c r="N467" s="46">
        <f t="shared" si="31"/>
        <v>35.566780533506972</v>
      </c>
      <c r="O467" s="46">
        <f t="shared" si="32"/>
        <v>-35.566780533506972</v>
      </c>
    </row>
    <row r="468" spans="8:15" x14ac:dyDescent="0.3">
      <c r="H468">
        <f>Data!A467</f>
        <v>465</v>
      </c>
      <c r="I468">
        <f>$B$4*Data!C467/Data!C466</f>
        <v>4034.300902402003</v>
      </c>
      <c r="J468">
        <f>$B$5*Data!F467/Data!F466</f>
        <v>3039.2612475478727</v>
      </c>
      <c r="K468">
        <f>$B$6*Data!I467/Data!I466</f>
        <v>1006.2674138373104</v>
      </c>
      <c r="L468">
        <f>$B$7*Data!L467/Data!L466</f>
        <v>2012.8751765055792</v>
      </c>
      <c r="M468">
        <f t="shared" si="30"/>
        <v>10092.704740292766</v>
      </c>
      <c r="N468" s="46">
        <f t="shared" si="31"/>
        <v>92.704740292765564</v>
      </c>
      <c r="O468" s="46">
        <f t="shared" si="32"/>
        <v>-92.704740292765564</v>
      </c>
    </row>
    <row r="469" spans="8:15" x14ac:dyDescent="0.3">
      <c r="H469">
        <f>Data!A468</f>
        <v>466</v>
      </c>
      <c r="I469">
        <f>$B$4*Data!C468/Data!C467</f>
        <v>4000.2903278072627</v>
      </c>
      <c r="J469">
        <f>$B$5*Data!F468/Data!F467</f>
        <v>3077.0855220733661</v>
      </c>
      <c r="K469">
        <f>$B$6*Data!I468/Data!I467</f>
        <v>1003.0810012856433</v>
      </c>
      <c r="L469">
        <f>$B$7*Data!L468/Data!L467</f>
        <v>2042.5338999309331</v>
      </c>
      <c r="M469">
        <f t="shared" si="30"/>
        <v>10122.990751097206</v>
      </c>
      <c r="N469" s="46">
        <f t="shared" si="31"/>
        <v>122.99075109720616</v>
      </c>
      <c r="O469" s="46">
        <f t="shared" si="32"/>
        <v>-122.99075109720616</v>
      </c>
    </row>
    <row r="470" spans="8:15" x14ac:dyDescent="0.3">
      <c r="H470">
        <f>Data!A469</f>
        <v>467</v>
      </c>
      <c r="I470">
        <f>$B$4*Data!C469/Data!C468</f>
        <v>4028.5911406838659</v>
      </c>
      <c r="J470">
        <f>$B$5*Data!F469/Data!F468</f>
        <v>2980.5325612994557</v>
      </c>
      <c r="K470">
        <f>$B$6*Data!I469/Data!I468</f>
        <v>1005.0714634375412</v>
      </c>
      <c r="L470">
        <f>$B$7*Data!L469/Data!L468</f>
        <v>1992.8179553492107</v>
      </c>
      <c r="M470">
        <f t="shared" si="30"/>
        <v>10007.013120770072</v>
      </c>
      <c r="N470" s="46">
        <f t="shared" si="31"/>
        <v>7.013120770072419</v>
      </c>
      <c r="O470" s="46">
        <f t="shared" si="32"/>
        <v>-7.013120770072419</v>
      </c>
    </row>
    <row r="471" spans="8:15" x14ac:dyDescent="0.3">
      <c r="H471">
        <f>Data!A470</f>
        <v>468</v>
      </c>
      <c r="I471">
        <f>$B$4*Data!C470/Data!C469</f>
        <v>4001.3411697083511</v>
      </c>
      <c r="J471">
        <f>$B$5*Data!F470/Data!F469</f>
        <v>3036.6024426890408</v>
      </c>
      <c r="K471">
        <f>$B$6*Data!I470/Data!I469</f>
        <v>1004.9599146727654</v>
      </c>
      <c r="L471">
        <f>$B$7*Data!L470/Data!L469</f>
        <v>1989.4304356886316</v>
      </c>
      <c r="M471">
        <f t="shared" si="30"/>
        <v>10032.333962758788</v>
      </c>
      <c r="N471" s="46">
        <f t="shared" si="31"/>
        <v>32.333962758788402</v>
      </c>
      <c r="O471" s="46">
        <f t="shared" si="32"/>
        <v>-32.333962758788402</v>
      </c>
    </row>
    <row r="472" spans="8:15" x14ac:dyDescent="0.3">
      <c r="H472">
        <f>Data!A471</f>
        <v>469</v>
      </c>
      <c r="I472">
        <f>$B$4*Data!C471/Data!C470</f>
        <v>3998.2707992540641</v>
      </c>
      <c r="J472">
        <f>$B$5*Data!F471/Data!F470</f>
        <v>3004.3636424853908</v>
      </c>
      <c r="K472">
        <f>$B$6*Data!I471/Data!I470</f>
        <v>992.583835833482</v>
      </c>
      <c r="L472">
        <f>$B$7*Data!L471/Data!L470</f>
        <v>1980.8885393103942</v>
      </c>
      <c r="M472">
        <f t="shared" si="30"/>
        <v>9976.1068168833317</v>
      </c>
      <c r="N472" s="46">
        <f t="shared" si="31"/>
        <v>-23.893183116668297</v>
      </c>
      <c r="O472" s="46">
        <f t="shared" si="32"/>
        <v>23.893183116668297</v>
      </c>
    </row>
    <row r="473" spans="8:15" x14ac:dyDescent="0.3">
      <c r="H473">
        <f>Data!A472</f>
        <v>470</v>
      </c>
      <c r="I473">
        <f>$B$4*Data!C472/Data!C471</f>
        <v>4017.837167253263</v>
      </c>
      <c r="J473">
        <f>$B$5*Data!F472/Data!F471</f>
        <v>2990.9926763730755</v>
      </c>
      <c r="K473">
        <f>$B$6*Data!I472/Data!I471</f>
        <v>994.16079458765546</v>
      </c>
      <c r="L473">
        <f>$B$7*Data!L472/Data!L471</f>
        <v>1983.5071618161337</v>
      </c>
      <c r="M473">
        <f t="shared" si="30"/>
        <v>9986.4978000301271</v>
      </c>
      <c r="N473" s="46">
        <f t="shared" si="31"/>
        <v>-13.502199969872891</v>
      </c>
      <c r="O473" s="46">
        <f t="shared" si="32"/>
        <v>13.502199969872891</v>
      </c>
    </row>
    <row r="474" spans="8:15" x14ac:dyDescent="0.3">
      <c r="H474">
        <f>Data!A473</f>
        <v>471</v>
      </c>
      <c r="I474">
        <f>$B$4*Data!C473/Data!C472</f>
        <v>4019.7791249327979</v>
      </c>
      <c r="J474">
        <f>$B$5*Data!F473/Data!F472</f>
        <v>3007.6465603020201</v>
      </c>
      <c r="K474">
        <f>$B$6*Data!I473/Data!I472</f>
        <v>999.22855305943551</v>
      </c>
      <c r="L474">
        <f>$B$7*Data!L473/Data!L472</f>
        <v>2001.044260868566</v>
      </c>
      <c r="M474">
        <f t="shared" si="30"/>
        <v>10027.69849916282</v>
      </c>
      <c r="N474" s="46">
        <f t="shared" si="31"/>
        <v>27.698499162819644</v>
      </c>
      <c r="O474" s="46">
        <f t="shared" si="32"/>
        <v>-27.698499162819644</v>
      </c>
    </row>
    <row r="475" spans="8:15" x14ac:dyDescent="0.3">
      <c r="H475">
        <f>Data!A474</f>
        <v>472</v>
      </c>
      <c r="I475">
        <f>$B$4*Data!C474/Data!C473</f>
        <v>4003.4645743229185</v>
      </c>
      <c r="J475">
        <f>$B$5*Data!F474/Data!F473</f>
        <v>3003.7738266167794</v>
      </c>
      <c r="K475">
        <f>$B$6*Data!I474/Data!I473</f>
        <v>1009.9135501488227</v>
      </c>
      <c r="L475">
        <f>$B$7*Data!L474/Data!L473</f>
        <v>2003.4751802698049</v>
      </c>
      <c r="M475">
        <f t="shared" si="30"/>
        <v>10020.627131358326</v>
      </c>
      <c r="N475" s="46">
        <f t="shared" si="31"/>
        <v>20.627131358325641</v>
      </c>
      <c r="O475" s="46">
        <f t="shared" si="32"/>
        <v>-20.627131358325641</v>
      </c>
    </row>
    <row r="476" spans="8:15" x14ac:dyDescent="0.3">
      <c r="H476">
        <f>Data!A475</f>
        <v>473</v>
      </c>
      <c r="I476">
        <f>$B$4*Data!C475/Data!C474</f>
        <v>3999.2182071419807</v>
      </c>
      <c r="J476">
        <f>$B$5*Data!F475/Data!F474</f>
        <v>2995.4634919614414</v>
      </c>
      <c r="K476">
        <f>$B$6*Data!I475/Data!I474</f>
        <v>1005.9407157610192</v>
      </c>
      <c r="L476">
        <f>$B$7*Data!L475/Data!L474</f>
        <v>2020.8694039384825</v>
      </c>
      <c r="M476">
        <f t="shared" si="30"/>
        <v>10021.491818802924</v>
      </c>
      <c r="N476" s="46">
        <f t="shared" si="31"/>
        <v>21.491818802924172</v>
      </c>
      <c r="O476" s="46">
        <f t="shared" si="32"/>
        <v>-21.491818802924172</v>
      </c>
    </row>
    <row r="477" spans="8:15" x14ac:dyDescent="0.3">
      <c r="H477">
        <f>Data!A476</f>
        <v>474</v>
      </c>
      <c r="I477">
        <f>$B$4*Data!C476/Data!C475</f>
        <v>4020.5126663316091</v>
      </c>
      <c r="J477">
        <f>$B$5*Data!F476/Data!F475</f>
        <v>3038.8895617540061</v>
      </c>
      <c r="K477">
        <f>$B$6*Data!I476/Data!I475</f>
        <v>1004.0612974340668</v>
      </c>
      <c r="L477">
        <f>$B$7*Data!L476/Data!L475</f>
        <v>1978.8737557021038</v>
      </c>
      <c r="M477">
        <f t="shared" si="30"/>
        <v>10042.337281221786</v>
      </c>
      <c r="N477" s="46">
        <f t="shared" si="31"/>
        <v>42.337281221785815</v>
      </c>
      <c r="O477" s="46">
        <f t="shared" si="32"/>
        <v>-42.337281221785815</v>
      </c>
    </row>
    <row r="478" spans="8:15" x14ac:dyDescent="0.3">
      <c r="H478">
        <f>Data!A477</f>
        <v>475</v>
      </c>
      <c r="I478">
        <f>$B$4*Data!C477/Data!C476</f>
        <v>4000.1359395822606</v>
      </c>
      <c r="J478">
        <f>$B$5*Data!F477/Data!F476</f>
        <v>3009.9878800662327</v>
      </c>
      <c r="K478">
        <f>$B$6*Data!I477/Data!I476</f>
        <v>995.61212136781273</v>
      </c>
      <c r="L478">
        <f>$B$7*Data!L477/Data!L476</f>
        <v>1996.0978097665027</v>
      </c>
      <c r="M478">
        <f t="shared" si="30"/>
        <v>10001.833750782809</v>
      </c>
      <c r="N478" s="46">
        <f t="shared" si="31"/>
        <v>1.8337507828091475</v>
      </c>
      <c r="O478" s="46">
        <f t="shared" si="32"/>
        <v>-1.8337507828091475</v>
      </c>
    </row>
    <row r="479" spans="8:15" x14ac:dyDescent="0.3">
      <c r="H479">
        <f>Data!A478</f>
        <v>476</v>
      </c>
      <c r="I479">
        <f>$B$4*Data!C478/Data!C477</f>
        <v>3976.8767095457638</v>
      </c>
      <c r="J479">
        <f>$B$5*Data!F478/Data!F477</f>
        <v>2986.2665874365011</v>
      </c>
      <c r="K479">
        <f>$B$6*Data!I478/Data!I477</f>
        <v>1005.112985196049</v>
      </c>
      <c r="L479">
        <f>$B$7*Data!L478/Data!L477</f>
        <v>1995.9634096761697</v>
      </c>
      <c r="M479">
        <f t="shared" si="30"/>
        <v>9964.2196918544832</v>
      </c>
      <c r="N479" s="46">
        <f t="shared" si="31"/>
        <v>-35.780308145516756</v>
      </c>
      <c r="O479" s="46">
        <f t="shared" si="32"/>
        <v>35.780308145516756</v>
      </c>
    </row>
    <row r="480" spans="8:15" x14ac:dyDescent="0.3">
      <c r="H480">
        <f>Data!A479</f>
        <v>477</v>
      </c>
      <c r="I480">
        <f>$B$4*Data!C479/Data!C478</f>
        <v>4011.7840863568385</v>
      </c>
      <c r="J480">
        <f>$B$5*Data!F479/Data!F478</f>
        <v>3018.8243704360625</v>
      </c>
      <c r="K480">
        <f>$B$6*Data!I479/Data!I478</f>
        <v>987.53989869306417</v>
      </c>
      <c r="L480">
        <f>$B$7*Data!L479/Data!L478</f>
        <v>1994.3912741857571</v>
      </c>
      <c r="M480">
        <f t="shared" si="30"/>
        <v>10012.539629671723</v>
      </c>
      <c r="N480" s="46">
        <f t="shared" si="31"/>
        <v>12.539629671722651</v>
      </c>
      <c r="O480" s="46">
        <f t="shared" si="32"/>
        <v>-12.539629671722651</v>
      </c>
    </row>
    <row r="481" spans="8:15" x14ac:dyDescent="0.3">
      <c r="H481">
        <f>Data!A480</f>
        <v>478</v>
      </c>
      <c r="I481">
        <f>$B$4*Data!C480/Data!C479</f>
        <v>4033.5152115055985</v>
      </c>
      <c r="J481">
        <f>$B$5*Data!F480/Data!F479</f>
        <v>3018.7069880120357</v>
      </c>
      <c r="K481">
        <f>$B$6*Data!I480/Data!I479</f>
        <v>995.25262274817896</v>
      </c>
      <c r="L481">
        <f>$B$7*Data!L480/Data!L479</f>
        <v>1958.9507699418161</v>
      </c>
      <c r="M481">
        <f t="shared" si="30"/>
        <v>10006.425592207628</v>
      </c>
      <c r="N481" s="46">
        <f t="shared" si="31"/>
        <v>6.4255922076281422</v>
      </c>
      <c r="O481" s="46">
        <f t="shared" si="32"/>
        <v>-6.4255922076281422</v>
      </c>
    </row>
    <row r="482" spans="8:15" x14ac:dyDescent="0.3">
      <c r="H482">
        <f>Data!A481</f>
        <v>479</v>
      </c>
      <c r="I482">
        <f>$B$4*Data!C481/Data!C480</f>
        <v>3971.760517754798</v>
      </c>
      <c r="J482">
        <f>$B$5*Data!F481/Data!F480</f>
        <v>2990.3285019669634</v>
      </c>
      <c r="K482">
        <f>$B$6*Data!I481/Data!I480</f>
        <v>1003.1934775743516</v>
      </c>
      <c r="L482">
        <f>$B$7*Data!L481/Data!L480</f>
        <v>2062.7457563893845</v>
      </c>
      <c r="M482">
        <f t="shared" si="30"/>
        <v>10028.028253685497</v>
      </c>
      <c r="N482" s="46">
        <f t="shared" si="31"/>
        <v>28.028253685497475</v>
      </c>
      <c r="O482" s="46">
        <f t="shared" si="32"/>
        <v>-28.028253685497475</v>
      </c>
    </row>
    <row r="483" spans="8:15" x14ac:dyDescent="0.3">
      <c r="H483">
        <f>Data!A482</f>
        <v>480</v>
      </c>
      <c r="I483">
        <f>$B$4*Data!C482/Data!C481</f>
        <v>4014.1334907692531</v>
      </c>
      <c r="J483">
        <f>$B$5*Data!F482/Data!F481</f>
        <v>2976.2426711772664</v>
      </c>
      <c r="K483">
        <f>$B$6*Data!I482/Data!I481</f>
        <v>1004.255442114491</v>
      </c>
      <c r="L483">
        <f>$B$7*Data!L482/Data!L481</f>
        <v>1938.6253580608582</v>
      </c>
      <c r="M483">
        <f t="shared" si="30"/>
        <v>9933.2569621218681</v>
      </c>
      <c r="N483" s="46">
        <f t="shared" si="31"/>
        <v>-66.743037878131872</v>
      </c>
      <c r="O483" s="46">
        <f t="shared" si="32"/>
        <v>66.743037878131872</v>
      </c>
    </row>
    <row r="484" spans="8:15" x14ac:dyDescent="0.3">
      <c r="H484">
        <f>Data!A483</f>
        <v>481</v>
      </c>
      <c r="I484">
        <f>$B$4*Data!C483/Data!C482</f>
        <v>3988.7870461960079</v>
      </c>
      <c r="J484">
        <f>$B$5*Data!F483/Data!F482</f>
        <v>3010.1895894406475</v>
      </c>
      <c r="K484">
        <f>$B$6*Data!I483/Data!I482</f>
        <v>1012.7641802638171</v>
      </c>
      <c r="L484">
        <f>$B$7*Data!L483/Data!L482</f>
        <v>2024.7179704502882</v>
      </c>
      <c r="M484">
        <f t="shared" si="30"/>
        <v>10036.45878635076</v>
      </c>
      <c r="N484" s="46">
        <f t="shared" si="31"/>
        <v>36.45878635076042</v>
      </c>
      <c r="O484" s="46">
        <f t="shared" si="32"/>
        <v>-36.45878635076042</v>
      </c>
    </row>
    <row r="485" spans="8:15" x14ac:dyDescent="0.3">
      <c r="H485">
        <f>Data!A484</f>
        <v>482</v>
      </c>
      <c r="I485">
        <f>$B$4*Data!C484/Data!C483</f>
        <v>4019.6098052420525</v>
      </c>
      <c r="J485">
        <f>$B$5*Data!F484/Data!F483</f>
        <v>2975.1987722138242</v>
      </c>
      <c r="K485">
        <f>$B$6*Data!I484/Data!I483</f>
        <v>1000.3887932879238</v>
      </c>
      <c r="L485">
        <f>$B$7*Data!L484/Data!L483</f>
        <v>2024.8252443265294</v>
      </c>
      <c r="M485">
        <f t="shared" si="30"/>
        <v>10020.022615070331</v>
      </c>
      <c r="N485" s="46">
        <f t="shared" si="31"/>
        <v>20.022615070331085</v>
      </c>
      <c r="O485" s="46">
        <f t="shared" si="32"/>
        <v>-20.022615070331085</v>
      </c>
    </row>
    <row r="486" spans="8:15" x14ac:dyDescent="0.3">
      <c r="H486">
        <f>Data!A485</f>
        <v>483</v>
      </c>
      <c r="I486">
        <f>$B$4*Data!C485/Data!C484</f>
        <v>4026.6210499978692</v>
      </c>
      <c r="J486">
        <f>$B$5*Data!F485/Data!F484</f>
        <v>3054.4545259856045</v>
      </c>
      <c r="K486">
        <f>$B$6*Data!I485/Data!I484</f>
        <v>999.25715592735537</v>
      </c>
      <c r="L486">
        <f>$B$7*Data!L485/Data!L484</f>
        <v>2015.2030158863283</v>
      </c>
      <c r="M486">
        <f t="shared" si="30"/>
        <v>10095.535747797157</v>
      </c>
      <c r="N486" s="46">
        <f t="shared" si="31"/>
        <v>95.535747797157455</v>
      </c>
      <c r="O486" s="46">
        <f t="shared" si="32"/>
        <v>-95.535747797157455</v>
      </c>
    </row>
    <row r="487" spans="8:15" x14ac:dyDescent="0.3">
      <c r="H487">
        <f>Data!A486</f>
        <v>484</v>
      </c>
      <c r="I487">
        <f>$B$4*Data!C486/Data!C485</f>
        <v>3988.5792858705786</v>
      </c>
      <c r="J487">
        <f>$B$5*Data!F486/Data!F485</f>
        <v>3008.1088777353734</v>
      </c>
      <c r="K487">
        <f>$B$6*Data!I486/Data!I485</f>
        <v>999.56118412176318</v>
      </c>
      <c r="L487">
        <f>$B$7*Data!L486/Data!L485</f>
        <v>2031.1637085765203</v>
      </c>
      <c r="M487">
        <f t="shared" si="30"/>
        <v>10027.413056304234</v>
      </c>
      <c r="N487" s="46">
        <f t="shared" si="31"/>
        <v>27.413056304234487</v>
      </c>
      <c r="O487" s="46">
        <f t="shared" si="32"/>
        <v>-27.413056304234487</v>
      </c>
    </row>
    <row r="488" spans="8:15" x14ac:dyDescent="0.3">
      <c r="H488">
        <f>Data!A487</f>
        <v>485</v>
      </c>
      <c r="I488">
        <f>$B$4*Data!C487/Data!C486</f>
        <v>4027.9048608159383</v>
      </c>
      <c r="J488">
        <f>$B$5*Data!F487/Data!F486</f>
        <v>3033.1801833884015</v>
      </c>
      <c r="K488">
        <f>$B$6*Data!I487/Data!I486</f>
        <v>999.99619859387326</v>
      </c>
      <c r="L488">
        <f>$B$7*Data!L487/Data!L486</f>
        <v>1985.1067130585416</v>
      </c>
      <c r="M488">
        <f t="shared" si="30"/>
        <v>10046.187955856754</v>
      </c>
      <c r="N488" s="46">
        <f t="shared" si="31"/>
        <v>46.187955856754343</v>
      </c>
      <c r="O488" s="46">
        <f t="shared" si="32"/>
        <v>-46.187955856754343</v>
      </c>
    </row>
    <row r="489" spans="8:15" x14ac:dyDescent="0.3">
      <c r="H489">
        <f>Data!A488</f>
        <v>486</v>
      </c>
      <c r="I489">
        <f>$B$4*Data!C488/Data!C487</f>
        <v>3993.9418682628725</v>
      </c>
      <c r="J489">
        <f>$B$5*Data!F488/Data!F487</f>
        <v>2992.7681947206315</v>
      </c>
      <c r="K489">
        <f>$B$6*Data!I488/Data!I487</f>
        <v>998.4412025415545</v>
      </c>
      <c r="L489">
        <f>$B$7*Data!L488/Data!L487</f>
        <v>2008.9517585526432</v>
      </c>
      <c r="M489">
        <f t="shared" si="30"/>
        <v>9994.1030240777018</v>
      </c>
      <c r="N489" s="46">
        <f t="shared" si="31"/>
        <v>-5.8969759222982248</v>
      </c>
      <c r="O489" s="46">
        <f t="shared" si="32"/>
        <v>5.8969759222982248</v>
      </c>
    </row>
    <row r="490" spans="8:15" x14ac:dyDescent="0.3">
      <c r="H490">
        <f>Data!A489</f>
        <v>487</v>
      </c>
      <c r="I490">
        <f>$B$4*Data!C489/Data!C488</f>
        <v>4007.4807878814909</v>
      </c>
      <c r="J490">
        <f>$B$5*Data!F489/Data!F488</f>
        <v>2988.4143772279103</v>
      </c>
      <c r="K490">
        <f>$B$6*Data!I489/Data!I488</f>
        <v>1003.129841434965</v>
      </c>
      <c r="L490">
        <f>$B$7*Data!L489/Data!L488</f>
        <v>2015.355394729042</v>
      </c>
      <c r="M490">
        <f t="shared" si="30"/>
        <v>10014.380401273407</v>
      </c>
      <c r="N490" s="46">
        <f t="shared" si="31"/>
        <v>14.380401273407188</v>
      </c>
      <c r="O490" s="46">
        <f t="shared" si="32"/>
        <v>-14.380401273407188</v>
      </c>
    </row>
    <row r="491" spans="8:15" x14ac:dyDescent="0.3">
      <c r="H491">
        <f>Data!A490</f>
        <v>488</v>
      </c>
      <c r="I491">
        <f>$B$4*Data!C490/Data!C489</f>
        <v>4033.4662126765402</v>
      </c>
      <c r="J491">
        <f>$B$5*Data!F490/Data!F489</f>
        <v>3011.4114248093542</v>
      </c>
      <c r="K491">
        <f>$B$6*Data!I490/Data!I489</f>
        <v>1001.0540852761035</v>
      </c>
      <c r="L491">
        <f>$B$7*Data!L490/Data!L489</f>
        <v>2034.3815288272413</v>
      </c>
      <c r="M491">
        <f t="shared" si="30"/>
        <v>10080.313251589239</v>
      </c>
      <c r="N491" s="46">
        <f t="shared" si="31"/>
        <v>80.313251589239371</v>
      </c>
      <c r="O491" s="46">
        <f t="shared" si="32"/>
        <v>-80.313251589239371</v>
      </c>
    </row>
    <row r="492" spans="8:15" x14ac:dyDescent="0.3">
      <c r="H492">
        <f>Data!A491</f>
        <v>489</v>
      </c>
      <c r="I492">
        <f>$B$4*Data!C491/Data!C490</f>
        <v>4015.4486482760635</v>
      </c>
      <c r="J492">
        <f>$B$5*Data!F491/Data!F490</f>
        <v>3018.0085819870083</v>
      </c>
      <c r="K492">
        <f>$B$6*Data!I491/Data!I490</f>
        <v>1001.4142817228883</v>
      </c>
      <c r="L492">
        <f>$B$7*Data!L491/Data!L490</f>
        <v>1953.9175028172172</v>
      </c>
      <c r="M492">
        <f t="shared" si="30"/>
        <v>9988.7890148031765</v>
      </c>
      <c r="N492" s="46">
        <f t="shared" si="31"/>
        <v>-11.210985196823458</v>
      </c>
      <c r="O492" s="46">
        <f t="shared" si="32"/>
        <v>11.210985196823458</v>
      </c>
    </row>
    <row r="493" spans="8:15" x14ac:dyDescent="0.3">
      <c r="H493">
        <f>Data!A492</f>
        <v>490</v>
      </c>
      <c r="I493">
        <f>$B$4*Data!C492/Data!C491</f>
        <v>3989.3920895601077</v>
      </c>
      <c r="J493">
        <f>$B$5*Data!F492/Data!F491</f>
        <v>2973.1030422847011</v>
      </c>
      <c r="K493">
        <f>$B$6*Data!I492/Data!I491</f>
        <v>997.04038791654636</v>
      </c>
      <c r="L493">
        <f>$B$7*Data!L492/Data!L491</f>
        <v>2023.5362132696357</v>
      </c>
      <c r="M493">
        <f t="shared" si="30"/>
        <v>9983.0717330309908</v>
      </c>
      <c r="N493" s="46">
        <f t="shared" si="31"/>
        <v>-16.928266969009201</v>
      </c>
      <c r="O493" s="46">
        <f t="shared" si="32"/>
        <v>16.928266969009201</v>
      </c>
    </row>
    <row r="494" spans="8:15" x14ac:dyDescent="0.3">
      <c r="H494">
        <f>Data!A493</f>
        <v>491</v>
      </c>
      <c r="I494">
        <f>$B$4*Data!C493/Data!C492</f>
        <v>4001.1563043597771</v>
      </c>
      <c r="J494">
        <f>$B$5*Data!F493/Data!F492</f>
        <v>2915.5525829596563</v>
      </c>
      <c r="K494">
        <f>$B$6*Data!I493/Data!I492</f>
        <v>987.27482145074441</v>
      </c>
      <c r="L494">
        <f>$B$7*Data!L493/Data!L492</f>
        <v>1978.5252925846787</v>
      </c>
      <c r="M494">
        <f t="shared" si="30"/>
        <v>9882.5090013548561</v>
      </c>
      <c r="N494" s="46">
        <f t="shared" si="31"/>
        <v>-117.49099864514392</v>
      </c>
      <c r="O494" s="46">
        <f t="shared" si="32"/>
        <v>117.49099864514392</v>
      </c>
    </row>
    <row r="495" spans="8:15" x14ac:dyDescent="0.3">
      <c r="H495">
        <f>Data!A494</f>
        <v>492</v>
      </c>
      <c r="I495">
        <f>$B$4*Data!C494/Data!C493</f>
        <v>4004.5639063746517</v>
      </c>
      <c r="J495">
        <f>$B$5*Data!F494/Data!F493</f>
        <v>3038.131655121656</v>
      </c>
      <c r="K495">
        <f>$B$6*Data!I494/Data!I493</f>
        <v>1011.7681690299889</v>
      </c>
      <c r="L495">
        <f>$B$7*Data!L494/Data!L493</f>
        <v>2022.2206537041006</v>
      </c>
      <c r="M495">
        <f t="shared" si="30"/>
        <v>10076.684384230397</v>
      </c>
      <c r="N495" s="46">
        <f t="shared" si="31"/>
        <v>76.684384230396972</v>
      </c>
      <c r="O495" s="46">
        <f t="shared" si="32"/>
        <v>-76.684384230396972</v>
      </c>
    </row>
    <row r="496" spans="8:15" x14ac:dyDescent="0.3">
      <c r="H496">
        <f>Data!A495</f>
        <v>493</v>
      </c>
      <c r="I496">
        <f>$B$4*Data!C495/Data!C494</f>
        <v>3963.8313565347512</v>
      </c>
      <c r="J496">
        <f>$B$5*Data!F495/Data!F494</f>
        <v>2954.2797367760709</v>
      </c>
      <c r="K496">
        <f>$B$6*Data!I495/Data!I494</f>
        <v>971.28401827348989</v>
      </c>
      <c r="L496">
        <f>$B$7*Data!L495/Data!L494</f>
        <v>1945.3395763292945</v>
      </c>
      <c r="M496">
        <f t="shared" si="30"/>
        <v>9834.7346879136057</v>
      </c>
      <c r="N496" s="46">
        <f t="shared" si="31"/>
        <v>-165.26531208639426</v>
      </c>
      <c r="O496" s="46">
        <f t="shared" si="32"/>
        <v>165.26531208639426</v>
      </c>
    </row>
    <row r="497" spans="8:15" x14ac:dyDescent="0.3">
      <c r="H497">
        <f>Data!A496</f>
        <v>494</v>
      </c>
      <c r="I497">
        <f>$B$4*Data!C496/Data!C495</f>
        <v>3937.0771532361809</v>
      </c>
      <c r="J497">
        <f>$B$5*Data!F496/Data!F495</f>
        <v>3004.3557251443817</v>
      </c>
      <c r="K497">
        <f>$B$6*Data!I496/Data!I495</f>
        <v>1008.9143020320821</v>
      </c>
      <c r="L497">
        <f>$B$7*Data!L496/Data!L495</f>
        <v>2034.5622825447165</v>
      </c>
      <c r="M497">
        <f t="shared" si="30"/>
        <v>9984.9094629573628</v>
      </c>
      <c r="N497" s="46">
        <f t="shared" si="31"/>
        <v>-15.090537042637152</v>
      </c>
      <c r="O497" s="46">
        <f t="shared" si="32"/>
        <v>15.090537042637152</v>
      </c>
    </row>
    <row r="498" spans="8:15" x14ac:dyDescent="0.3">
      <c r="H498">
        <f>Data!A497</f>
        <v>495</v>
      </c>
      <c r="I498">
        <f>$B$4*Data!C497/Data!C496</f>
        <v>4040.2143378576097</v>
      </c>
      <c r="J498">
        <f>$B$5*Data!F497/Data!F496</f>
        <v>2915.310921891326</v>
      </c>
      <c r="K498">
        <f>$B$6*Data!I497/Data!I496</f>
        <v>1001.2356194525451</v>
      </c>
      <c r="L498">
        <f>$B$7*Data!L497/Data!L496</f>
        <v>2016.7934882399911</v>
      </c>
      <c r="M498">
        <f t="shared" si="30"/>
        <v>9973.554367441473</v>
      </c>
      <c r="N498" s="46">
        <f t="shared" si="31"/>
        <v>-26.445632558526995</v>
      </c>
      <c r="O498" s="46">
        <f t="shared" si="32"/>
        <v>26.445632558526995</v>
      </c>
    </row>
    <row r="499" spans="8:15" x14ac:dyDescent="0.3">
      <c r="H499">
        <f>Data!A498</f>
        <v>496</v>
      </c>
      <c r="I499">
        <f>$B$4*Data!C498/Data!C497</f>
        <v>3996.5325031027414</v>
      </c>
      <c r="J499">
        <f>$B$5*Data!F498/Data!F497</f>
        <v>2921.4119874062972</v>
      </c>
      <c r="K499">
        <f>$B$6*Data!I498/Data!I497</f>
        <v>987.62273589895619</v>
      </c>
      <c r="L499">
        <f>$B$7*Data!L498/Data!L497</f>
        <v>1963.2042245225982</v>
      </c>
      <c r="M499">
        <f t="shared" si="30"/>
        <v>9868.7714509305933</v>
      </c>
      <c r="N499" s="46">
        <f t="shared" si="31"/>
        <v>-131.22854906940665</v>
      </c>
      <c r="O499" s="46">
        <f t="shared" si="32"/>
        <v>131.22854906940665</v>
      </c>
    </row>
    <row r="500" spans="8:15" x14ac:dyDescent="0.3">
      <c r="H500">
        <f>Data!A499</f>
        <v>497</v>
      </c>
      <c r="I500">
        <f>$B$4*Data!C499/Data!C498</f>
        <v>4012.5374354581377</v>
      </c>
      <c r="J500">
        <f>$B$5*Data!F499/Data!F498</f>
        <v>2984.5174496590062</v>
      </c>
      <c r="K500">
        <f>$B$6*Data!I499/Data!I498</f>
        <v>991.8766425466282</v>
      </c>
      <c r="L500">
        <f>$B$7*Data!L499/Data!L498</f>
        <v>1983.4847118040789</v>
      </c>
      <c r="M500">
        <f t="shared" si="30"/>
        <v>9972.4162394678515</v>
      </c>
      <c r="N500" s="46">
        <f t="shared" si="31"/>
        <v>-27.583760532148517</v>
      </c>
      <c r="O500" s="46">
        <f t="shared" si="32"/>
        <v>27.583760532148517</v>
      </c>
    </row>
    <row r="501" spans="8:15" x14ac:dyDescent="0.3">
      <c r="H501">
        <f>Data!A500</f>
        <v>498</v>
      </c>
      <c r="I501">
        <f>$B$4*Data!C500/Data!C499</f>
        <v>3929.1767191997806</v>
      </c>
      <c r="J501">
        <f>$B$5*Data!F500/Data!F499</f>
        <v>3005.0564624538292</v>
      </c>
      <c r="K501">
        <f>$B$6*Data!I500/Data!I499</f>
        <v>1002.6946460372462</v>
      </c>
      <c r="L501">
        <f>$B$7*Data!L500/Data!L499</f>
        <v>1980.268408086949</v>
      </c>
      <c r="M501">
        <f t="shared" si="30"/>
        <v>9917.1962357778048</v>
      </c>
      <c r="N501" s="46">
        <f t="shared" si="31"/>
        <v>-82.803764222195241</v>
      </c>
      <c r="O501" s="46">
        <f t="shared" si="32"/>
        <v>82.803764222195241</v>
      </c>
    </row>
    <row r="502" spans="8:15" x14ac:dyDescent="0.3">
      <c r="H502">
        <f>Data!A501</f>
        <v>499</v>
      </c>
      <c r="I502">
        <f>$B$4*Data!C501/Data!C500</f>
        <v>4029.0184551389025</v>
      </c>
      <c r="J502">
        <f>$B$5*Data!F501/Data!F500</f>
        <v>3036.3091667926674</v>
      </c>
      <c r="K502">
        <f>$B$6*Data!I501/Data!I500</f>
        <v>1016.2004648091118</v>
      </c>
      <c r="L502">
        <f>$B$7*Data!L501/Data!L500</f>
        <v>2024.0239654158422</v>
      </c>
      <c r="M502">
        <f t="shared" si="30"/>
        <v>10105.552052156523</v>
      </c>
      <c r="N502" s="46">
        <f t="shared" si="31"/>
        <v>105.55205215652313</v>
      </c>
      <c r="O502" s="46">
        <f t="shared" si="32"/>
        <v>-105.55205215652313</v>
      </c>
    </row>
    <row r="503" spans="8:15" x14ac:dyDescent="0.3">
      <c r="H503">
        <f>Data!A502</f>
        <v>500</v>
      </c>
      <c r="I503">
        <f>$B$4*Data!C502/Data!C501</f>
        <v>4059.9216566347859</v>
      </c>
      <c r="J503">
        <f>$B$5*Data!F502/Data!F501</f>
        <v>3012.4561230424556</v>
      </c>
      <c r="K503">
        <f>$B$6*Data!I502/Data!I501</f>
        <v>1010.2982273893875</v>
      </c>
      <c r="L503">
        <f>$B$7*Data!L502/Data!L501</f>
        <v>2012.9533108488963</v>
      </c>
      <c r="M503">
        <f t="shared" si="30"/>
        <v>10095.629317915525</v>
      </c>
      <c r="N503" s="46">
        <f t="shared" si="31"/>
        <v>95.629317915525462</v>
      </c>
      <c r="O503" s="46">
        <f t="shared" si="32"/>
        <v>-95.629317915525462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BFE4-12FC-454B-8CFA-F4D0E43F836B}">
  <dimension ref="A1:V504"/>
  <sheetViews>
    <sheetView tabSelected="1" zoomScale="89" zoomScaleNormal="89" workbookViewId="0">
      <selection activeCell="U19" sqref="U19"/>
    </sheetView>
  </sheetViews>
  <sheetFormatPr defaultRowHeight="14.4" x14ac:dyDescent="0.3"/>
  <cols>
    <col min="1" max="1" width="22.88671875" customWidth="1"/>
    <col min="2" max="2" width="13.5546875" customWidth="1"/>
    <col min="3" max="3" width="14.44140625" customWidth="1"/>
    <col min="4" max="4" width="15.21875" customWidth="1"/>
    <col min="5" max="5" width="15.88671875" customWidth="1"/>
    <col min="6" max="6" width="12.88671875" customWidth="1"/>
    <col min="7" max="7" width="22.109375" customWidth="1"/>
    <col min="12" max="12" width="2.88671875" style="49" customWidth="1"/>
    <col min="13" max="13" width="15.6640625" customWidth="1"/>
    <col min="14" max="14" width="15" customWidth="1"/>
    <col min="15" max="15" width="3.21875" style="49" customWidth="1"/>
    <col min="16" max="16" width="17.6640625" customWidth="1"/>
    <col min="17" max="17" width="16.88671875" style="59" customWidth="1"/>
    <col min="19" max="19" width="3.109375" style="49" customWidth="1"/>
    <col min="21" max="21" width="11.88671875" customWidth="1"/>
    <col min="22" max="22" width="18" style="52" customWidth="1"/>
    <col min="24" max="24" width="9.77734375" customWidth="1"/>
    <col min="25" max="25" width="14.77734375" customWidth="1"/>
    <col min="26" max="26" width="13.5546875" customWidth="1"/>
    <col min="27" max="27" width="13.88671875" customWidth="1"/>
    <col min="28" max="28" width="13.21875" customWidth="1"/>
  </cols>
  <sheetData>
    <row r="1" spans="1:22" x14ac:dyDescent="0.3">
      <c r="A1" s="44" t="s">
        <v>2</v>
      </c>
      <c r="B1" s="41">
        <v>43138</v>
      </c>
    </row>
    <row r="2" spans="1:22" x14ac:dyDescent="0.3">
      <c r="A2" s="44"/>
      <c r="P2" s="44" t="s">
        <v>52</v>
      </c>
      <c r="T2" s="44" t="s">
        <v>53</v>
      </c>
    </row>
    <row r="3" spans="1:22" x14ac:dyDescent="0.3">
      <c r="A3" s="44" t="s">
        <v>20</v>
      </c>
      <c r="Q3"/>
    </row>
    <row r="4" spans="1:22" x14ac:dyDescent="0.3">
      <c r="A4" s="45" t="s">
        <v>21</v>
      </c>
      <c r="B4" s="45" t="s">
        <v>22</v>
      </c>
      <c r="C4" s="45" t="s">
        <v>23</v>
      </c>
      <c r="D4" s="45" t="s">
        <v>51</v>
      </c>
      <c r="M4" s="45" t="s">
        <v>25</v>
      </c>
      <c r="N4" s="45" t="s">
        <v>28</v>
      </c>
      <c r="P4" s="45" t="s">
        <v>25</v>
      </c>
      <c r="Q4" s="60" t="s">
        <v>28</v>
      </c>
      <c r="T4" s="45" t="s">
        <v>29</v>
      </c>
      <c r="U4" s="45" t="s">
        <v>30</v>
      </c>
      <c r="V4" s="54" t="s">
        <v>54</v>
      </c>
    </row>
    <row r="5" spans="1:22" x14ac:dyDescent="0.3">
      <c r="A5" t="s">
        <v>3</v>
      </c>
      <c r="B5" s="46">
        <v>4000</v>
      </c>
      <c r="C5" s="46">
        <v>2681.6599120000001</v>
      </c>
      <c r="D5" s="47">
        <f>B5/C5</f>
        <v>1.4916134525860787</v>
      </c>
      <c r="M5">
        <f>'$ Portfolio Loss'!H4</f>
        <v>1</v>
      </c>
      <c r="N5" s="46">
        <f>'$ Portfolio Loss'!O4</f>
        <v>148.27449625830559</v>
      </c>
      <c r="P5" cm="1">
        <f t="array" ref="P5:Q504">_xlfn.SORTBY(M5:N504,N5:N504,-1)</f>
        <v>176</v>
      </c>
      <c r="Q5" s="59">
        <v>237.67317481744431</v>
      </c>
      <c r="T5">
        <f>'$ Portfolio Loss'!R4</f>
        <v>-600</v>
      </c>
      <c r="U5" cm="1">
        <f t="array" ref="U5:U28">FREQUENCY($Q$5:$Q$504,$T$5:$T$27)</f>
        <v>0</v>
      </c>
      <c r="V5" s="52">
        <f>U5/$B$14</f>
        <v>0</v>
      </c>
    </row>
    <row r="6" spans="1:22" x14ac:dyDescent="0.3">
      <c r="A6" t="s">
        <v>24</v>
      </c>
      <c r="B6" s="46">
        <v>3000</v>
      </c>
      <c r="C6" s="46">
        <v>3877.6469589514063</v>
      </c>
      <c r="D6" s="47">
        <f t="shared" ref="D6:D8" si="0">B6/C6</f>
        <v>0.7736650684700962</v>
      </c>
      <c r="M6">
        <f>'$ Portfolio Loss'!H5</f>
        <v>2</v>
      </c>
      <c r="N6" s="46">
        <f>'$ Portfolio Loss'!O5</f>
        <v>96.491509347586543</v>
      </c>
      <c r="P6">
        <v>374</v>
      </c>
      <c r="Q6" s="59">
        <v>226.9763257771483</v>
      </c>
      <c r="T6">
        <f>'$ Portfolio Loss'!R5</f>
        <v>-550</v>
      </c>
      <c r="U6">
        <v>0</v>
      </c>
      <c r="V6" s="52">
        <f t="shared" ref="V6:V27" si="1">U6/$B$14</f>
        <v>0</v>
      </c>
    </row>
    <row r="7" spans="1:22" x14ac:dyDescent="0.3">
      <c r="A7" t="s">
        <v>7</v>
      </c>
      <c r="B7" s="46">
        <v>1000</v>
      </c>
      <c r="C7" s="46">
        <v>14999.238833712599</v>
      </c>
      <c r="D7" s="47">
        <f t="shared" si="0"/>
        <v>6.6670049799619116E-2</v>
      </c>
      <c r="M7">
        <f>'$ Portfolio Loss'!H6</f>
        <v>3</v>
      </c>
      <c r="N7" s="46">
        <f>'$ Portfolio Loss'!O6</f>
        <v>-65.775320899459985</v>
      </c>
      <c r="P7">
        <v>208</v>
      </c>
      <c r="Q7" s="59">
        <v>167.54563439869708</v>
      </c>
      <c r="T7">
        <f>'$ Portfolio Loss'!R6</f>
        <v>-500</v>
      </c>
      <c r="U7">
        <v>0</v>
      </c>
      <c r="V7" s="52">
        <f t="shared" si="1"/>
        <v>0</v>
      </c>
    </row>
    <row r="8" spans="1:22" x14ac:dyDescent="0.3">
      <c r="A8" t="s">
        <v>10</v>
      </c>
      <c r="B8" s="46">
        <v>2000</v>
      </c>
      <c r="C8" s="46">
        <v>185.6613626899366</v>
      </c>
      <c r="D8" s="47">
        <f t="shared" si="0"/>
        <v>10.772300553131759</v>
      </c>
      <c r="M8">
        <f>'$ Portfolio Loss'!H7</f>
        <v>4</v>
      </c>
      <c r="N8" s="46">
        <f>'$ Portfolio Loss'!O7</f>
        <v>-23.50448540245452</v>
      </c>
      <c r="P8">
        <v>493</v>
      </c>
      <c r="Q8" s="59">
        <v>165.26531208639426</v>
      </c>
      <c r="T8">
        <f>'$ Portfolio Loss'!R7</f>
        <v>-450</v>
      </c>
      <c r="U8">
        <v>0</v>
      </c>
      <c r="V8" s="52">
        <f t="shared" si="1"/>
        <v>0</v>
      </c>
    </row>
    <row r="9" spans="1:22" x14ac:dyDescent="0.3">
      <c r="B9" s="48">
        <v>10000</v>
      </c>
      <c r="M9">
        <f>'$ Portfolio Loss'!H8</f>
        <v>5</v>
      </c>
      <c r="N9" s="46">
        <f>'$ Portfolio Loss'!O8</f>
        <v>-118.58631800325747</v>
      </c>
      <c r="P9">
        <v>199</v>
      </c>
      <c r="Q9" s="59">
        <v>155.90359797896781</v>
      </c>
      <c r="T9">
        <f>'$ Portfolio Loss'!R8</f>
        <v>-400</v>
      </c>
      <c r="U9">
        <v>0</v>
      </c>
      <c r="V9" s="52">
        <f t="shared" si="1"/>
        <v>0</v>
      </c>
    </row>
    <row r="10" spans="1:22" x14ac:dyDescent="0.3">
      <c r="M10">
        <f>'$ Portfolio Loss'!H9</f>
        <v>6</v>
      </c>
      <c r="N10" s="46">
        <f>'$ Portfolio Loss'!O9</f>
        <v>-150.56444115341947</v>
      </c>
      <c r="P10">
        <v>31</v>
      </c>
      <c r="Q10" s="59">
        <v>155.08620579541093</v>
      </c>
      <c r="T10">
        <f>'$ Portfolio Loss'!R9</f>
        <v>-350</v>
      </c>
      <c r="U10">
        <v>0</v>
      </c>
      <c r="V10" s="52">
        <f t="shared" si="1"/>
        <v>0</v>
      </c>
    </row>
    <row r="11" spans="1:22" x14ac:dyDescent="0.3">
      <c r="M11">
        <f>'$ Portfolio Loss'!H10</f>
        <v>7</v>
      </c>
      <c r="N11" s="46">
        <f>'$ Portfolio Loss'!O10</f>
        <v>-14.973300534576993</v>
      </c>
      <c r="P11">
        <v>171</v>
      </c>
      <c r="Q11" s="59">
        <v>150.82436472908739</v>
      </c>
      <c r="T11">
        <f>'$ Portfolio Loss'!R10</f>
        <v>-300</v>
      </c>
      <c r="U11">
        <v>0</v>
      </c>
      <c r="V11" s="52">
        <f t="shared" si="1"/>
        <v>0</v>
      </c>
    </row>
    <row r="12" spans="1:22" x14ac:dyDescent="0.3">
      <c r="M12">
        <f>'$ Portfolio Loss'!H11</f>
        <v>8</v>
      </c>
      <c r="N12" s="46">
        <f>'$ Portfolio Loss'!O11</f>
        <v>-69.431549180715592</v>
      </c>
      <c r="P12">
        <v>311</v>
      </c>
      <c r="Q12" s="59">
        <v>148.35981160301344</v>
      </c>
      <c r="T12">
        <f>'$ Portfolio Loss'!R11</f>
        <v>-250</v>
      </c>
      <c r="U12">
        <v>0</v>
      </c>
      <c r="V12" s="52">
        <f t="shared" si="1"/>
        <v>0</v>
      </c>
    </row>
    <row r="13" spans="1:22" x14ac:dyDescent="0.3">
      <c r="A13" s="44" t="s">
        <v>28</v>
      </c>
      <c r="M13">
        <f>'$ Portfolio Loss'!H12</f>
        <v>9</v>
      </c>
      <c r="N13" s="46">
        <f>'$ Portfolio Loss'!O12</f>
        <v>91.300137142372478</v>
      </c>
      <c r="P13">
        <v>1</v>
      </c>
      <c r="Q13" s="59">
        <v>148.27449625830559</v>
      </c>
      <c r="T13">
        <f>'$ Portfolio Loss'!R12</f>
        <v>-200</v>
      </c>
      <c r="U13">
        <v>0</v>
      </c>
      <c r="V13" s="52">
        <f t="shared" si="1"/>
        <v>0</v>
      </c>
    </row>
    <row r="14" spans="1:22" x14ac:dyDescent="0.3">
      <c r="A14" s="44" t="s">
        <v>25</v>
      </c>
      <c r="B14">
        <v>500</v>
      </c>
      <c r="M14">
        <f>'$ Portfolio Loss'!H13</f>
        <v>10</v>
      </c>
      <c r="N14" s="46">
        <f>'$ Portfolio Loss'!O13</f>
        <v>-37.026300411896955</v>
      </c>
      <c r="P14">
        <v>218</v>
      </c>
      <c r="Q14" s="59">
        <v>142.66239500352094</v>
      </c>
      <c r="T14">
        <f>'$ Portfolio Loss'!R13</f>
        <v>-150</v>
      </c>
      <c r="U14">
        <v>3</v>
      </c>
      <c r="V14" s="52">
        <f t="shared" si="1"/>
        <v>6.0000000000000001E-3</v>
      </c>
    </row>
    <row r="15" spans="1:22" x14ac:dyDescent="0.3">
      <c r="A15" s="44" t="s">
        <v>33</v>
      </c>
      <c r="B15" s="46">
        <v>-159.82527856132583</v>
      </c>
      <c r="M15">
        <f>'$ Portfolio Loss'!H14</f>
        <v>11</v>
      </c>
      <c r="N15" s="46">
        <f>'$ Portfolio Loss'!O14</f>
        <v>-61.255034663041442</v>
      </c>
      <c r="P15">
        <v>381</v>
      </c>
      <c r="Q15" s="59">
        <v>135.72321012450811</v>
      </c>
      <c r="T15">
        <f>'$ Portfolio Loss'!R14</f>
        <v>-100</v>
      </c>
      <c r="U15">
        <v>21</v>
      </c>
      <c r="V15" s="52">
        <f t="shared" si="1"/>
        <v>4.2000000000000003E-2</v>
      </c>
    </row>
    <row r="16" spans="1:22" x14ac:dyDescent="0.3">
      <c r="A16" s="44" t="s">
        <v>34</v>
      </c>
      <c r="B16" s="46">
        <v>237.67317481744431</v>
      </c>
      <c r="M16">
        <f>'$ Portfolio Loss'!H15</f>
        <v>12</v>
      </c>
      <c r="N16" s="46">
        <f>'$ Portfolio Loss'!O15</f>
        <v>-39.824610230856706</v>
      </c>
      <c r="P16">
        <v>216</v>
      </c>
      <c r="Q16" s="59">
        <v>134.83980790495116</v>
      </c>
      <c r="T16">
        <f>'$ Portfolio Loss'!R15</f>
        <v>-50</v>
      </c>
      <c r="U16">
        <v>79</v>
      </c>
      <c r="V16" s="52">
        <f t="shared" si="1"/>
        <v>0.158</v>
      </c>
    </row>
    <row r="17" spans="1:22" x14ac:dyDescent="0.3">
      <c r="A17" s="44" t="s">
        <v>35</v>
      </c>
      <c r="B17" s="46">
        <v>-2.0143944008631296</v>
      </c>
      <c r="M17">
        <f>'$ Portfolio Loss'!H16</f>
        <v>13</v>
      </c>
      <c r="N17" s="46">
        <f>'$ Portfolio Loss'!O16</f>
        <v>72.558275954686906</v>
      </c>
      <c r="P17">
        <v>496</v>
      </c>
      <c r="Q17" s="59">
        <v>131.22854906940665</v>
      </c>
      <c r="T17">
        <f>'$ Portfolio Loss'!R16</f>
        <v>0</v>
      </c>
      <c r="U17">
        <v>168</v>
      </c>
      <c r="V17" s="52">
        <f t="shared" si="1"/>
        <v>0.33600000000000002</v>
      </c>
    </row>
    <row r="18" spans="1:22" x14ac:dyDescent="0.3">
      <c r="A18" s="44" t="s">
        <v>36</v>
      </c>
      <c r="B18" s="59">
        <v>61.668444402402322</v>
      </c>
      <c r="M18">
        <f>'$ Portfolio Loss'!H17</f>
        <v>14</v>
      </c>
      <c r="N18" s="46">
        <f>'$ Portfolio Loss'!O17</f>
        <v>35.767826695031545</v>
      </c>
      <c r="P18">
        <v>316</v>
      </c>
      <c r="Q18" s="59">
        <v>131.22681431817909</v>
      </c>
      <c r="T18">
        <f>'$ Portfolio Loss'!R17</f>
        <v>50</v>
      </c>
      <c r="U18">
        <v>139</v>
      </c>
      <c r="V18" s="52">
        <f t="shared" si="1"/>
        <v>0.27800000000000002</v>
      </c>
    </row>
    <row r="19" spans="1:22" x14ac:dyDescent="0.3">
      <c r="A19" s="44" t="s">
        <v>37</v>
      </c>
      <c r="B19" s="59">
        <v>0.42840607464062852</v>
      </c>
      <c r="M19">
        <f>'$ Portfolio Loss'!H18</f>
        <v>15</v>
      </c>
      <c r="N19" s="46">
        <f>'$ Portfolio Loss'!O18</f>
        <v>81.492869819576299</v>
      </c>
      <c r="P19">
        <v>30</v>
      </c>
      <c r="Q19" s="59">
        <v>130.07833819139523</v>
      </c>
      <c r="T19">
        <f>'$ Portfolio Loss'!R18</f>
        <v>100</v>
      </c>
      <c r="U19">
        <v>58</v>
      </c>
      <c r="V19" s="52">
        <f t="shared" si="1"/>
        <v>0.11600000000000001</v>
      </c>
    </row>
    <row r="20" spans="1:22" x14ac:dyDescent="0.3">
      <c r="A20" s="44" t="s">
        <v>38</v>
      </c>
      <c r="B20" s="59">
        <v>0.56807805591012128</v>
      </c>
      <c r="M20">
        <f>'$ Portfolio Loss'!H19</f>
        <v>16</v>
      </c>
      <c r="N20" s="46">
        <f>'$ Portfolio Loss'!O19</f>
        <v>87.058226931147146</v>
      </c>
      <c r="P20">
        <v>210</v>
      </c>
      <c r="Q20" s="59">
        <v>125.73659185325778</v>
      </c>
      <c r="T20">
        <f>'$ Portfolio Loss'!R19</f>
        <v>150</v>
      </c>
      <c r="U20">
        <v>25</v>
      </c>
      <c r="V20" s="52">
        <f t="shared" si="1"/>
        <v>0.05</v>
      </c>
    </row>
    <row r="21" spans="1:22" x14ac:dyDescent="0.3">
      <c r="M21">
        <f>'$ Portfolio Loss'!H20</f>
        <v>17</v>
      </c>
      <c r="N21" s="46">
        <f>'$ Portfolio Loss'!O20</f>
        <v>56.88225094142399</v>
      </c>
      <c r="P21">
        <v>419</v>
      </c>
      <c r="Q21" s="59">
        <v>122.27976669996679</v>
      </c>
      <c r="T21">
        <f>'$ Portfolio Loss'!R20</f>
        <v>200</v>
      </c>
      <c r="U21">
        <v>5</v>
      </c>
      <c r="V21" s="52">
        <f t="shared" si="1"/>
        <v>0.01</v>
      </c>
    </row>
    <row r="22" spans="1:22" x14ac:dyDescent="0.3">
      <c r="M22">
        <f>'$ Portfolio Loss'!H21</f>
        <v>18</v>
      </c>
      <c r="N22" s="46">
        <f>'$ Portfolio Loss'!O21</f>
        <v>-59.339269308005896</v>
      </c>
      <c r="P22">
        <v>415</v>
      </c>
      <c r="Q22" s="59">
        <v>122.17676990102154</v>
      </c>
      <c r="T22">
        <f>'$ Portfolio Loss'!R21</f>
        <v>250</v>
      </c>
      <c r="U22">
        <v>2</v>
      </c>
      <c r="V22" s="52">
        <f t="shared" si="1"/>
        <v>4.0000000000000001E-3</v>
      </c>
    </row>
    <row r="23" spans="1:22" x14ac:dyDescent="0.3">
      <c r="M23">
        <f>'$ Portfolio Loss'!H22</f>
        <v>19</v>
      </c>
      <c r="N23" s="46">
        <f>'$ Portfolio Loss'!O22</f>
        <v>-39.43281075685627</v>
      </c>
      <c r="P23">
        <v>170</v>
      </c>
      <c r="Q23" s="59">
        <v>121.97466921265186</v>
      </c>
      <c r="T23">
        <f>'$ Portfolio Loss'!R22</f>
        <v>300</v>
      </c>
      <c r="U23">
        <v>0</v>
      </c>
      <c r="V23" s="52">
        <f t="shared" si="1"/>
        <v>0</v>
      </c>
    </row>
    <row r="24" spans="1:22" x14ac:dyDescent="0.3">
      <c r="A24" s="44" t="s">
        <v>55</v>
      </c>
      <c r="B24" s="44">
        <v>0.95</v>
      </c>
      <c r="M24">
        <f>'$ Portfolio Loss'!H23</f>
        <v>20</v>
      </c>
      <c r="N24" s="46">
        <f>'$ Portfolio Loss'!O23</f>
        <v>-55.64056134970815</v>
      </c>
      <c r="P24">
        <v>373</v>
      </c>
      <c r="Q24" s="59">
        <v>120.13492984050026</v>
      </c>
      <c r="T24">
        <f>'$ Portfolio Loss'!R23</f>
        <v>350</v>
      </c>
      <c r="U24">
        <v>0</v>
      </c>
      <c r="V24" s="52">
        <f t="shared" si="1"/>
        <v>0</v>
      </c>
    </row>
    <row r="25" spans="1:22" x14ac:dyDescent="0.3">
      <c r="A25" s="44" t="s">
        <v>56</v>
      </c>
      <c r="B25" s="45" t="s">
        <v>57</v>
      </c>
      <c r="C25" s="45" t="s">
        <v>58</v>
      </c>
      <c r="D25" s="45" t="s">
        <v>61</v>
      </c>
      <c r="E25" s="45" t="s">
        <v>62</v>
      </c>
      <c r="F25" s="45" t="s">
        <v>59</v>
      </c>
      <c r="G25" s="45" t="s">
        <v>60</v>
      </c>
      <c r="M25">
        <f>'$ Portfolio Loss'!H24</f>
        <v>21</v>
      </c>
      <c r="N25" s="46">
        <f>'$ Portfolio Loss'!O24</f>
        <v>-112.10616656601997</v>
      </c>
      <c r="P25">
        <v>221</v>
      </c>
      <c r="Q25" s="59">
        <v>118.61292498300281</v>
      </c>
      <c r="T25">
        <f>'$ Portfolio Loss'!R24</f>
        <v>400</v>
      </c>
      <c r="U25">
        <v>0</v>
      </c>
      <c r="V25" s="52">
        <f t="shared" si="1"/>
        <v>0</v>
      </c>
    </row>
    <row r="26" spans="1:22" x14ac:dyDescent="0.3">
      <c r="A26">
        <v>0.995</v>
      </c>
      <c r="B26" s="59">
        <f>_xlfn.PERCENTILE.EXC($N$5:$N$504,A26)</f>
        <v>196.96382663103071</v>
      </c>
      <c r="C26" s="59">
        <f>SQRT(A26*(1-A26)/$B$14)/_xlfn.NORM.DIST(_xlfn.NORM.INV(A26,$B$17,$B$18),$B$17,$B$18,FALSE)</f>
        <v>13.452839438821224</v>
      </c>
      <c r="D26" s="59">
        <f>B26-_xlfn.NORM.S.INV($B$24)*C26</f>
        <v>174.83587488728983</v>
      </c>
      <c r="E26" s="59">
        <f>B26+_xlfn.NORM.S.INV($B$24)*C26</f>
        <v>219.09177837477159</v>
      </c>
      <c r="F26" s="59">
        <f>E26-D26</f>
        <v>44.25590348748176</v>
      </c>
      <c r="G26" s="59">
        <f>SUMIF($N$5:$N$504,"&gt;"&amp;B26)/COUNTIF($N$5:$N$504,"&gt;"&amp;B26)</f>
        <v>232.3247502972963</v>
      </c>
      <c r="M26">
        <f>'$ Portfolio Loss'!H25</f>
        <v>22</v>
      </c>
      <c r="N26" s="46">
        <f>'$ Portfolio Loss'!O25</f>
        <v>-55.451828801084048</v>
      </c>
      <c r="P26">
        <v>314</v>
      </c>
      <c r="Q26" s="59">
        <v>118.01198535061849</v>
      </c>
      <c r="T26">
        <f>'$ Portfolio Loss'!R25</f>
        <v>450</v>
      </c>
      <c r="U26">
        <v>0</v>
      </c>
      <c r="V26" s="52">
        <f t="shared" si="1"/>
        <v>0</v>
      </c>
    </row>
    <row r="27" spans="1:22" x14ac:dyDescent="0.3">
      <c r="A27" s="61">
        <f>A26-0.005</f>
        <v>0.99</v>
      </c>
      <c r="B27" s="59">
        <f t="shared" ref="B27:B45" si="2">_xlfn.PERCENTILE.EXC($N$5:$N$504,A27)</f>
        <v>155.89542405713226</v>
      </c>
      <c r="C27" s="59">
        <f t="shared" ref="C27:C45" si="3">SQRT(A27*(1-A27)/$B$14)/_xlfn.NORM.DIST(_xlfn.NORM.INV(A27,$B$17,$B$18),$B$17,$B$18,FALSE)</f>
        <v>10.295879871584194</v>
      </c>
      <c r="D27" s="59">
        <f t="shared" ref="D27:D45" si="4">B27-_xlfn.NORM.S.INV($B$24)*C27</f>
        <v>138.96020870770036</v>
      </c>
      <c r="E27" s="59">
        <f t="shared" ref="E27:E45" si="5">B27+_xlfn.NORM.S.INV($B$24)*C27</f>
        <v>172.83063940656416</v>
      </c>
      <c r="F27" s="59">
        <f t="shared" ref="F27:F45" si="6">E27-D27</f>
        <v>33.8704306988638</v>
      </c>
      <c r="G27" s="59">
        <f t="shared" ref="G27:G45" si="7">SUMIF($N$5:$N$504,"&gt;"&amp;B27)/COUNTIF($N$5:$N$504,"&gt;"&amp;B27)</f>
        <v>190.67280901173035</v>
      </c>
      <c r="M27">
        <f>'$ Portfolio Loss'!H26</f>
        <v>23</v>
      </c>
      <c r="N27" s="46">
        <f>'$ Portfolio Loss'!O26</f>
        <v>25.203174980855692</v>
      </c>
      <c r="P27">
        <v>491</v>
      </c>
      <c r="Q27" s="59">
        <v>117.49099864514392</v>
      </c>
      <c r="T27">
        <f>'$ Portfolio Loss'!R26</f>
        <v>500</v>
      </c>
      <c r="U27">
        <v>0</v>
      </c>
      <c r="V27" s="52">
        <f t="shared" si="1"/>
        <v>0</v>
      </c>
    </row>
    <row r="28" spans="1:22" x14ac:dyDescent="0.3">
      <c r="A28" s="61">
        <f t="shared" ref="A28:A44" si="8">A27-0.005</f>
        <v>0.98499999999999999</v>
      </c>
      <c r="B28" s="59">
        <f t="shared" si="2"/>
        <v>149.55511986915934</v>
      </c>
      <c r="C28" s="59">
        <f t="shared" si="3"/>
        <v>8.8520016955484699</v>
      </c>
      <c r="D28" s="59">
        <f t="shared" si="4"/>
        <v>134.99487277445587</v>
      </c>
      <c r="E28" s="59">
        <f t="shared" si="5"/>
        <v>164.11536696386281</v>
      </c>
      <c r="F28" s="59">
        <f t="shared" si="6"/>
        <v>29.120494189406941</v>
      </c>
      <c r="G28" s="59">
        <f t="shared" si="7"/>
        <v>179.89637365473573</v>
      </c>
      <c r="M28">
        <f>'$ Portfolio Loss'!H27</f>
        <v>24</v>
      </c>
      <c r="N28" s="46">
        <f>'$ Portfolio Loss'!O27</f>
        <v>23.094865730034144</v>
      </c>
      <c r="P28">
        <v>388</v>
      </c>
      <c r="Q28" s="59">
        <v>111.6685927713097</v>
      </c>
      <c r="U28">
        <v>0</v>
      </c>
    </row>
    <row r="29" spans="1:22" x14ac:dyDescent="0.3">
      <c r="A29" s="61">
        <f t="shared" si="8"/>
        <v>0.98</v>
      </c>
      <c r="B29" s="59">
        <f t="shared" si="2"/>
        <v>142.52361130594082</v>
      </c>
      <c r="C29" s="59">
        <f t="shared" si="3"/>
        <v>7.9743990031387515</v>
      </c>
      <c r="D29" s="59">
        <f t="shared" si="4"/>
        <v>129.40689218286985</v>
      </c>
      <c r="E29" s="59">
        <f t="shared" si="5"/>
        <v>155.64033042901178</v>
      </c>
      <c r="F29" s="59">
        <f t="shared" si="6"/>
        <v>26.23343824614193</v>
      </c>
      <c r="G29" s="59">
        <f t="shared" si="7"/>
        <v>169.857131844799</v>
      </c>
      <c r="M29">
        <f>'$ Portfolio Loss'!H28</f>
        <v>25</v>
      </c>
      <c r="N29" s="46">
        <f>'$ Portfolio Loss'!O28</f>
        <v>1.7622115508602292</v>
      </c>
      <c r="P29">
        <v>224</v>
      </c>
      <c r="Q29" s="59">
        <v>109.73432281316673</v>
      </c>
    </row>
    <row r="30" spans="1:22" x14ac:dyDescent="0.3">
      <c r="A30" s="61">
        <f t="shared" si="8"/>
        <v>0.97499999999999998</v>
      </c>
      <c r="B30" s="59">
        <f t="shared" si="2"/>
        <v>132.94389701629018</v>
      </c>
      <c r="C30" s="59">
        <f t="shared" si="3"/>
        <v>7.3671993517473009</v>
      </c>
      <c r="D30" s="59">
        <f t="shared" si="4"/>
        <v>120.8259324420941</v>
      </c>
      <c r="E30" s="59">
        <f t="shared" si="5"/>
        <v>145.06186159048625</v>
      </c>
      <c r="F30" s="59">
        <f t="shared" si="6"/>
        <v>24.235929148392145</v>
      </c>
      <c r="G30" s="59">
        <f t="shared" si="7"/>
        <v>164.09452803978743</v>
      </c>
      <c r="M30">
        <f>'$ Portfolio Loss'!H29</f>
        <v>26</v>
      </c>
      <c r="N30" s="46">
        <f>'$ Portfolio Loss'!O29</f>
        <v>-11.092839921404448</v>
      </c>
      <c r="P30">
        <v>456</v>
      </c>
      <c r="Q30" s="59">
        <v>109.67352871222283</v>
      </c>
    </row>
    <row r="31" spans="1:22" x14ac:dyDescent="0.3">
      <c r="A31" s="61">
        <f t="shared" si="8"/>
        <v>0.97</v>
      </c>
      <c r="B31" s="59">
        <f t="shared" si="2"/>
        <v>129.94808580125098</v>
      </c>
      <c r="C31" s="59">
        <f t="shared" si="3"/>
        <v>6.9142921397137798</v>
      </c>
      <c r="D31" s="59">
        <f t="shared" si="4"/>
        <v>118.57508729744072</v>
      </c>
      <c r="E31" s="59">
        <f t="shared" si="5"/>
        <v>141.32108430506125</v>
      </c>
      <c r="F31" s="59">
        <f t="shared" si="6"/>
        <v>22.745997007620531</v>
      </c>
      <c r="G31" s="59">
        <f t="shared" si="7"/>
        <v>157.44453587042869</v>
      </c>
      <c r="M31">
        <f>'$ Portfolio Loss'!H30</f>
        <v>27</v>
      </c>
      <c r="N31" s="46">
        <f>'$ Portfolio Loss'!O30</f>
        <v>83.47111815237804</v>
      </c>
      <c r="P31">
        <v>166</v>
      </c>
      <c r="Q31" s="59">
        <v>108.46901713282568</v>
      </c>
    </row>
    <row r="32" spans="1:22" x14ac:dyDescent="0.3">
      <c r="A32" s="61">
        <f t="shared" si="8"/>
        <v>0.96499999999999997</v>
      </c>
      <c r="B32" s="59">
        <f t="shared" si="2"/>
        <v>122.22466341253107</v>
      </c>
      <c r="C32" s="59">
        <f t="shared" si="3"/>
        <v>6.5594043199490146</v>
      </c>
      <c r="D32" s="59">
        <f t="shared" si="4"/>
        <v>111.43540342622178</v>
      </c>
      <c r="E32" s="59">
        <f t="shared" si="5"/>
        <v>133.01392339884035</v>
      </c>
      <c r="F32" s="59">
        <f t="shared" si="6"/>
        <v>21.578519972618565</v>
      </c>
      <c r="G32" s="59">
        <f t="shared" si="7"/>
        <v>153.51084685939145</v>
      </c>
      <c r="M32">
        <f>'$ Portfolio Loss'!H31</f>
        <v>28</v>
      </c>
      <c r="N32" s="46">
        <f>'$ Portfolio Loss'!O31</f>
        <v>-1.6298478305016033</v>
      </c>
      <c r="P32">
        <v>128</v>
      </c>
      <c r="Q32" s="59">
        <v>107.18655683130601</v>
      </c>
    </row>
    <row r="33" spans="1:17" x14ac:dyDescent="0.3">
      <c r="A33" s="61">
        <f t="shared" si="8"/>
        <v>0.96</v>
      </c>
      <c r="B33" s="59">
        <f t="shared" si="2"/>
        <v>120.07404964620034</v>
      </c>
      <c r="C33" s="59">
        <f t="shared" si="3"/>
        <v>6.2714575922396341</v>
      </c>
      <c r="D33" s="59">
        <f t="shared" si="4"/>
        <v>109.75841987933264</v>
      </c>
      <c r="E33" s="59">
        <f t="shared" si="5"/>
        <v>130.38967941306805</v>
      </c>
      <c r="F33" s="59">
        <f t="shared" si="6"/>
        <v>20.631259533735417</v>
      </c>
      <c r="G33" s="59">
        <f t="shared" si="7"/>
        <v>148.69853827819142</v>
      </c>
      <c r="M33">
        <f>'$ Portfolio Loss'!H32</f>
        <v>29</v>
      </c>
      <c r="N33" s="46">
        <f>'$ Portfolio Loss'!O32</f>
        <v>26.017542645062349</v>
      </c>
      <c r="P33">
        <v>145</v>
      </c>
      <c r="Q33" s="59">
        <v>107.14864104106528</v>
      </c>
    </row>
    <row r="34" spans="1:17" x14ac:dyDescent="0.3">
      <c r="A34" s="61">
        <f t="shared" si="8"/>
        <v>0.95499999999999996</v>
      </c>
      <c r="B34" s="59">
        <f t="shared" si="2"/>
        <v>117.72804759613484</v>
      </c>
      <c r="C34" s="59">
        <f t="shared" si="3"/>
        <v>6.0316776076924379</v>
      </c>
      <c r="D34" s="59">
        <f t="shared" si="4"/>
        <v>107.80682080651997</v>
      </c>
      <c r="E34" s="59">
        <f t="shared" si="5"/>
        <v>127.64927438574972</v>
      </c>
      <c r="F34" s="59">
        <f t="shared" si="6"/>
        <v>19.842453579229755</v>
      </c>
      <c r="G34" s="59">
        <f t="shared" si="7"/>
        <v>145.93616708624771</v>
      </c>
      <c r="M34">
        <f>'$ Portfolio Loss'!H33</f>
        <v>30</v>
      </c>
      <c r="N34" s="46">
        <f>'$ Portfolio Loss'!O33</f>
        <v>130.07833819139523</v>
      </c>
      <c r="P34">
        <v>169</v>
      </c>
      <c r="Q34" s="59">
        <v>104.31658925619558</v>
      </c>
    </row>
    <row r="35" spans="1:17" x14ac:dyDescent="0.3">
      <c r="A35" s="61">
        <f t="shared" si="8"/>
        <v>0.95</v>
      </c>
      <c r="B35" s="59">
        <f t="shared" si="2"/>
        <v>109.73128310811953</v>
      </c>
      <c r="C35" s="59">
        <f t="shared" si="3"/>
        <v>5.8279528101716709</v>
      </c>
      <c r="D35" s="59">
        <f t="shared" si="4"/>
        <v>100.14515379060663</v>
      </c>
      <c r="E35" s="59">
        <f t="shared" si="5"/>
        <v>119.31741242563243</v>
      </c>
      <c r="F35" s="59">
        <f t="shared" si="6"/>
        <v>19.172258635025798</v>
      </c>
      <c r="G35" s="59">
        <f t="shared" si="7"/>
        <v>141.97958360508281</v>
      </c>
      <c r="M35">
        <f>'$ Portfolio Loss'!H34</f>
        <v>31</v>
      </c>
      <c r="N35" s="46">
        <f>'$ Portfolio Loss'!O34</f>
        <v>155.08620579541093</v>
      </c>
      <c r="P35">
        <v>324</v>
      </c>
      <c r="Q35" s="59">
        <v>103.24903214799815</v>
      </c>
    </row>
    <row r="36" spans="1:17" x14ac:dyDescent="0.3">
      <c r="A36" s="61">
        <f t="shared" si="8"/>
        <v>0.94499999999999995</v>
      </c>
      <c r="B36" s="59">
        <f t="shared" si="2"/>
        <v>107.75725166548226</v>
      </c>
      <c r="C36" s="59">
        <f t="shared" si="3"/>
        <v>5.6520667897519337</v>
      </c>
      <c r="D36" s="59">
        <f t="shared" si="4"/>
        <v>98.46042910658683</v>
      </c>
      <c r="E36" s="59">
        <f t="shared" si="5"/>
        <v>117.05407422437769</v>
      </c>
      <c r="F36" s="59">
        <f t="shared" si="6"/>
        <v>18.593645117790857</v>
      </c>
      <c r="G36" s="59">
        <f t="shared" si="7"/>
        <v>139.54193096193032</v>
      </c>
      <c r="M36">
        <f>'$ Portfolio Loss'!H35</f>
        <v>32</v>
      </c>
      <c r="N36" s="46">
        <f>'$ Portfolio Loss'!O35</f>
        <v>-32.206177312229556</v>
      </c>
      <c r="P36">
        <v>180</v>
      </c>
      <c r="Q36" s="59">
        <v>100.51444307944621</v>
      </c>
    </row>
    <row r="37" spans="1:17" x14ac:dyDescent="0.3">
      <c r="A37" s="61">
        <f t="shared" si="8"/>
        <v>0.94</v>
      </c>
      <c r="B37" s="59">
        <f t="shared" si="2"/>
        <v>104.25253582970373</v>
      </c>
      <c r="C37" s="59">
        <f t="shared" si="3"/>
        <v>5.498219173237354</v>
      </c>
      <c r="D37" s="59">
        <f t="shared" si="4"/>
        <v>95.208770080830149</v>
      </c>
      <c r="E37" s="59">
        <f t="shared" si="5"/>
        <v>113.29630157857731</v>
      </c>
      <c r="F37" s="59">
        <f t="shared" si="6"/>
        <v>18.087531497747165</v>
      </c>
      <c r="G37" s="59">
        <f t="shared" si="7"/>
        <v>136.2094641033562</v>
      </c>
      <c r="M37">
        <f>'$ Portfolio Loss'!H36</f>
        <v>33</v>
      </c>
      <c r="N37" s="46">
        <f>'$ Portfolio Loss'!O36</f>
        <v>27.475564070495238</v>
      </c>
      <c r="P37">
        <v>90</v>
      </c>
      <c r="Q37" s="59">
        <v>98.788857615676534</v>
      </c>
    </row>
    <row r="38" spans="1:17" x14ac:dyDescent="0.3">
      <c r="A38" s="61">
        <f t="shared" si="8"/>
        <v>0.93499999999999994</v>
      </c>
      <c r="B38" s="59">
        <f t="shared" si="2"/>
        <v>99.539487292416254</v>
      </c>
      <c r="C38" s="59">
        <f t="shared" si="3"/>
        <v>5.3621806594279589</v>
      </c>
      <c r="D38" s="59">
        <f t="shared" si="4"/>
        <v>90.719484986387144</v>
      </c>
      <c r="E38" s="59">
        <f t="shared" si="5"/>
        <v>108.35948959844536</v>
      </c>
      <c r="F38" s="59">
        <f t="shared" si="6"/>
        <v>17.64000461205822</v>
      </c>
      <c r="G38" s="59">
        <f t="shared" si="7"/>
        <v>134.06398119775406</v>
      </c>
      <c r="M38">
        <f>'$ Portfolio Loss'!H37</f>
        <v>34</v>
      </c>
      <c r="N38" s="46">
        <f>'$ Portfolio Loss'!O37</f>
        <v>41.076332986156558</v>
      </c>
      <c r="P38">
        <v>372</v>
      </c>
      <c r="Q38" s="59">
        <v>97.491790212785418</v>
      </c>
    </row>
    <row r="39" spans="1:17" x14ac:dyDescent="0.3">
      <c r="A39" s="61">
        <f t="shared" si="8"/>
        <v>0.92999999999999994</v>
      </c>
      <c r="B39" s="59">
        <f t="shared" si="2"/>
        <v>96.861200030373141</v>
      </c>
      <c r="C39" s="59">
        <f t="shared" si="3"/>
        <v>5.2407837757821598</v>
      </c>
      <c r="D39" s="59">
        <f t="shared" si="4"/>
        <v>88.240877828709429</v>
      </c>
      <c r="E39" s="59">
        <f t="shared" si="5"/>
        <v>105.48152223203685</v>
      </c>
      <c r="F39" s="59">
        <f t="shared" si="6"/>
        <v>17.240644403327423</v>
      </c>
      <c r="G39" s="59">
        <f t="shared" si="7"/>
        <v>130.94905921049684</v>
      </c>
      <c r="M39">
        <f>'$ Portfolio Loss'!H38</f>
        <v>35</v>
      </c>
      <c r="N39" s="46">
        <f>'$ Portfolio Loss'!O38</f>
        <v>-43.392817476582422</v>
      </c>
      <c r="P39">
        <v>214</v>
      </c>
      <c r="Q39" s="59">
        <v>96.889026210797965</v>
      </c>
    </row>
    <row r="40" spans="1:17" x14ac:dyDescent="0.3">
      <c r="A40" s="61">
        <f t="shared" si="8"/>
        <v>0.92499999999999993</v>
      </c>
      <c r="B40" s="59">
        <f t="shared" si="2"/>
        <v>91.242870247424605</v>
      </c>
      <c r="C40" s="59">
        <f t="shared" si="3"/>
        <v>5.1316021614079759</v>
      </c>
      <c r="D40" s="59">
        <f t="shared" si="4"/>
        <v>82.802135820160686</v>
      </c>
      <c r="E40" s="59">
        <f t="shared" si="5"/>
        <v>99.683604674688524</v>
      </c>
      <c r="F40" s="59">
        <f t="shared" si="6"/>
        <v>16.881468854527839</v>
      </c>
      <c r="G40" s="59">
        <f t="shared" si="7"/>
        <v>128.94618159073917</v>
      </c>
      <c r="M40">
        <f>'$ Portfolio Loss'!H39</f>
        <v>36</v>
      </c>
      <c r="N40" s="46">
        <f>'$ Portfolio Loss'!O39</f>
        <v>81.319532510622594</v>
      </c>
      <c r="P40">
        <v>2</v>
      </c>
      <c r="Q40" s="59">
        <v>96.491509347586543</v>
      </c>
    </row>
    <row r="41" spans="1:17" x14ac:dyDescent="0.3">
      <c r="A41" s="61">
        <f t="shared" si="8"/>
        <v>0.91999999999999993</v>
      </c>
      <c r="B41" s="59">
        <f t="shared" si="2"/>
        <v>86.993617099999582</v>
      </c>
      <c r="C41" s="59">
        <f t="shared" si="3"/>
        <v>5.032741000999879</v>
      </c>
      <c r="D41" s="59">
        <f t="shared" si="4"/>
        <v>78.715494810997555</v>
      </c>
      <c r="E41" s="59">
        <f t="shared" si="5"/>
        <v>95.27173938900161</v>
      </c>
      <c r="F41" s="59">
        <f t="shared" si="6"/>
        <v>16.556244578004055</v>
      </c>
      <c r="G41" s="59">
        <f t="shared" si="7"/>
        <v>126.00605373327912</v>
      </c>
      <c r="M41">
        <f>'$ Portfolio Loss'!H40</f>
        <v>37</v>
      </c>
      <c r="N41" s="46">
        <f>'$ Portfolio Loss'!O40</f>
        <v>-15.751944281506439</v>
      </c>
      <c r="P41">
        <v>9</v>
      </c>
      <c r="Q41" s="59">
        <v>91.300137142372478</v>
      </c>
    </row>
    <row r="42" spans="1:17" x14ac:dyDescent="0.3">
      <c r="A42" s="61">
        <f>A41-0.005</f>
        <v>0.91499999999999992</v>
      </c>
      <c r="B42" s="59">
        <f t="shared" si="2"/>
        <v>85.072037609674695</v>
      </c>
      <c r="C42" s="59">
        <f t="shared" si="3"/>
        <v>4.9426957302798238</v>
      </c>
      <c r="D42" s="59">
        <f t="shared" si="4"/>
        <v>76.94202661080638</v>
      </c>
      <c r="E42" s="59">
        <f t="shared" si="5"/>
        <v>93.202048608543009</v>
      </c>
      <c r="F42" s="59">
        <f t="shared" si="6"/>
        <v>16.260021997736629</v>
      </c>
      <c r="G42" s="59">
        <f t="shared" si="7"/>
        <v>124.10575005635408</v>
      </c>
      <c r="M42">
        <f>'$ Portfolio Loss'!H41</f>
        <v>38</v>
      </c>
      <c r="N42" s="46">
        <f>'$ Portfolio Loss'!O41</f>
        <v>-97.387233190371262</v>
      </c>
      <c r="P42">
        <v>121</v>
      </c>
      <c r="Q42" s="59">
        <v>91.200542542463154</v>
      </c>
    </row>
    <row r="43" spans="1:17" x14ac:dyDescent="0.3">
      <c r="A43" s="61">
        <f t="shared" si="8"/>
        <v>0.90999999999999992</v>
      </c>
      <c r="B43" s="59">
        <f t="shared" si="2"/>
        <v>83.411056298661563</v>
      </c>
      <c r="C43" s="59">
        <f t="shared" si="3"/>
        <v>4.8602541668787547</v>
      </c>
      <c r="D43" s="59">
        <f t="shared" si="4"/>
        <v>75.416649604365034</v>
      </c>
      <c r="E43" s="59">
        <f t="shared" si="5"/>
        <v>91.405462992958093</v>
      </c>
      <c r="F43" s="59">
        <f t="shared" si="6"/>
        <v>15.988813388593059</v>
      </c>
      <c r="G43" s="59">
        <f t="shared" si="7"/>
        <v>121.43028142275948</v>
      </c>
      <c r="M43">
        <f>'$ Portfolio Loss'!H42</f>
        <v>39</v>
      </c>
      <c r="N43" s="46">
        <f>'$ Portfolio Loss'!O42</f>
        <v>-45.240596867106433</v>
      </c>
      <c r="P43">
        <v>76</v>
      </c>
      <c r="Q43" s="59">
        <v>90.974661000205742</v>
      </c>
    </row>
    <row r="44" spans="1:17" x14ac:dyDescent="0.3">
      <c r="A44" s="61">
        <f t="shared" si="8"/>
        <v>0.90499999999999992</v>
      </c>
      <c r="B44" s="59">
        <f t="shared" si="2"/>
        <v>82.543854124078649</v>
      </c>
      <c r="C44" s="59">
        <f t="shared" si="3"/>
        <v>4.7844271096161179</v>
      </c>
      <c r="D44" s="59">
        <f t="shared" si="4"/>
        <v>74.674171839941636</v>
      </c>
      <c r="E44" s="59">
        <f t="shared" si="5"/>
        <v>90.413536408215663</v>
      </c>
      <c r="F44" s="59">
        <f t="shared" si="6"/>
        <v>15.739364568274027</v>
      </c>
      <c r="G44" s="59">
        <f t="shared" si="7"/>
        <v>119.7861929263341</v>
      </c>
      <c r="M44">
        <f>'$ Portfolio Loss'!H43</f>
        <v>40</v>
      </c>
      <c r="N44" s="46">
        <f>'$ Portfolio Loss'!O43</f>
        <v>35.174552520771613</v>
      </c>
      <c r="P44">
        <v>16</v>
      </c>
      <c r="Q44" s="59">
        <v>87.058226931147146</v>
      </c>
    </row>
    <row r="45" spans="1:17" x14ac:dyDescent="0.3">
      <c r="A45" s="61">
        <f>A44-0.005</f>
        <v>0.89999999999999991</v>
      </c>
      <c r="B45" s="59">
        <f t="shared" si="2"/>
        <v>82.130682785244957</v>
      </c>
      <c r="C45" s="59">
        <f t="shared" si="3"/>
        <v>4.7143980993557912</v>
      </c>
      <c r="D45" s="59">
        <f t="shared" si="4"/>
        <v>74.376187972626454</v>
      </c>
      <c r="E45" s="59">
        <f t="shared" si="5"/>
        <v>89.885177597863461</v>
      </c>
      <c r="F45" s="59">
        <f t="shared" si="6"/>
        <v>15.508989625237007</v>
      </c>
      <c r="G45" s="59">
        <f t="shared" si="7"/>
        <v>117.53768732702112</v>
      </c>
      <c r="M45">
        <f>'$ Portfolio Loss'!H44</f>
        <v>41</v>
      </c>
      <c r="N45" s="46">
        <f>'$ Portfolio Loss'!O44</f>
        <v>-51.852351654193626</v>
      </c>
      <c r="P45">
        <v>271</v>
      </c>
      <c r="Q45" s="59">
        <v>86.250604041802944</v>
      </c>
    </row>
    <row r="46" spans="1:17" x14ac:dyDescent="0.3">
      <c r="M46">
        <f>'$ Portfolio Loss'!H45</f>
        <v>42</v>
      </c>
      <c r="N46" s="46">
        <f>'$ Portfolio Loss'!O45</f>
        <v>-28.987070945604501</v>
      </c>
      <c r="P46">
        <v>409</v>
      </c>
      <c r="Q46" s="59">
        <v>85.948748993903791</v>
      </c>
    </row>
    <row r="47" spans="1:17" x14ac:dyDescent="0.3">
      <c r="M47">
        <f>'$ Portfolio Loss'!H46</f>
        <v>43</v>
      </c>
      <c r="N47" s="46">
        <f>'$ Portfolio Loss'!O46</f>
        <v>9.0124274134759617</v>
      </c>
      <c r="P47">
        <v>52</v>
      </c>
      <c r="Q47" s="59">
        <v>84.450097055050719</v>
      </c>
    </row>
    <row r="48" spans="1:17" x14ac:dyDescent="0.3">
      <c r="M48">
        <f>'$ Portfolio Loss'!H47</f>
        <v>44</v>
      </c>
      <c r="N48" s="46">
        <f>'$ Portfolio Loss'!O47</f>
        <v>-0.76697302039065107</v>
      </c>
      <c r="P48">
        <v>94</v>
      </c>
      <c r="Q48" s="59">
        <v>83.999946449876006</v>
      </c>
    </row>
    <row r="49" spans="13:17" x14ac:dyDescent="0.3">
      <c r="M49">
        <f>'$ Portfolio Loss'!H48</f>
        <v>45</v>
      </c>
      <c r="N49" s="46">
        <f>'$ Portfolio Loss'!O48</f>
        <v>59.84980215948417</v>
      </c>
      <c r="P49">
        <v>27</v>
      </c>
      <c r="Q49" s="59">
        <v>83.47111815237804</v>
      </c>
    </row>
    <row r="50" spans="13:17" x14ac:dyDescent="0.3">
      <c r="M50">
        <f>'$ Portfolio Loss'!H49</f>
        <v>46</v>
      </c>
      <c r="N50" s="46">
        <f>'$ Portfolio Loss'!O49</f>
        <v>-70.807302666375108</v>
      </c>
      <c r="P50">
        <v>498</v>
      </c>
      <c r="Q50" s="59">
        <v>82.803764222195241</v>
      </c>
    </row>
    <row r="51" spans="13:17" x14ac:dyDescent="0.3">
      <c r="M51">
        <f>'$ Portfolio Loss'!H50</f>
        <v>47</v>
      </c>
      <c r="N51" s="46">
        <f>'$ Portfolio Loss'!O50</f>
        <v>-101.25381715687399</v>
      </c>
      <c r="P51">
        <v>411</v>
      </c>
      <c r="Q51" s="59">
        <v>82.784639291330677</v>
      </c>
    </row>
    <row r="52" spans="13:17" x14ac:dyDescent="0.3">
      <c r="M52">
        <f>'$ Portfolio Loss'!H51</f>
        <v>48</v>
      </c>
      <c r="N52" s="46">
        <f>'$ Portfolio Loss'!O51</f>
        <v>24.048701912724937</v>
      </c>
      <c r="P52">
        <v>251</v>
      </c>
      <c r="Q52" s="59">
        <v>82.379958337965945</v>
      </c>
    </row>
    <row r="53" spans="13:17" x14ac:dyDescent="0.3">
      <c r="M53">
        <f>'$ Portfolio Loss'!H52</f>
        <v>49</v>
      </c>
      <c r="N53" s="46">
        <f>'$ Portfolio Loss'!O52</f>
        <v>29.747836032629493</v>
      </c>
      <c r="P53">
        <v>354</v>
      </c>
      <c r="Q53" s="59">
        <v>82.351789582846322</v>
      </c>
    </row>
    <row r="54" spans="13:17" x14ac:dyDescent="0.3">
      <c r="M54">
        <f>'$ Portfolio Loss'!H53</f>
        <v>50</v>
      </c>
      <c r="N54" s="46">
        <f>'$ Portfolio Loss'!O53</f>
        <v>-23.652915855562242</v>
      </c>
      <c r="P54">
        <v>281</v>
      </c>
      <c r="Q54" s="59">
        <v>82.201550892541491</v>
      </c>
    </row>
    <row r="55" spans="13:17" x14ac:dyDescent="0.3">
      <c r="M55">
        <f>'$ Portfolio Loss'!H54</f>
        <v>51</v>
      </c>
      <c r="N55" s="46">
        <f>'$ Portfolio Loss'!O54</f>
        <v>43.190384607334636</v>
      </c>
      <c r="P55">
        <v>15</v>
      </c>
      <c r="Q55" s="59">
        <v>81.492869819576299</v>
      </c>
    </row>
    <row r="56" spans="13:17" x14ac:dyDescent="0.3">
      <c r="M56">
        <f>'$ Portfolio Loss'!H55</f>
        <v>52</v>
      </c>
      <c r="N56" s="46">
        <f>'$ Portfolio Loss'!O55</f>
        <v>84.450097055050719</v>
      </c>
      <c r="P56">
        <v>36</v>
      </c>
      <c r="Q56" s="59">
        <v>81.319532510622594</v>
      </c>
    </row>
    <row r="57" spans="13:17" x14ac:dyDescent="0.3">
      <c r="M57">
        <f>'$ Portfolio Loss'!H56</f>
        <v>53</v>
      </c>
      <c r="N57" s="46">
        <f>'$ Portfolio Loss'!O56</f>
        <v>-2.4106247774107032</v>
      </c>
      <c r="P57">
        <v>458</v>
      </c>
      <c r="Q57" s="59">
        <v>78.468832576483692</v>
      </c>
    </row>
    <row r="58" spans="13:17" x14ac:dyDescent="0.3">
      <c r="M58">
        <f>'$ Portfolio Loss'!H57</f>
        <v>54</v>
      </c>
      <c r="N58" s="46">
        <f>'$ Portfolio Loss'!O57</f>
        <v>-75.519634658701762</v>
      </c>
      <c r="P58">
        <v>178</v>
      </c>
      <c r="Q58" s="59">
        <v>77.727174276462392</v>
      </c>
    </row>
    <row r="59" spans="13:17" x14ac:dyDescent="0.3">
      <c r="M59">
        <f>'$ Portfolio Loss'!H58</f>
        <v>55</v>
      </c>
      <c r="N59" s="46">
        <f>'$ Portfolio Loss'!O58</f>
        <v>-45.211974040936184</v>
      </c>
      <c r="P59">
        <v>378</v>
      </c>
      <c r="Q59" s="59">
        <v>77.340378506802153</v>
      </c>
    </row>
    <row r="60" spans="13:17" x14ac:dyDescent="0.3">
      <c r="M60">
        <f>'$ Portfolio Loss'!H59</f>
        <v>56</v>
      </c>
      <c r="N60" s="46">
        <f>'$ Portfolio Loss'!O59</f>
        <v>-38.067827783341272</v>
      </c>
      <c r="P60">
        <v>198</v>
      </c>
      <c r="Q60" s="59">
        <v>75.969393740913802</v>
      </c>
    </row>
    <row r="61" spans="13:17" x14ac:dyDescent="0.3">
      <c r="M61">
        <f>'$ Portfolio Loss'!H60</f>
        <v>57</v>
      </c>
      <c r="N61" s="46">
        <f>'$ Portfolio Loss'!O60</f>
        <v>-12.17901148486817</v>
      </c>
      <c r="P61">
        <v>361</v>
      </c>
      <c r="Q61" s="59">
        <v>75.639754229416212</v>
      </c>
    </row>
    <row r="62" spans="13:17" x14ac:dyDescent="0.3">
      <c r="M62">
        <f>'$ Portfolio Loss'!H61</f>
        <v>58</v>
      </c>
      <c r="N62" s="46">
        <f>'$ Portfolio Loss'!O61</f>
        <v>18.049147858888318</v>
      </c>
      <c r="P62">
        <v>13</v>
      </c>
      <c r="Q62" s="59">
        <v>72.558275954686906</v>
      </c>
    </row>
    <row r="63" spans="13:17" x14ac:dyDescent="0.3">
      <c r="M63">
        <f>'$ Portfolio Loss'!H62</f>
        <v>59</v>
      </c>
      <c r="N63" s="46">
        <f>'$ Portfolio Loss'!O62</f>
        <v>41.47714379673198</v>
      </c>
      <c r="P63">
        <v>215</v>
      </c>
      <c r="Q63" s="59">
        <v>71.761120611678052</v>
      </c>
    </row>
    <row r="64" spans="13:17" x14ac:dyDescent="0.3">
      <c r="M64">
        <f>'$ Portfolio Loss'!H63</f>
        <v>60</v>
      </c>
      <c r="N64" s="46">
        <f>'$ Portfolio Loss'!O63</f>
        <v>14.292364227270809</v>
      </c>
      <c r="P64">
        <v>313</v>
      </c>
      <c r="Q64" s="59">
        <v>71.213317762561928</v>
      </c>
    </row>
    <row r="65" spans="13:17" x14ac:dyDescent="0.3">
      <c r="M65">
        <f>'$ Portfolio Loss'!H64</f>
        <v>61</v>
      </c>
      <c r="N65" s="46">
        <f>'$ Portfolio Loss'!O64</f>
        <v>-39.02391067921053</v>
      </c>
      <c r="P65">
        <v>450</v>
      </c>
      <c r="Q65" s="59">
        <v>70.009758010754013</v>
      </c>
    </row>
    <row r="66" spans="13:17" x14ac:dyDescent="0.3">
      <c r="M66">
        <f>'$ Portfolio Loss'!H65</f>
        <v>62</v>
      </c>
      <c r="N66" s="46">
        <f>'$ Portfolio Loss'!O65</f>
        <v>-31.425997423397348</v>
      </c>
      <c r="P66">
        <v>442</v>
      </c>
      <c r="Q66" s="59">
        <v>68.972944468960122</v>
      </c>
    </row>
    <row r="67" spans="13:17" x14ac:dyDescent="0.3">
      <c r="M67">
        <f>'$ Portfolio Loss'!H66</f>
        <v>63</v>
      </c>
      <c r="N67" s="46">
        <f>'$ Portfolio Loss'!O66</f>
        <v>-45.503498612602925</v>
      </c>
      <c r="P67">
        <v>379</v>
      </c>
      <c r="Q67" s="59">
        <v>67.711990227668139</v>
      </c>
    </row>
    <row r="68" spans="13:17" x14ac:dyDescent="0.3">
      <c r="M68">
        <f>'$ Portfolio Loss'!H67</f>
        <v>64</v>
      </c>
      <c r="N68" s="46">
        <f>'$ Portfolio Loss'!O67</f>
        <v>-75.332368974681231</v>
      </c>
      <c r="P68">
        <v>480</v>
      </c>
      <c r="Q68" s="59">
        <v>66.743037878131872</v>
      </c>
    </row>
    <row r="69" spans="13:17" x14ac:dyDescent="0.3">
      <c r="M69">
        <f>'$ Portfolio Loss'!H68</f>
        <v>65</v>
      </c>
      <c r="N69" s="46">
        <f>'$ Portfolio Loss'!O68</f>
        <v>-13.703420104413453</v>
      </c>
      <c r="P69">
        <v>118</v>
      </c>
      <c r="Q69" s="59">
        <v>66.048228246800136</v>
      </c>
    </row>
    <row r="70" spans="13:17" x14ac:dyDescent="0.3">
      <c r="M70">
        <f>'$ Portfolio Loss'!H69</f>
        <v>66</v>
      </c>
      <c r="N70" s="46">
        <f>'$ Portfolio Loss'!O69</f>
        <v>-52.041807418727331</v>
      </c>
      <c r="P70">
        <v>312</v>
      </c>
      <c r="Q70" s="59">
        <v>65.442250766938741</v>
      </c>
    </row>
    <row r="71" spans="13:17" x14ac:dyDescent="0.3">
      <c r="M71">
        <f>'$ Portfolio Loss'!H70</f>
        <v>67</v>
      </c>
      <c r="N71" s="46">
        <f>'$ Portfolio Loss'!O70</f>
        <v>27.793594823559033</v>
      </c>
      <c r="P71">
        <v>394</v>
      </c>
      <c r="Q71" s="59">
        <v>65.230333076477109</v>
      </c>
    </row>
    <row r="72" spans="13:17" x14ac:dyDescent="0.3">
      <c r="M72">
        <f>'$ Portfolio Loss'!H71</f>
        <v>68</v>
      </c>
      <c r="N72" s="46">
        <f>'$ Portfolio Loss'!O71</f>
        <v>-21.149687750057637</v>
      </c>
      <c r="P72">
        <v>193</v>
      </c>
      <c r="Q72" s="59">
        <v>63.918049384141341</v>
      </c>
    </row>
    <row r="73" spans="13:17" x14ac:dyDescent="0.3">
      <c r="M73">
        <f>'$ Portfolio Loss'!H72</f>
        <v>69</v>
      </c>
      <c r="N73" s="46">
        <f>'$ Portfolio Loss'!O72</f>
        <v>14.972752358245998</v>
      </c>
      <c r="P73">
        <v>270</v>
      </c>
      <c r="Q73" s="59">
        <v>63.068125247333228</v>
      </c>
    </row>
    <row r="74" spans="13:17" x14ac:dyDescent="0.3">
      <c r="M74">
        <f>'$ Portfolio Loss'!H73</f>
        <v>70</v>
      </c>
      <c r="N74" s="46">
        <f>'$ Portfolio Loss'!O73</f>
        <v>10.577998784774536</v>
      </c>
      <c r="P74">
        <v>330</v>
      </c>
      <c r="Q74" s="59">
        <v>62.542507324087637</v>
      </c>
    </row>
    <row r="75" spans="13:17" x14ac:dyDescent="0.3">
      <c r="M75">
        <f>'$ Portfolio Loss'!H74</f>
        <v>71</v>
      </c>
      <c r="N75" s="46">
        <f>'$ Portfolio Loss'!O74</f>
        <v>-49.688514878745991</v>
      </c>
      <c r="P75">
        <v>258</v>
      </c>
      <c r="Q75" s="59">
        <v>62.522773557580877</v>
      </c>
    </row>
    <row r="76" spans="13:17" x14ac:dyDescent="0.3">
      <c r="M76">
        <f>'$ Portfolio Loss'!H75</f>
        <v>72</v>
      </c>
      <c r="N76" s="46">
        <f>'$ Portfolio Loss'!O75</f>
        <v>42.140566460897389</v>
      </c>
      <c r="P76">
        <v>87</v>
      </c>
      <c r="Q76" s="59">
        <v>62.287658887842554</v>
      </c>
    </row>
    <row r="77" spans="13:17" x14ac:dyDescent="0.3">
      <c r="M77">
        <f>'$ Portfolio Loss'!H76</f>
        <v>73</v>
      </c>
      <c r="N77" s="46">
        <f>'$ Portfolio Loss'!O76</f>
        <v>-52.090910776058081</v>
      </c>
      <c r="P77">
        <v>405</v>
      </c>
      <c r="Q77" s="59">
        <v>62.040037966264208</v>
      </c>
    </row>
    <row r="78" spans="13:17" x14ac:dyDescent="0.3">
      <c r="M78">
        <f>'$ Portfolio Loss'!H77</f>
        <v>74</v>
      </c>
      <c r="N78" s="46">
        <f>'$ Portfolio Loss'!O77</f>
        <v>42.062891708150346</v>
      </c>
      <c r="P78">
        <v>153</v>
      </c>
      <c r="Q78" s="59">
        <v>61.820757565295935</v>
      </c>
    </row>
    <row r="79" spans="13:17" x14ac:dyDescent="0.3">
      <c r="M79">
        <f>'$ Portfolio Loss'!H78</f>
        <v>75</v>
      </c>
      <c r="N79" s="46">
        <f>'$ Portfolio Loss'!O78</f>
        <v>29.492935027308704</v>
      </c>
      <c r="P79">
        <v>179</v>
      </c>
      <c r="Q79" s="59">
        <v>61.375697837767802</v>
      </c>
    </row>
    <row r="80" spans="13:17" x14ac:dyDescent="0.3">
      <c r="M80">
        <f>'$ Portfolio Loss'!H79</f>
        <v>76</v>
      </c>
      <c r="N80" s="46">
        <f>'$ Portfolio Loss'!O79</f>
        <v>90.974661000205742</v>
      </c>
      <c r="P80">
        <v>45</v>
      </c>
      <c r="Q80" s="59">
        <v>59.84980215948417</v>
      </c>
    </row>
    <row r="81" spans="13:17" x14ac:dyDescent="0.3">
      <c r="M81">
        <f>'$ Portfolio Loss'!H80</f>
        <v>77</v>
      </c>
      <c r="N81" s="46">
        <f>'$ Portfolio Loss'!O80</f>
        <v>-7.7669676584409899</v>
      </c>
      <c r="P81">
        <v>326</v>
      </c>
      <c r="Q81" s="59">
        <v>58.912575328900857</v>
      </c>
    </row>
    <row r="82" spans="13:17" x14ac:dyDescent="0.3">
      <c r="M82">
        <f>'$ Portfolio Loss'!H81</f>
        <v>78</v>
      </c>
      <c r="N82" s="46">
        <f>'$ Portfolio Loss'!O81</f>
        <v>-18.078819578435287</v>
      </c>
      <c r="P82">
        <v>337</v>
      </c>
      <c r="Q82" s="59">
        <v>57.93807964230291</v>
      </c>
    </row>
    <row r="83" spans="13:17" x14ac:dyDescent="0.3">
      <c r="M83">
        <f>'$ Portfolio Loss'!H82</f>
        <v>79</v>
      </c>
      <c r="N83" s="46">
        <f>'$ Portfolio Loss'!O82</f>
        <v>-35.439429521753482</v>
      </c>
      <c r="P83">
        <v>162</v>
      </c>
      <c r="Q83" s="59">
        <v>57.163245013412961</v>
      </c>
    </row>
    <row r="84" spans="13:17" x14ac:dyDescent="0.3">
      <c r="M84">
        <f>'$ Portfolio Loss'!H83</f>
        <v>80</v>
      </c>
      <c r="N84" s="46">
        <f>'$ Portfolio Loss'!O83</f>
        <v>-44.390868681701249</v>
      </c>
      <c r="P84">
        <v>17</v>
      </c>
      <c r="Q84" s="59">
        <v>56.88225094142399</v>
      </c>
    </row>
    <row r="85" spans="13:17" x14ac:dyDescent="0.3">
      <c r="M85">
        <f>'$ Portfolio Loss'!H84</f>
        <v>81</v>
      </c>
      <c r="N85" s="46">
        <f>'$ Portfolio Loss'!O84</f>
        <v>-31.677569586667232</v>
      </c>
      <c r="P85">
        <v>97</v>
      </c>
      <c r="Q85" s="59">
        <v>55.943662541565573</v>
      </c>
    </row>
    <row r="86" spans="13:17" x14ac:dyDescent="0.3">
      <c r="M86">
        <f>'$ Portfolio Loss'!H85</f>
        <v>82</v>
      </c>
      <c r="N86" s="46">
        <f>'$ Portfolio Loss'!O85</f>
        <v>-42.637269321383428</v>
      </c>
      <c r="P86">
        <v>99</v>
      </c>
      <c r="Q86" s="59">
        <v>54.684932618347375</v>
      </c>
    </row>
    <row r="87" spans="13:17" x14ac:dyDescent="0.3">
      <c r="M87">
        <f>'$ Portfolio Loss'!H86</f>
        <v>83</v>
      </c>
      <c r="N87" s="46">
        <f>'$ Portfolio Loss'!O86</f>
        <v>-42.78123194343425</v>
      </c>
      <c r="P87">
        <v>219</v>
      </c>
      <c r="Q87" s="59">
        <v>54.285825627344821</v>
      </c>
    </row>
    <row r="88" spans="13:17" x14ac:dyDescent="0.3">
      <c r="M88">
        <f>'$ Portfolio Loss'!H87</f>
        <v>84</v>
      </c>
      <c r="N88" s="46">
        <f>'$ Portfolio Loss'!O87</f>
        <v>52.159878670374383</v>
      </c>
      <c r="P88">
        <v>320</v>
      </c>
      <c r="Q88" s="59">
        <v>54.093013986324877</v>
      </c>
    </row>
    <row r="89" spans="13:17" x14ac:dyDescent="0.3">
      <c r="M89">
        <f>'$ Portfolio Loss'!H88</f>
        <v>85</v>
      </c>
      <c r="N89" s="46">
        <f>'$ Portfolio Loss'!O88</f>
        <v>-25.871490935322072</v>
      </c>
      <c r="P89">
        <v>146</v>
      </c>
      <c r="Q89" s="59">
        <v>53.356654524550322</v>
      </c>
    </row>
    <row r="90" spans="13:17" x14ac:dyDescent="0.3">
      <c r="M90">
        <f>'$ Portfolio Loss'!H89</f>
        <v>86</v>
      </c>
      <c r="N90" s="46">
        <f>'$ Portfolio Loss'!O89</f>
        <v>-23.92512322683433</v>
      </c>
      <c r="P90">
        <v>321</v>
      </c>
      <c r="Q90" s="59">
        <v>53.273848375334637</v>
      </c>
    </row>
    <row r="91" spans="13:17" x14ac:dyDescent="0.3">
      <c r="M91">
        <f>'$ Portfolio Loss'!H90</f>
        <v>87</v>
      </c>
      <c r="N91" s="46">
        <f>'$ Portfolio Loss'!O90</f>
        <v>62.287658887842554</v>
      </c>
      <c r="P91">
        <v>84</v>
      </c>
      <c r="Q91" s="59">
        <v>52.159878670374383</v>
      </c>
    </row>
    <row r="92" spans="13:17" x14ac:dyDescent="0.3">
      <c r="M92">
        <f>'$ Portfolio Loss'!H91</f>
        <v>88</v>
      </c>
      <c r="N92" s="46">
        <f>'$ Portfolio Loss'!O91</f>
        <v>15.815665313972204</v>
      </c>
      <c r="P92">
        <v>429</v>
      </c>
      <c r="Q92" s="59">
        <v>51.615710198466331</v>
      </c>
    </row>
    <row r="93" spans="13:17" x14ac:dyDescent="0.3">
      <c r="M93">
        <f>'$ Portfolio Loss'!H92</f>
        <v>89</v>
      </c>
      <c r="N93" s="46">
        <f>'$ Portfolio Loss'!O92</f>
        <v>21.396406804200524</v>
      </c>
      <c r="P93">
        <v>346</v>
      </c>
      <c r="Q93" s="59">
        <v>51.148101873071937</v>
      </c>
    </row>
    <row r="94" spans="13:17" x14ac:dyDescent="0.3">
      <c r="M94">
        <f>'$ Portfolio Loss'!H93</f>
        <v>90</v>
      </c>
      <c r="N94" s="46">
        <f>'$ Portfolio Loss'!O93</f>
        <v>98.788857615676534</v>
      </c>
      <c r="P94">
        <v>385</v>
      </c>
      <c r="Q94" s="59">
        <v>50.882254436219228</v>
      </c>
    </row>
    <row r="95" spans="13:17" x14ac:dyDescent="0.3">
      <c r="M95">
        <f>'$ Portfolio Loss'!H94</f>
        <v>91</v>
      </c>
      <c r="N95" s="46">
        <f>'$ Portfolio Loss'!O94</f>
        <v>14.180501838131022</v>
      </c>
      <c r="P95">
        <v>158</v>
      </c>
      <c r="Q95" s="59">
        <v>49.54171393076831</v>
      </c>
    </row>
    <row r="96" spans="13:17" x14ac:dyDescent="0.3">
      <c r="M96">
        <f>'$ Portfolio Loss'!H95</f>
        <v>92</v>
      </c>
      <c r="N96" s="46">
        <f>'$ Portfolio Loss'!O95</f>
        <v>40.34537678045308</v>
      </c>
      <c r="P96">
        <v>282</v>
      </c>
      <c r="Q96" s="59">
        <v>48.645573271143803</v>
      </c>
    </row>
    <row r="97" spans="13:17" x14ac:dyDescent="0.3">
      <c r="M97">
        <f>'$ Portfolio Loss'!H96</f>
        <v>93</v>
      </c>
      <c r="N97" s="46">
        <f>'$ Portfolio Loss'!O96</f>
        <v>33.763832907512551</v>
      </c>
      <c r="P97">
        <v>119</v>
      </c>
      <c r="Q97" s="59">
        <v>48.198099265851852</v>
      </c>
    </row>
    <row r="98" spans="13:17" x14ac:dyDescent="0.3">
      <c r="M98">
        <f>'$ Portfolio Loss'!H97</f>
        <v>94</v>
      </c>
      <c r="N98" s="46">
        <f>'$ Portfolio Loss'!O97</f>
        <v>83.999946449876006</v>
      </c>
      <c r="P98">
        <v>220</v>
      </c>
      <c r="Q98" s="59">
        <v>48.192701514219152</v>
      </c>
    </row>
    <row r="99" spans="13:17" x14ac:dyDescent="0.3">
      <c r="M99">
        <f>'$ Portfolio Loss'!H98</f>
        <v>95</v>
      </c>
      <c r="N99" s="46">
        <f>'$ Portfolio Loss'!O98</f>
        <v>45.596149453640464</v>
      </c>
      <c r="P99">
        <v>389</v>
      </c>
      <c r="Q99" s="59">
        <v>47.658805699786171</v>
      </c>
    </row>
    <row r="100" spans="13:17" x14ac:dyDescent="0.3">
      <c r="M100">
        <f>'$ Portfolio Loss'!H99</f>
        <v>96</v>
      </c>
      <c r="N100" s="46">
        <f>'$ Portfolio Loss'!O99</f>
        <v>27.742666606205603</v>
      </c>
      <c r="P100">
        <v>101</v>
      </c>
      <c r="Q100" s="59">
        <v>46.923438349458593</v>
      </c>
    </row>
    <row r="101" spans="13:17" x14ac:dyDescent="0.3">
      <c r="M101">
        <f>'$ Portfolio Loss'!H100</f>
        <v>97</v>
      </c>
      <c r="N101" s="46">
        <f>'$ Portfolio Loss'!O100</f>
        <v>55.943662541565573</v>
      </c>
      <c r="P101">
        <v>371</v>
      </c>
      <c r="Q101" s="59">
        <v>46.881997397573286</v>
      </c>
    </row>
    <row r="102" spans="13:17" x14ac:dyDescent="0.3">
      <c r="M102">
        <f>'$ Portfolio Loss'!H101</f>
        <v>98</v>
      </c>
      <c r="N102" s="46">
        <f>'$ Portfolio Loss'!O101</f>
        <v>-75.187363725979594</v>
      </c>
      <c r="P102">
        <v>201</v>
      </c>
      <c r="Q102" s="59">
        <v>46.656373216277643</v>
      </c>
    </row>
    <row r="103" spans="13:17" x14ac:dyDescent="0.3">
      <c r="M103">
        <f>'$ Portfolio Loss'!H102</f>
        <v>99</v>
      </c>
      <c r="N103" s="46">
        <f>'$ Portfolio Loss'!O102</f>
        <v>54.684932618347375</v>
      </c>
      <c r="P103">
        <v>95</v>
      </c>
      <c r="Q103" s="59">
        <v>45.596149453640464</v>
      </c>
    </row>
    <row r="104" spans="13:17" x14ac:dyDescent="0.3">
      <c r="M104">
        <f>'$ Portfolio Loss'!H103</f>
        <v>100</v>
      </c>
      <c r="N104" s="46">
        <f>'$ Portfolio Loss'!O103</f>
        <v>17.608126440696651</v>
      </c>
      <c r="P104">
        <v>414</v>
      </c>
      <c r="Q104" s="59">
        <v>45.41588796790893</v>
      </c>
    </row>
    <row r="105" spans="13:17" x14ac:dyDescent="0.3">
      <c r="M105">
        <f>'$ Portfolio Loss'!H104</f>
        <v>101</v>
      </c>
      <c r="N105" s="46">
        <f>'$ Portfolio Loss'!O104</f>
        <v>46.923438349458593</v>
      </c>
      <c r="P105">
        <v>182</v>
      </c>
      <c r="Q105" s="59">
        <v>44.319690740174337</v>
      </c>
    </row>
    <row r="106" spans="13:17" x14ac:dyDescent="0.3">
      <c r="M106">
        <f>'$ Portfolio Loss'!H105</f>
        <v>102</v>
      </c>
      <c r="N106" s="46">
        <f>'$ Portfolio Loss'!O105</f>
        <v>-64.205861462356552</v>
      </c>
      <c r="P106">
        <v>106</v>
      </c>
      <c r="Q106" s="59">
        <v>43.216045745144584</v>
      </c>
    </row>
    <row r="107" spans="13:17" x14ac:dyDescent="0.3">
      <c r="M107">
        <f>'$ Portfolio Loss'!H106</f>
        <v>103</v>
      </c>
      <c r="N107" s="46">
        <f>'$ Portfolio Loss'!O106</f>
        <v>-25.158564551336895</v>
      </c>
      <c r="P107">
        <v>51</v>
      </c>
      <c r="Q107" s="59">
        <v>43.190384607334636</v>
      </c>
    </row>
    <row r="108" spans="13:17" x14ac:dyDescent="0.3">
      <c r="M108">
        <f>'$ Portfolio Loss'!H107</f>
        <v>104</v>
      </c>
      <c r="N108" s="46">
        <f>'$ Portfolio Loss'!O107</f>
        <v>-46.415000211824008</v>
      </c>
      <c r="P108">
        <v>131</v>
      </c>
      <c r="Q108" s="59">
        <v>42.910175496283046</v>
      </c>
    </row>
    <row r="109" spans="13:17" x14ac:dyDescent="0.3">
      <c r="M109">
        <f>'$ Portfolio Loss'!H108</f>
        <v>105</v>
      </c>
      <c r="N109" s="46">
        <f>'$ Portfolio Loss'!O108</f>
        <v>41.544658048424026</v>
      </c>
      <c r="P109">
        <v>72</v>
      </c>
      <c r="Q109" s="59">
        <v>42.140566460897389</v>
      </c>
    </row>
    <row r="110" spans="13:17" x14ac:dyDescent="0.3">
      <c r="M110">
        <f>'$ Portfolio Loss'!H109</f>
        <v>106</v>
      </c>
      <c r="N110" s="46">
        <f>'$ Portfolio Loss'!O109</f>
        <v>43.216045745144584</v>
      </c>
      <c r="P110">
        <v>74</v>
      </c>
      <c r="Q110" s="59">
        <v>42.062891708150346</v>
      </c>
    </row>
    <row r="111" spans="13:17" x14ac:dyDescent="0.3">
      <c r="M111">
        <f>'$ Portfolio Loss'!H110</f>
        <v>107</v>
      </c>
      <c r="N111" s="46">
        <f>'$ Portfolio Loss'!O110</f>
        <v>-69.165800514263537</v>
      </c>
      <c r="P111">
        <v>239</v>
      </c>
      <c r="Q111" s="59">
        <v>41.755650860317473</v>
      </c>
    </row>
    <row r="112" spans="13:17" x14ac:dyDescent="0.3">
      <c r="M112">
        <f>'$ Portfolio Loss'!H111</f>
        <v>108</v>
      </c>
      <c r="N112" s="46">
        <f>'$ Portfolio Loss'!O111</f>
        <v>-29.763899731253332</v>
      </c>
      <c r="P112">
        <v>105</v>
      </c>
      <c r="Q112" s="59">
        <v>41.544658048424026</v>
      </c>
    </row>
    <row r="113" spans="13:17" x14ac:dyDescent="0.3">
      <c r="M113">
        <f>'$ Portfolio Loss'!H112</f>
        <v>109</v>
      </c>
      <c r="N113" s="46">
        <f>'$ Portfolio Loss'!O112</f>
        <v>19.397871418801515</v>
      </c>
      <c r="P113">
        <v>59</v>
      </c>
      <c r="Q113" s="59">
        <v>41.47714379673198</v>
      </c>
    </row>
    <row r="114" spans="13:17" x14ac:dyDescent="0.3">
      <c r="M114">
        <f>'$ Portfolio Loss'!H113</f>
        <v>110</v>
      </c>
      <c r="N114" s="46">
        <f>'$ Portfolio Loss'!O113</f>
        <v>1.7180168891118228</v>
      </c>
      <c r="P114">
        <v>34</v>
      </c>
      <c r="Q114" s="59">
        <v>41.076332986156558</v>
      </c>
    </row>
    <row r="115" spans="13:17" x14ac:dyDescent="0.3">
      <c r="M115">
        <f>'$ Portfolio Loss'!H114</f>
        <v>111</v>
      </c>
      <c r="N115" s="46">
        <f>'$ Portfolio Loss'!O114</f>
        <v>-18.899386624620092</v>
      </c>
      <c r="P115">
        <v>232</v>
      </c>
      <c r="Q115" s="59">
        <v>40.888291246759763</v>
      </c>
    </row>
    <row r="116" spans="13:17" x14ac:dyDescent="0.3">
      <c r="M116">
        <f>'$ Portfolio Loss'!H115</f>
        <v>112</v>
      </c>
      <c r="N116" s="46">
        <f>'$ Portfolio Loss'!O115</f>
        <v>-27.654003693322011</v>
      </c>
      <c r="P116">
        <v>445</v>
      </c>
      <c r="Q116" s="59">
        <v>40.451092404658993</v>
      </c>
    </row>
    <row r="117" spans="13:17" x14ac:dyDescent="0.3">
      <c r="M117">
        <f>'$ Portfolio Loss'!H116</f>
        <v>113</v>
      </c>
      <c r="N117" s="46">
        <f>'$ Portfolio Loss'!O116</f>
        <v>10.472959496466501</v>
      </c>
      <c r="P117">
        <v>92</v>
      </c>
      <c r="Q117" s="59">
        <v>40.34537678045308</v>
      </c>
    </row>
    <row r="118" spans="13:17" x14ac:dyDescent="0.3">
      <c r="M118">
        <f>'$ Portfolio Loss'!H117</f>
        <v>114</v>
      </c>
      <c r="N118" s="46">
        <f>'$ Portfolio Loss'!O117</f>
        <v>-67.019059327893046</v>
      </c>
      <c r="P118">
        <v>127</v>
      </c>
      <c r="Q118" s="59">
        <v>39.593918074420799</v>
      </c>
    </row>
    <row r="119" spans="13:17" x14ac:dyDescent="0.3">
      <c r="M119">
        <f>'$ Portfolio Loss'!H118</f>
        <v>115</v>
      </c>
      <c r="N119" s="46">
        <f>'$ Portfolio Loss'!O118</f>
        <v>-71.669762178946257</v>
      </c>
      <c r="P119">
        <v>148</v>
      </c>
      <c r="Q119" s="59">
        <v>38.41166371422878</v>
      </c>
    </row>
    <row r="120" spans="13:17" x14ac:dyDescent="0.3">
      <c r="M120">
        <f>'$ Portfolio Loss'!H119</f>
        <v>116</v>
      </c>
      <c r="N120" s="46">
        <f>'$ Portfolio Loss'!O119</f>
        <v>-3.4396613283497572</v>
      </c>
      <c r="P120">
        <v>227</v>
      </c>
      <c r="Q120" s="59">
        <v>38.27616588644014</v>
      </c>
    </row>
    <row r="121" spans="13:17" x14ac:dyDescent="0.3">
      <c r="M121">
        <f>'$ Portfolio Loss'!H120</f>
        <v>117</v>
      </c>
      <c r="N121" s="46">
        <f>'$ Portfolio Loss'!O120</f>
        <v>-18.888991996265759</v>
      </c>
      <c r="P121">
        <v>339</v>
      </c>
      <c r="Q121" s="59">
        <v>37.496635907196833</v>
      </c>
    </row>
    <row r="122" spans="13:17" x14ac:dyDescent="0.3">
      <c r="M122">
        <f>'$ Portfolio Loss'!H121</f>
        <v>118</v>
      </c>
      <c r="N122" s="46">
        <f>'$ Portfolio Loss'!O121</f>
        <v>66.048228246800136</v>
      </c>
      <c r="P122">
        <v>256</v>
      </c>
      <c r="Q122" s="59">
        <v>36.601375665964952</v>
      </c>
    </row>
    <row r="123" spans="13:17" x14ac:dyDescent="0.3">
      <c r="M123">
        <f>'$ Portfolio Loss'!H122</f>
        <v>119</v>
      </c>
      <c r="N123" s="46">
        <f>'$ Portfolio Loss'!O122</f>
        <v>48.198099265851852</v>
      </c>
      <c r="P123">
        <v>476</v>
      </c>
      <c r="Q123" s="59">
        <v>35.780308145516756</v>
      </c>
    </row>
    <row r="124" spans="13:17" x14ac:dyDescent="0.3">
      <c r="M124">
        <f>'$ Portfolio Loss'!H123</f>
        <v>120</v>
      </c>
      <c r="N124" s="46">
        <f>'$ Portfolio Loss'!O123</f>
        <v>5.6860837377735152</v>
      </c>
      <c r="P124">
        <v>14</v>
      </c>
      <c r="Q124" s="59">
        <v>35.767826695031545</v>
      </c>
    </row>
    <row r="125" spans="13:17" x14ac:dyDescent="0.3">
      <c r="M125">
        <f>'$ Portfolio Loss'!H124</f>
        <v>121</v>
      </c>
      <c r="N125" s="46">
        <f>'$ Portfolio Loss'!O124</f>
        <v>91.200542542463154</v>
      </c>
      <c r="P125">
        <v>40</v>
      </c>
      <c r="Q125" s="59">
        <v>35.174552520771613</v>
      </c>
    </row>
    <row r="126" spans="13:17" x14ac:dyDescent="0.3">
      <c r="M126">
        <f>'$ Portfolio Loss'!H125</f>
        <v>122</v>
      </c>
      <c r="N126" s="46">
        <f>'$ Portfolio Loss'!O125</f>
        <v>-19.239699253575964</v>
      </c>
      <c r="P126">
        <v>444</v>
      </c>
      <c r="Q126" s="59">
        <v>34.841622106498107</v>
      </c>
    </row>
    <row r="127" spans="13:17" x14ac:dyDescent="0.3">
      <c r="M127">
        <f>'$ Portfolio Loss'!H126</f>
        <v>123</v>
      </c>
      <c r="N127" s="46">
        <f>'$ Portfolio Loss'!O126</f>
        <v>-34.816118621238274</v>
      </c>
      <c r="P127">
        <v>265</v>
      </c>
      <c r="Q127" s="59">
        <v>34.24880495731486</v>
      </c>
    </row>
    <row r="128" spans="13:17" x14ac:dyDescent="0.3">
      <c r="M128">
        <f>'$ Portfolio Loss'!H127</f>
        <v>124</v>
      </c>
      <c r="N128" s="46">
        <f>'$ Portfolio Loss'!O127</f>
        <v>-87.853599859987298</v>
      </c>
      <c r="P128">
        <v>93</v>
      </c>
      <c r="Q128" s="59">
        <v>33.763832907512551</v>
      </c>
    </row>
    <row r="129" spans="13:17" x14ac:dyDescent="0.3">
      <c r="M129">
        <f>'$ Portfolio Loss'!H128</f>
        <v>125</v>
      </c>
      <c r="N129" s="46">
        <f>'$ Portfolio Loss'!O128</f>
        <v>-49.33026997747038</v>
      </c>
      <c r="P129">
        <v>369</v>
      </c>
      <c r="Q129" s="59">
        <v>31.832818162431067</v>
      </c>
    </row>
    <row r="130" spans="13:17" x14ac:dyDescent="0.3">
      <c r="M130">
        <f>'$ Portfolio Loss'!H129</f>
        <v>126</v>
      </c>
      <c r="N130" s="46">
        <f>'$ Portfolio Loss'!O129</f>
        <v>0.40734739194158465</v>
      </c>
      <c r="P130">
        <v>327</v>
      </c>
      <c r="Q130" s="59">
        <v>31.543246450291917</v>
      </c>
    </row>
    <row r="131" spans="13:17" x14ac:dyDescent="0.3">
      <c r="M131">
        <f>'$ Portfolio Loss'!H130</f>
        <v>127</v>
      </c>
      <c r="N131" s="46">
        <f>'$ Portfolio Loss'!O130</f>
        <v>39.593918074420799</v>
      </c>
      <c r="P131">
        <v>345</v>
      </c>
      <c r="Q131" s="59">
        <v>30.969467443077519</v>
      </c>
    </row>
    <row r="132" spans="13:17" x14ac:dyDescent="0.3">
      <c r="M132">
        <f>'$ Portfolio Loss'!H131</f>
        <v>128</v>
      </c>
      <c r="N132" s="46">
        <f>'$ Portfolio Loss'!O131</f>
        <v>107.18655683130601</v>
      </c>
      <c r="P132">
        <v>49</v>
      </c>
      <c r="Q132" s="59">
        <v>29.747836032629493</v>
      </c>
    </row>
    <row r="133" spans="13:17" x14ac:dyDescent="0.3">
      <c r="M133">
        <f>'$ Portfolio Loss'!H132</f>
        <v>129</v>
      </c>
      <c r="N133" s="46">
        <f>'$ Portfolio Loss'!O132</f>
        <v>13.553403503401569</v>
      </c>
      <c r="P133">
        <v>75</v>
      </c>
      <c r="Q133" s="59">
        <v>29.492935027308704</v>
      </c>
    </row>
    <row r="134" spans="13:17" x14ac:dyDescent="0.3">
      <c r="M134">
        <f>'$ Portfolio Loss'!H133</f>
        <v>130</v>
      </c>
      <c r="N134" s="46">
        <f>'$ Portfolio Loss'!O133</f>
        <v>9.043945226152573</v>
      </c>
      <c r="P134">
        <v>164</v>
      </c>
      <c r="Q134" s="59">
        <v>28.543314137965353</v>
      </c>
    </row>
    <row r="135" spans="13:17" x14ac:dyDescent="0.3">
      <c r="M135">
        <f>'$ Portfolio Loss'!H134</f>
        <v>131</v>
      </c>
      <c r="N135" s="46">
        <f>'$ Portfolio Loss'!O134</f>
        <v>42.910175496283046</v>
      </c>
      <c r="P135">
        <v>209</v>
      </c>
      <c r="Q135" s="59">
        <v>28.428671839748858</v>
      </c>
    </row>
    <row r="136" spans="13:17" x14ac:dyDescent="0.3">
      <c r="M136">
        <f>'$ Portfolio Loss'!H135</f>
        <v>132</v>
      </c>
      <c r="N136" s="46">
        <f>'$ Portfolio Loss'!O135</f>
        <v>-28.333702697371336</v>
      </c>
      <c r="P136">
        <v>173</v>
      </c>
      <c r="Q136" s="59">
        <v>28.138868324731448</v>
      </c>
    </row>
    <row r="137" spans="13:17" x14ac:dyDescent="0.3">
      <c r="M137">
        <f>'$ Portfolio Loss'!H136</f>
        <v>133</v>
      </c>
      <c r="N137" s="46">
        <f>'$ Portfolio Loss'!O136</f>
        <v>-24.83953552730236</v>
      </c>
      <c r="P137">
        <v>67</v>
      </c>
      <c r="Q137" s="59">
        <v>27.793594823559033</v>
      </c>
    </row>
    <row r="138" spans="13:17" x14ac:dyDescent="0.3">
      <c r="M138">
        <f>'$ Portfolio Loss'!H137</f>
        <v>134</v>
      </c>
      <c r="N138" s="46">
        <f>'$ Portfolio Loss'!O137</f>
        <v>-87.609325575729599</v>
      </c>
      <c r="P138">
        <v>96</v>
      </c>
      <c r="Q138" s="59">
        <v>27.742666606205603</v>
      </c>
    </row>
    <row r="139" spans="13:17" x14ac:dyDescent="0.3">
      <c r="M139">
        <f>'$ Portfolio Loss'!H138</f>
        <v>135</v>
      </c>
      <c r="N139" s="46">
        <f>'$ Portfolio Loss'!O138</f>
        <v>-36.315758456334152</v>
      </c>
      <c r="P139">
        <v>370</v>
      </c>
      <c r="Q139" s="59">
        <v>27.63698473570912</v>
      </c>
    </row>
    <row r="140" spans="13:17" x14ac:dyDescent="0.3">
      <c r="M140">
        <f>'$ Portfolio Loss'!H139</f>
        <v>136</v>
      </c>
      <c r="N140" s="46">
        <f>'$ Portfolio Loss'!O139</f>
        <v>24.892207019420312</v>
      </c>
      <c r="P140">
        <v>497</v>
      </c>
      <c r="Q140" s="59">
        <v>27.583760532148517</v>
      </c>
    </row>
    <row r="141" spans="13:17" x14ac:dyDescent="0.3">
      <c r="M141">
        <f>'$ Portfolio Loss'!H140</f>
        <v>137</v>
      </c>
      <c r="N141" s="46">
        <f>'$ Portfolio Loss'!O140</f>
        <v>15.156891216052827</v>
      </c>
      <c r="P141">
        <v>33</v>
      </c>
      <c r="Q141" s="59">
        <v>27.475564070495238</v>
      </c>
    </row>
    <row r="142" spans="13:17" x14ac:dyDescent="0.3">
      <c r="M142">
        <f>'$ Portfolio Loss'!H141</f>
        <v>138</v>
      </c>
      <c r="N142" s="46">
        <f>'$ Portfolio Loss'!O141</f>
        <v>-72.369997942865666</v>
      </c>
      <c r="P142">
        <v>459</v>
      </c>
      <c r="Q142" s="59">
        <v>26.968299304957327</v>
      </c>
    </row>
    <row r="143" spans="13:17" x14ac:dyDescent="0.3">
      <c r="M143">
        <f>'$ Portfolio Loss'!H142</f>
        <v>139</v>
      </c>
      <c r="N143" s="46">
        <f>'$ Portfolio Loss'!O142</f>
        <v>-34.399038984664003</v>
      </c>
      <c r="P143">
        <v>495</v>
      </c>
      <c r="Q143" s="59">
        <v>26.445632558526995</v>
      </c>
    </row>
    <row r="144" spans="13:17" x14ac:dyDescent="0.3">
      <c r="M144">
        <f>'$ Portfolio Loss'!H143</f>
        <v>140</v>
      </c>
      <c r="N144" s="46">
        <f>'$ Portfolio Loss'!O143</f>
        <v>-31.84725860632534</v>
      </c>
      <c r="P144">
        <v>29</v>
      </c>
      <c r="Q144" s="59">
        <v>26.017542645062349</v>
      </c>
    </row>
    <row r="145" spans="13:17" x14ac:dyDescent="0.3">
      <c r="M145">
        <f>'$ Portfolio Loss'!H144</f>
        <v>141</v>
      </c>
      <c r="N145" s="46">
        <f>'$ Portfolio Loss'!O144</f>
        <v>-12.457893633387357</v>
      </c>
      <c r="P145">
        <v>234</v>
      </c>
      <c r="Q145" s="59">
        <v>25.389786076360906</v>
      </c>
    </row>
    <row r="146" spans="13:17" x14ac:dyDescent="0.3">
      <c r="M146">
        <f>'$ Portfolio Loss'!H145</f>
        <v>142</v>
      </c>
      <c r="N146" s="46">
        <f>'$ Portfolio Loss'!O145</f>
        <v>20.865210194791871</v>
      </c>
      <c r="P146">
        <v>23</v>
      </c>
      <c r="Q146" s="59">
        <v>25.203174980855692</v>
      </c>
    </row>
    <row r="147" spans="13:17" x14ac:dyDescent="0.3">
      <c r="M147">
        <f>'$ Portfolio Loss'!H146</f>
        <v>143</v>
      </c>
      <c r="N147" s="46">
        <f>'$ Portfolio Loss'!O146</f>
        <v>21.858328850499674</v>
      </c>
      <c r="P147">
        <v>446</v>
      </c>
      <c r="Q147" s="59">
        <v>25.148402235814501</v>
      </c>
    </row>
    <row r="148" spans="13:17" x14ac:dyDescent="0.3">
      <c r="M148">
        <f>'$ Portfolio Loss'!H147</f>
        <v>144</v>
      </c>
      <c r="N148" s="46">
        <f>'$ Portfolio Loss'!O147</f>
        <v>-25.103977404985926</v>
      </c>
      <c r="P148">
        <v>136</v>
      </c>
      <c r="Q148" s="59">
        <v>24.892207019420312</v>
      </c>
    </row>
    <row r="149" spans="13:17" x14ac:dyDescent="0.3">
      <c r="M149">
        <f>'$ Portfolio Loss'!H148</f>
        <v>145</v>
      </c>
      <c r="N149" s="46">
        <f>'$ Portfolio Loss'!O148</f>
        <v>107.14864104106528</v>
      </c>
      <c r="P149">
        <v>353</v>
      </c>
      <c r="Q149" s="59">
        <v>24.480307340751096</v>
      </c>
    </row>
    <row r="150" spans="13:17" x14ac:dyDescent="0.3">
      <c r="M150">
        <f>'$ Portfolio Loss'!H149</f>
        <v>146</v>
      </c>
      <c r="N150" s="46">
        <f>'$ Portfolio Loss'!O149</f>
        <v>53.356654524550322</v>
      </c>
      <c r="P150">
        <v>48</v>
      </c>
      <c r="Q150" s="59">
        <v>24.048701912724937</v>
      </c>
    </row>
    <row r="151" spans="13:17" x14ac:dyDescent="0.3">
      <c r="M151">
        <f>'$ Portfolio Loss'!H150</f>
        <v>147</v>
      </c>
      <c r="N151" s="46">
        <f>'$ Portfolio Loss'!O150</f>
        <v>23.081471128129124</v>
      </c>
      <c r="P151">
        <v>247</v>
      </c>
      <c r="Q151" s="59">
        <v>23.93402998464444</v>
      </c>
    </row>
    <row r="152" spans="13:17" x14ac:dyDescent="0.3">
      <c r="M152">
        <f>'$ Portfolio Loss'!H151</f>
        <v>148</v>
      </c>
      <c r="N152" s="46">
        <f>'$ Portfolio Loss'!O151</f>
        <v>38.41166371422878</v>
      </c>
      <c r="P152">
        <v>469</v>
      </c>
      <c r="Q152" s="59">
        <v>23.893183116668297</v>
      </c>
    </row>
    <row r="153" spans="13:17" x14ac:dyDescent="0.3">
      <c r="M153">
        <f>'$ Portfolio Loss'!H152</f>
        <v>149</v>
      </c>
      <c r="N153" s="46">
        <f>'$ Portfolio Loss'!O152</f>
        <v>7.9674619568995695</v>
      </c>
      <c r="P153">
        <v>434</v>
      </c>
      <c r="Q153" s="59">
        <v>23.327611057649847</v>
      </c>
    </row>
    <row r="154" spans="13:17" x14ac:dyDescent="0.3">
      <c r="M154">
        <f>'$ Portfolio Loss'!H153</f>
        <v>150</v>
      </c>
      <c r="N154" s="46">
        <f>'$ Portfolio Loss'!O153</f>
        <v>19.359922914582057</v>
      </c>
      <c r="P154">
        <v>24</v>
      </c>
      <c r="Q154" s="59">
        <v>23.094865730034144</v>
      </c>
    </row>
    <row r="155" spans="13:17" x14ac:dyDescent="0.3">
      <c r="M155">
        <f>'$ Portfolio Loss'!H154</f>
        <v>151</v>
      </c>
      <c r="N155" s="46">
        <f>'$ Portfolio Loss'!O154</f>
        <v>-120.39769123922815</v>
      </c>
      <c r="P155">
        <v>147</v>
      </c>
      <c r="Q155" s="59">
        <v>23.081471128129124</v>
      </c>
    </row>
    <row r="156" spans="13:17" x14ac:dyDescent="0.3">
      <c r="M156">
        <f>'$ Portfolio Loss'!H155</f>
        <v>152</v>
      </c>
      <c r="N156" s="46">
        <f>'$ Portfolio Loss'!O155</f>
        <v>7.5972480953714694</v>
      </c>
      <c r="P156">
        <v>143</v>
      </c>
      <c r="Q156" s="59">
        <v>21.858328850499674</v>
      </c>
    </row>
    <row r="157" spans="13:17" x14ac:dyDescent="0.3">
      <c r="M157">
        <f>'$ Portfolio Loss'!H156</f>
        <v>153</v>
      </c>
      <c r="N157" s="46">
        <f>'$ Portfolio Loss'!O156</f>
        <v>61.820757565295935</v>
      </c>
      <c r="P157">
        <v>244</v>
      </c>
      <c r="Q157" s="59">
        <v>21.772331479098284</v>
      </c>
    </row>
    <row r="158" spans="13:17" x14ac:dyDescent="0.3">
      <c r="M158">
        <f>'$ Portfolio Loss'!H157</f>
        <v>154</v>
      </c>
      <c r="N158" s="46">
        <f>'$ Portfolio Loss'!O157</f>
        <v>-63.194243897371052</v>
      </c>
      <c r="P158">
        <v>187</v>
      </c>
      <c r="Q158" s="59">
        <v>21.7323729359141</v>
      </c>
    </row>
    <row r="159" spans="13:17" x14ac:dyDescent="0.3">
      <c r="M159">
        <f>'$ Portfolio Loss'!H158</f>
        <v>155</v>
      </c>
      <c r="N159" s="46">
        <f>'$ Portfolio Loss'!O158</f>
        <v>-20.937162408294171</v>
      </c>
      <c r="P159">
        <v>195</v>
      </c>
      <c r="Q159" s="59">
        <v>21.540689812578421</v>
      </c>
    </row>
    <row r="160" spans="13:17" x14ac:dyDescent="0.3">
      <c r="M160">
        <f>'$ Portfolio Loss'!H159</f>
        <v>156</v>
      </c>
      <c r="N160" s="46">
        <f>'$ Portfolio Loss'!O159</f>
        <v>-63.222461090364959</v>
      </c>
      <c r="P160">
        <v>308</v>
      </c>
      <c r="Q160" s="59">
        <v>21.532016823588492</v>
      </c>
    </row>
    <row r="161" spans="13:17" x14ac:dyDescent="0.3">
      <c r="M161">
        <f>'$ Portfolio Loss'!H160</f>
        <v>157</v>
      </c>
      <c r="N161" s="46">
        <f>'$ Portfolio Loss'!O160</f>
        <v>-82.1583569084396</v>
      </c>
      <c r="P161">
        <v>355</v>
      </c>
      <c r="Q161" s="59">
        <v>21.486835573465214</v>
      </c>
    </row>
    <row r="162" spans="13:17" x14ac:dyDescent="0.3">
      <c r="M162">
        <f>'$ Portfolio Loss'!H161</f>
        <v>158</v>
      </c>
      <c r="N162" s="46">
        <f>'$ Portfolio Loss'!O161</f>
        <v>49.54171393076831</v>
      </c>
      <c r="P162">
        <v>89</v>
      </c>
      <c r="Q162" s="59">
        <v>21.396406804200524</v>
      </c>
    </row>
    <row r="163" spans="13:17" x14ac:dyDescent="0.3">
      <c r="M163">
        <f>'$ Portfolio Loss'!H162</f>
        <v>159</v>
      </c>
      <c r="N163" s="46">
        <f>'$ Portfolio Loss'!O162</f>
        <v>-33.801581568774054</v>
      </c>
      <c r="P163">
        <v>142</v>
      </c>
      <c r="Q163" s="59">
        <v>20.865210194791871</v>
      </c>
    </row>
    <row r="164" spans="13:17" x14ac:dyDescent="0.3">
      <c r="M164">
        <f>'$ Portfolio Loss'!H163</f>
        <v>160</v>
      </c>
      <c r="N164" s="46">
        <f>'$ Portfolio Loss'!O163</f>
        <v>-2.791838083330731</v>
      </c>
      <c r="P164">
        <v>191</v>
      </c>
      <c r="Q164" s="59">
        <v>20.331103940388857</v>
      </c>
    </row>
    <row r="165" spans="13:17" x14ac:dyDescent="0.3">
      <c r="M165">
        <f>'$ Portfolio Loss'!H164</f>
        <v>161</v>
      </c>
      <c r="N165" s="46">
        <f>'$ Portfolio Loss'!O164</f>
        <v>-14.791293190472061</v>
      </c>
      <c r="P165">
        <v>404</v>
      </c>
      <c r="Q165" s="59">
        <v>20.160332983850822</v>
      </c>
    </row>
    <row r="166" spans="13:17" x14ac:dyDescent="0.3">
      <c r="M166">
        <f>'$ Portfolio Loss'!H165</f>
        <v>162</v>
      </c>
      <c r="N166" s="46">
        <f>'$ Portfolio Loss'!O165</f>
        <v>57.163245013412961</v>
      </c>
      <c r="P166">
        <v>323</v>
      </c>
      <c r="Q166" s="59">
        <v>20.034431456484526</v>
      </c>
    </row>
    <row r="167" spans="13:17" x14ac:dyDescent="0.3">
      <c r="M167">
        <f>'$ Portfolio Loss'!H166</f>
        <v>163</v>
      </c>
      <c r="N167" s="46">
        <f>'$ Portfolio Loss'!O166</f>
        <v>-13.40463791807997</v>
      </c>
      <c r="P167">
        <v>250</v>
      </c>
      <c r="Q167" s="59">
        <v>20.002174339670091</v>
      </c>
    </row>
    <row r="168" spans="13:17" x14ac:dyDescent="0.3">
      <c r="M168">
        <f>'$ Portfolio Loss'!H167</f>
        <v>164</v>
      </c>
      <c r="N168" s="46">
        <f>'$ Portfolio Loss'!O167</f>
        <v>28.543314137965353</v>
      </c>
      <c r="P168">
        <v>426</v>
      </c>
      <c r="Q168" s="59">
        <v>19.50450231179093</v>
      </c>
    </row>
    <row r="169" spans="13:17" x14ac:dyDescent="0.3">
      <c r="M169">
        <f>'$ Portfolio Loss'!H168</f>
        <v>165</v>
      </c>
      <c r="N169" s="46">
        <f>'$ Portfolio Loss'!O168</f>
        <v>-2.4376457887829019</v>
      </c>
      <c r="P169">
        <v>109</v>
      </c>
      <c r="Q169" s="59">
        <v>19.397871418801515</v>
      </c>
    </row>
    <row r="170" spans="13:17" x14ac:dyDescent="0.3">
      <c r="M170">
        <f>'$ Portfolio Loss'!H169</f>
        <v>166</v>
      </c>
      <c r="N170" s="46">
        <f>'$ Portfolio Loss'!O169</f>
        <v>108.46901713282568</v>
      </c>
      <c r="P170">
        <v>150</v>
      </c>
      <c r="Q170" s="59">
        <v>19.359922914582057</v>
      </c>
    </row>
    <row r="171" spans="13:17" x14ac:dyDescent="0.3">
      <c r="M171">
        <f>'$ Portfolio Loss'!H170</f>
        <v>167</v>
      </c>
      <c r="N171" s="46">
        <f>'$ Portfolio Loss'!O170</f>
        <v>12.470583163538322</v>
      </c>
      <c r="P171">
        <v>309</v>
      </c>
      <c r="Q171" s="59">
        <v>19.227158033665546</v>
      </c>
    </row>
    <row r="172" spans="13:17" x14ac:dyDescent="0.3">
      <c r="M172">
        <f>'$ Portfolio Loss'!H171</f>
        <v>168</v>
      </c>
      <c r="N172" s="46">
        <f>'$ Portfolio Loss'!O171</f>
        <v>0.69950210104252619</v>
      </c>
      <c r="P172">
        <v>303</v>
      </c>
      <c r="Q172" s="59">
        <v>19.094349068360316</v>
      </c>
    </row>
    <row r="173" spans="13:17" x14ac:dyDescent="0.3">
      <c r="M173">
        <f>'$ Portfolio Loss'!H172</f>
        <v>169</v>
      </c>
      <c r="N173" s="46">
        <f>'$ Portfolio Loss'!O172</f>
        <v>104.31658925619558</v>
      </c>
      <c r="P173">
        <v>267</v>
      </c>
      <c r="Q173" s="59">
        <v>18.806459961455403</v>
      </c>
    </row>
    <row r="174" spans="13:17" x14ac:dyDescent="0.3">
      <c r="M174">
        <f>'$ Portfolio Loss'!H173</f>
        <v>170</v>
      </c>
      <c r="N174" s="46">
        <f>'$ Portfolio Loss'!O173</f>
        <v>121.97466921265186</v>
      </c>
      <c r="P174">
        <v>295</v>
      </c>
      <c r="Q174" s="59">
        <v>18.403546818222821</v>
      </c>
    </row>
    <row r="175" spans="13:17" x14ac:dyDescent="0.3">
      <c r="M175">
        <f>'$ Portfolio Loss'!H174</f>
        <v>171</v>
      </c>
      <c r="N175" s="46">
        <f>'$ Portfolio Loss'!O174</f>
        <v>150.82436472908739</v>
      </c>
      <c r="P175">
        <v>387</v>
      </c>
      <c r="Q175" s="59">
        <v>18.128821944152151</v>
      </c>
    </row>
    <row r="176" spans="13:17" x14ac:dyDescent="0.3">
      <c r="M176">
        <f>'$ Portfolio Loss'!H175</f>
        <v>172</v>
      </c>
      <c r="N176" s="46">
        <f>'$ Portfolio Loss'!O175</f>
        <v>-23.621238437392094</v>
      </c>
      <c r="P176">
        <v>58</v>
      </c>
      <c r="Q176" s="59">
        <v>18.049147858888318</v>
      </c>
    </row>
    <row r="177" spans="13:17" x14ac:dyDescent="0.3">
      <c r="M177">
        <f>'$ Portfolio Loss'!H176</f>
        <v>173</v>
      </c>
      <c r="N177" s="46">
        <f>'$ Portfolio Loss'!O176</f>
        <v>28.138868324731448</v>
      </c>
      <c r="P177">
        <v>463</v>
      </c>
      <c r="Q177" s="59">
        <v>17.89160130541859</v>
      </c>
    </row>
    <row r="178" spans="13:17" x14ac:dyDescent="0.3">
      <c r="M178">
        <f>'$ Portfolio Loss'!H177</f>
        <v>174</v>
      </c>
      <c r="N178" s="46">
        <f>'$ Portfolio Loss'!O177</f>
        <v>-105.74613258189856</v>
      </c>
      <c r="P178">
        <v>189</v>
      </c>
      <c r="Q178" s="59">
        <v>17.850682818805581</v>
      </c>
    </row>
    <row r="179" spans="13:17" x14ac:dyDescent="0.3">
      <c r="M179">
        <f>'$ Portfolio Loss'!H178</f>
        <v>175</v>
      </c>
      <c r="N179" s="46">
        <f>'$ Portfolio Loss'!O178</f>
        <v>-53.229231986304512</v>
      </c>
      <c r="P179">
        <v>100</v>
      </c>
      <c r="Q179" s="59">
        <v>17.608126440696651</v>
      </c>
    </row>
    <row r="180" spans="13:17" x14ac:dyDescent="0.3">
      <c r="M180">
        <f>'$ Portfolio Loss'!H179</f>
        <v>176</v>
      </c>
      <c r="N180" s="46">
        <f>'$ Portfolio Loss'!O179</f>
        <v>237.67317481744431</v>
      </c>
      <c r="P180">
        <v>431</v>
      </c>
      <c r="Q180" s="59">
        <v>17.59512494003684</v>
      </c>
    </row>
    <row r="181" spans="13:17" x14ac:dyDescent="0.3">
      <c r="M181">
        <f>'$ Portfolio Loss'!H180</f>
        <v>177</v>
      </c>
      <c r="N181" s="46">
        <f>'$ Portfolio Loss'!O180</f>
        <v>13.650749048196303</v>
      </c>
      <c r="P181">
        <v>293</v>
      </c>
      <c r="Q181" s="59">
        <v>17.397965652337007</v>
      </c>
    </row>
    <row r="182" spans="13:17" x14ac:dyDescent="0.3">
      <c r="M182">
        <f>'$ Portfolio Loss'!H181</f>
        <v>178</v>
      </c>
      <c r="N182" s="46">
        <f>'$ Portfolio Loss'!O181</f>
        <v>77.727174276462392</v>
      </c>
      <c r="P182">
        <v>300</v>
      </c>
      <c r="Q182" s="59">
        <v>17.386125055019875</v>
      </c>
    </row>
    <row r="183" spans="13:17" x14ac:dyDescent="0.3">
      <c r="M183">
        <f>'$ Portfolio Loss'!H182</f>
        <v>179</v>
      </c>
      <c r="N183" s="46">
        <f>'$ Portfolio Loss'!O182</f>
        <v>61.375697837767802</v>
      </c>
      <c r="P183">
        <v>490</v>
      </c>
      <c r="Q183" s="59">
        <v>16.928266969009201</v>
      </c>
    </row>
    <row r="184" spans="13:17" x14ac:dyDescent="0.3">
      <c r="M184">
        <f>'$ Portfolio Loss'!H183</f>
        <v>180</v>
      </c>
      <c r="N184" s="46">
        <f>'$ Portfolio Loss'!O183</f>
        <v>100.51444307944621</v>
      </c>
      <c r="P184">
        <v>449</v>
      </c>
      <c r="Q184" s="59">
        <v>16.506464299269282</v>
      </c>
    </row>
    <row r="185" spans="13:17" x14ac:dyDescent="0.3">
      <c r="M185">
        <f>'$ Portfolio Loss'!H184</f>
        <v>181</v>
      </c>
      <c r="N185" s="46">
        <f>'$ Portfolio Loss'!O184</f>
        <v>-42.571458150598119</v>
      </c>
      <c r="P185">
        <v>88</v>
      </c>
      <c r="Q185" s="59">
        <v>15.815665313972204</v>
      </c>
    </row>
    <row r="186" spans="13:17" x14ac:dyDescent="0.3">
      <c r="M186">
        <f>'$ Portfolio Loss'!H185</f>
        <v>182</v>
      </c>
      <c r="N186" s="46">
        <f>'$ Portfolio Loss'!O185</f>
        <v>44.319690740174337</v>
      </c>
      <c r="P186">
        <v>137</v>
      </c>
      <c r="Q186" s="59">
        <v>15.156891216052827</v>
      </c>
    </row>
    <row r="187" spans="13:17" x14ac:dyDescent="0.3">
      <c r="M187">
        <f>'$ Portfolio Loss'!H186</f>
        <v>183</v>
      </c>
      <c r="N187" s="46">
        <f>'$ Portfolio Loss'!O186</f>
        <v>-40.394474198386888</v>
      </c>
      <c r="P187">
        <v>494</v>
      </c>
      <c r="Q187" s="59">
        <v>15.090537042637152</v>
      </c>
    </row>
    <row r="188" spans="13:17" x14ac:dyDescent="0.3">
      <c r="M188">
        <f>'$ Portfolio Loss'!H187</f>
        <v>184</v>
      </c>
      <c r="N188" s="46">
        <f>'$ Portfolio Loss'!O187</f>
        <v>-128.04455732864881</v>
      </c>
      <c r="P188">
        <v>69</v>
      </c>
      <c r="Q188" s="59">
        <v>14.972752358245998</v>
      </c>
    </row>
    <row r="189" spans="13:17" x14ac:dyDescent="0.3">
      <c r="M189">
        <f>'$ Portfolio Loss'!H188</f>
        <v>185</v>
      </c>
      <c r="N189" s="46">
        <f>'$ Portfolio Loss'!O188</f>
        <v>5.4228780832927441</v>
      </c>
      <c r="P189">
        <v>412</v>
      </c>
      <c r="Q189" s="59">
        <v>14.83914786366222</v>
      </c>
    </row>
    <row r="190" spans="13:17" x14ac:dyDescent="0.3">
      <c r="M190">
        <f>'$ Portfolio Loss'!H189</f>
        <v>186</v>
      </c>
      <c r="N190" s="46">
        <f>'$ Portfolio Loss'!O189</f>
        <v>9.281540142974336</v>
      </c>
      <c r="P190">
        <v>262</v>
      </c>
      <c r="Q190" s="59">
        <v>14.538794883119408</v>
      </c>
    </row>
    <row r="191" spans="13:17" x14ac:dyDescent="0.3">
      <c r="M191">
        <f>'$ Portfolio Loss'!H190</f>
        <v>187</v>
      </c>
      <c r="N191" s="46">
        <f>'$ Portfolio Loss'!O190</f>
        <v>21.7323729359141</v>
      </c>
      <c r="P191">
        <v>60</v>
      </c>
      <c r="Q191" s="59">
        <v>14.292364227270809</v>
      </c>
    </row>
    <row r="192" spans="13:17" x14ac:dyDescent="0.3">
      <c r="M192">
        <f>'$ Portfolio Loss'!H191</f>
        <v>188</v>
      </c>
      <c r="N192" s="46">
        <f>'$ Portfolio Loss'!O191</f>
        <v>-30.883268011615655</v>
      </c>
      <c r="P192">
        <v>91</v>
      </c>
      <c r="Q192" s="59">
        <v>14.180501838131022</v>
      </c>
    </row>
    <row r="193" spans="13:17" x14ac:dyDescent="0.3">
      <c r="M193">
        <f>'$ Portfolio Loss'!H192</f>
        <v>189</v>
      </c>
      <c r="N193" s="46">
        <f>'$ Portfolio Loss'!O192</f>
        <v>17.850682818805581</v>
      </c>
      <c r="P193">
        <v>407</v>
      </c>
      <c r="Q193" s="59">
        <v>14.122441934709059</v>
      </c>
    </row>
    <row r="194" spans="13:17" x14ac:dyDescent="0.3">
      <c r="M194">
        <f>'$ Portfolio Loss'!H193</f>
        <v>190</v>
      </c>
      <c r="N194" s="46">
        <f>'$ Portfolio Loss'!O193</f>
        <v>-140.21443589241971</v>
      </c>
      <c r="P194">
        <v>177</v>
      </c>
      <c r="Q194" s="59">
        <v>13.650749048196303</v>
      </c>
    </row>
    <row r="195" spans="13:17" x14ac:dyDescent="0.3">
      <c r="M195">
        <f>'$ Portfolio Loss'!H194</f>
        <v>191</v>
      </c>
      <c r="N195" s="46">
        <f>'$ Portfolio Loss'!O194</f>
        <v>20.331103940388857</v>
      </c>
      <c r="P195">
        <v>129</v>
      </c>
      <c r="Q195" s="59">
        <v>13.553403503401569</v>
      </c>
    </row>
    <row r="196" spans="13:17" x14ac:dyDescent="0.3">
      <c r="M196">
        <f>'$ Portfolio Loss'!H195</f>
        <v>192</v>
      </c>
      <c r="N196" s="46">
        <f>'$ Portfolio Loss'!O195</f>
        <v>-2.5983248389311484</v>
      </c>
      <c r="P196">
        <v>470</v>
      </c>
      <c r="Q196" s="59">
        <v>13.502199969872891</v>
      </c>
    </row>
    <row r="197" spans="13:17" x14ac:dyDescent="0.3">
      <c r="M197">
        <f>'$ Portfolio Loss'!H196</f>
        <v>193</v>
      </c>
      <c r="N197" s="46">
        <f>'$ Portfolio Loss'!O196</f>
        <v>63.918049384141341</v>
      </c>
      <c r="P197">
        <v>167</v>
      </c>
      <c r="Q197" s="59">
        <v>12.470583163538322</v>
      </c>
    </row>
    <row r="198" spans="13:17" x14ac:dyDescent="0.3">
      <c r="M198">
        <f>'$ Portfolio Loss'!H197</f>
        <v>194</v>
      </c>
      <c r="N198" s="46">
        <f>'$ Portfolio Loss'!O197</f>
        <v>-25.733500609112525</v>
      </c>
      <c r="P198">
        <v>489</v>
      </c>
      <c r="Q198" s="59">
        <v>11.210985196823458</v>
      </c>
    </row>
    <row r="199" spans="13:17" x14ac:dyDescent="0.3">
      <c r="M199">
        <f>'$ Portfolio Loss'!H198</f>
        <v>195</v>
      </c>
      <c r="N199" s="46">
        <f>'$ Portfolio Loss'!O198</f>
        <v>21.540689812578421</v>
      </c>
      <c r="P199">
        <v>307</v>
      </c>
      <c r="Q199" s="59">
        <v>10.615133239331044</v>
      </c>
    </row>
    <row r="200" spans="13:17" x14ac:dyDescent="0.3">
      <c r="M200">
        <f>'$ Portfolio Loss'!H199</f>
        <v>196</v>
      </c>
      <c r="N200" s="46">
        <f>'$ Portfolio Loss'!O199</f>
        <v>-6.8804158243747224</v>
      </c>
      <c r="P200">
        <v>70</v>
      </c>
      <c r="Q200" s="59">
        <v>10.577998784774536</v>
      </c>
    </row>
    <row r="201" spans="13:17" x14ac:dyDescent="0.3">
      <c r="M201">
        <f>'$ Portfolio Loss'!H200</f>
        <v>197</v>
      </c>
      <c r="N201" s="46">
        <f>'$ Portfolio Loss'!O200</f>
        <v>-8.4530270456598373</v>
      </c>
      <c r="P201">
        <v>113</v>
      </c>
      <c r="Q201" s="59">
        <v>10.472959496466501</v>
      </c>
    </row>
    <row r="202" spans="13:17" x14ac:dyDescent="0.3">
      <c r="M202">
        <f>'$ Portfolio Loss'!H201</f>
        <v>198</v>
      </c>
      <c r="N202" s="46">
        <f>'$ Portfolio Loss'!O201</f>
        <v>75.969393740913802</v>
      </c>
      <c r="P202">
        <v>275</v>
      </c>
      <c r="Q202" s="59">
        <v>10.314538499658738</v>
      </c>
    </row>
    <row r="203" spans="13:17" x14ac:dyDescent="0.3">
      <c r="M203">
        <f>'$ Portfolio Loss'!H202</f>
        <v>199</v>
      </c>
      <c r="N203" s="46">
        <f>'$ Portfolio Loss'!O202</f>
        <v>155.90359797896781</v>
      </c>
      <c r="P203">
        <v>186</v>
      </c>
      <c r="Q203" s="59">
        <v>9.281540142974336</v>
      </c>
    </row>
    <row r="204" spans="13:17" x14ac:dyDescent="0.3">
      <c r="M204">
        <f>'$ Portfolio Loss'!H203</f>
        <v>200</v>
      </c>
      <c r="N204" s="46">
        <f>'$ Portfolio Loss'!O203</f>
        <v>-76.302104280144704</v>
      </c>
      <c r="P204">
        <v>328</v>
      </c>
      <c r="Q204" s="59">
        <v>9.2399462853300065</v>
      </c>
    </row>
    <row r="205" spans="13:17" x14ac:dyDescent="0.3">
      <c r="M205">
        <f>'$ Portfolio Loss'!H204</f>
        <v>201</v>
      </c>
      <c r="N205" s="46">
        <f>'$ Portfolio Loss'!O204</f>
        <v>46.656373216277643</v>
      </c>
      <c r="P205">
        <v>130</v>
      </c>
      <c r="Q205" s="59">
        <v>9.043945226152573</v>
      </c>
    </row>
    <row r="206" spans="13:17" x14ac:dyDescent="0.3">
      <c r="M206">
        <f>'$ Portfolio Loss'!H205</f>
        <v>202</v>
      </c>
      <c r="N206" s="46">
        <f>'$ Portfolio Loss'!O205</f>
        <v>-100.58730394814665</v>
      </c>
      <c r="P206">
        <v>43</v>
      </c>
      <c r="Q206" s="59">
        <v>9.0124274134759617</v>
      </c>
    </row>
    <row r="207" spans="13:17" x14ac:dyDescent="0.3">
      <c r="M207">
        <f>'$ Portfolio Loss'!H206</f>
        <v>203</v>
      </c>
      <c r="N207" s="46">
        <f>'$ Portfolio Loss'!O206</f>
        <v>-13.036795482577872</v>
      </c>
      <c r="P207">
        <v>457</v>
      </c>
      <c r="Q207" s="59">
        <v>8.5524906651262427</v>
      </c>
    </row>
    <row r="208" spans="13:17" x14ac:dyDescent="0.3">
      <c r="M208">
        <f>'$ Portfolio Loss'!H207</f>
        <v>204</v>
      </c>
      <c r="N208" s="46">
        <f>'$ Portfolio Loss'!O207</f>
        <v>-75.022062247848226</v>
      </c>
      <c r="P208">
        <v>290</v>
      </c>
      <c r="Q208" s="59">
        <v>8.3153629000007641</v>
      </c>
    </row>
    <row r="209" spans="13:17" x14ac:dyDescent="0.3">
      <c r="M209">
        <f>'$ Portfolio Loss'!H208</f>
        <v>205</v>
      </c>
      <c r="N209" s="46">
        <f>'$ Portfolio Loss'!O208</f>
        <v>-47.628616133961259</v>
      </c>
      <c r="P209">
        <v>149</v>
      </c>
      <c r="Q209" s="59">
        <v>7.9674619568995695</v>
      </c>
    </row>
    <row r="210" spans="13:17" x14ac:dyDescent="0.3">
      <c r="M210">
        <f>'$ Portfolio Loss'!H209</f>
        <v>206</v>
      </c>
      <c r="N210" s="46">
        <f>'$ Portfolio Loss'!O209</f>
        <v>-57.60849217523355</v>
      </c>
      <c r="P210">
        <v>367</v>
      </c>
      <c r="Q210" s="59">
        <v>7.6359337618996506</v>
      </c>
    </row>
    <row r="211" spans="13:17" x14ac:dyDescent="0.3">
      <c r="M211">
        <f>'$ Portfolio Loss'!H210</f>
        <v>207</v>
      </c>
      <c r="N211" s="46">
        <f>'$ Portfolio Loss'!O210</f>
        <v>-13.3960902289964</v>
      </c>
      <c r="P211">
        <v>152</v>
      </c>
      <c r="Q211" s="59">
        <v>7.5972480953714694</v>
      </c>
    </row>
    <row r="212" spans="13:17" x14ac:dyDescent="0.3">
      <c r="M212">
        <f>'$ Portfolio Loss'!H211</f>
        <v>208</v>
      </c>
      <c r="N212" s="46">
        <f>'$ Portfolio Loss'!O211</f>
        <v>167.54563439869708</v>
      </c>
      <c r="P212">
        <v>269</v>
      </c>
      <c r="Q212" s="59">
        <v>7.2050746429449646</v>
      </c>
    </row>
    <row r="213" spans="13:17" x14ac:dyDescent="0.3">
      <c r="M213">
        <f>'$ Portfolio Loss'!H212</f>
        <v>209</v>
      </c>
      <c r="N213" s="46">
        <f>'$ Portfolio Loss'!O212</f>
        <v>28.428671839748858</v>
      </c>
      <c r="P213">
        <v>347</v>
      </c>
      <c r="Q213" s="59">
        <v>6.7941941750032129</v>
      </c>
    </row>
    <row r="214" spans="13:17" x14ac:dyDescent="0.3">
      <c r="M214">
        <f>'$ Portfolio Loss'!H213</f>
        <v>210</v>
      </c>
      <c r="N214" s="46">
        <f>'$ Portfolio Loss'!O213</f>
        <v>125.73659185325778</v>
      </c>
      <c r="P214">
        <v>243</v>
      </c>
      <c r="Q214" s="59">
        <v>6.2079079042468948</v>
      </c>
    </row>
    <row r="215" spans="13:17" x14ac:dyDescent="0.3">
      <c r="M215">
        <f>'$ Portfolio Loss'!H214</f>
        <v>211</v>
      </c>
      <c r="N215" s="46">
        <f>'$ Portfolio Loss'!O214</f>
        <v>-2.3822796995700628</v>
      </c>
      <c r="P215">
        <v>268</v>
      </c>
      <c r="Q215" s="59">
        <v>5.9407545811372984</v>
      </c>
    </row>
    <row r="216" spans="13:17" x14ac:dyDescent="0.3">
      <c r="M216">
        <f>'$ Portfolio Loss'!H215</f>
        <v>212</v>
      </c>
      <c r="N216" s="46">
        <f>'$ Portfolio Loss'!O215</f>
        <v>-54.674955262027652</v>
      </c>
      <c r="P216">
        <v>486</v>
      </c>
      <c r="Q216" s="59">
        <v>5.8969759222982248</v>
      </c>
    </row>
    <row r="217" spans="13:17" x14ac:dyDescent="0.3">
      <c r="M217">
        <f>'$ Portfolio Loss'!H216</f>
        <v>213</v>
      </c>
      <c r="N217" s="46">
        <f>'$ Portfolio Loss'!O216</f>
        <v>-64.71485179213596</v>
      </c>
      <c r="P217">
        <v>120</v>
      </c>
      <c r="Q217" s="59">
        <v>5.6860837377735152</v>
      </c>
    </row>
    <row r="218" spans="13:17" x14ac:dyDescent="0.3">
      <c r="M218">
        <f>'$ Portfolio Loss'!H217</f>
        <v>214</v>
      </c>
      <c r="N218" s="46">
        <f>'$ Portfolio Loss'!O217</f>
        <v>96.889026210797965</v>
      </c>
      <c r="P218">
        <v>441</v>
      </c>
      <c r="Q218" s="59">
        <v>5.5833371419648756</v>
      </c>
    </row>
    <row r="219" spans="13:17" x14ac:dyDescent="0.3">
      <c r="M219">
        <f>'$ Portfolio Loss'!H218</f>
        <v>215</v>
      </c>
      <c r="N219" s="46">
        <f>'$ Portfolio Loss'!O218</f>
        <v>71.761120611678052</v>
      </c>
      <c r="P219">
        <v>185</v>
      </c>
      <c r="Q219" s="59">
        <v>5.4228780832927441</v>
      </c>
    </row>
    <row r="220" spans="13:17" x14ac:dyDescent="0.3">
      <c r="M220">
        <f>'$ Portfolio Loss'!H219</f>
        <v>216</v>
      </c>
      <c r="N220" s="46">
        <f>'$ Portfolio Loss'!O219</f>
        <v>134.83980790495116</v>
      </c>
      <c r="P220">
        <v>462</v>
      </c>
      <c r="Q220" s="59">
        <v>5.4075800788705237</v>
      </c>
    </row>
    <row r="221" spans="13:17" x14ac:dyDescent="0.3">
      <c r="M221">
        <f>'$ Portfolio Loss'!H220</f>
        <v>217</v>
      </c>
      <c r="N221" s="46">
        <f>'$ Portfolio Loss'!O220</f>
        <v>-17.583946724591442</v>
      </c>
      <c r="P221">
        <v>362</v>
      </c>
      <c r="Q221" s="59">
        <v>5.1240437290980481</v>
      </c>
    </row>
    <row r="222" spans="13:17" x14ac:dyDescent="0.3">
      <c r="M222">
        <f>'$ Portfolio Loss'!H221</f>
        <v>218</v>
      </c>
      <c r="N222" s="46">
        <f>'$ Portfolio Loss'!O221</f>
        <v>142.66239500352094</v>
      </c>
      <c r="P222">
        <v>455</v>
      </c>
      <c r="Q222" s="59">
        <v>4.6693785776733421</v>
      </c>
    </row>
    <row r="223" spans="13:17" x14ac:dyDescent="0.3">
      <c r="M223">
        <f>'$ Portfolio Loss'!H222</f>
        <v>219</v>
      </c>
      <c r="N223" s="46">
        <f>'$ Portfolio Loss'!O222</f>
        <v>54.285825627344821</v>
      </c>
      <c r="P223">
        <v>363</v>
      </c>
      <c r="Q223" s="59">
        <v>3.9210081967721635</v>
      </c>
    </row>
    <row r="224" spans="13:17" x14ac:dyDescent="0.3">
      <c r="M224">
        <f>'$ Portfolio Loss'!H223</f>
        <v>220</v>
      </c>
      <c r="N224" s="46">
        <f>'$ Portfolio Loss'!O223</f>
        <v>48.192701514219152</v>
      </c>
      <c r="P224">
        <v>368</v>
      </c>
      <c r="Q224" s="59">
        <v>3.5425946430150361</v>
      </c>
    </row>
    <row r="225" spans="13:17" x14ac:dyDescent="0.3">
      <c r="M225">
        <f>'$ Portfolio Loss'!H224</f>
        <v>221</v>
      </c>
      <c r="N225" s="46">
        <f>'$ Portfolio Loss'!O224</f>
        <v>118.61292498300281</v>
      </c>
      <c r="P225">
        <v>439</v>
      </c>
      <c r="Q225" s="59">
        <v>2.6014912486716639</v>
      </c>
    </row>
    <row r="226" spans="13:17" x14ac:dyDescent="0.3">
      <c r="M226">
        <f>'$ Portfolio Loss'!H225</f>
        <v>222</v>
      </c>
      <c r="N226" s="46">
        <f>'$ Portfolio Loss'!O225</f>
        <v>-152.86380454213031</v>
      </c>
      <c r="P226">
        <v>344</v>
      </c>
      <c r="Q226" s="59">
        <v>2.318591569282944</v>
      </c>
    </row>
    <row r="227" spans="13:17" x14ac:dyDescent="0.3">
      <c r="M227">
        <f>'$ Portfolio Loss'!H226</f>
        <v>223</v>
      </c>
      <c r="N227" s="46">
        <f>'$ Portfolio Loss'!O226</f>
        <v>-81.232631514252716</v>
      </c>
      <c r="P227">
        <v>25</v>
      </c>
      <c r="Q227" s="59">
        <v>1.7622115508602292</v>
      </c>
    </row>
    <row r="228" spans="13:17" x14ac:dyDescent="0.3">
      <c r="M228">
        <f>'$ Portfolio Loss'!H227</f>
        <v>224</v>
      </c>
      <c r="N228" s="46">
        <f>'$ Portfolio Loss'!O227</f>
        <v>109.73432281316673</v>
      </c>
      <c r="P228">
        <v>110</v>
      </c>
      <c r="Q228" s="59">
        <v>1.7180168891118228</v>
      </c>
    </row>
    <row r="229" spans="13:17" x14ac:dyDescent="0.3">
      <c r="M229">
        <f>'$ Portfolio Loss'!H228</f>
        <v>225</v>
      </c>
      <c r="N229" s="46">
        <f>'$ Portfolio Loss'!O228</f>
        <v>-34.425744366422805</v>
      </c>
      <c r="P229">
        <v>297</v>
      </c>
      <c r="Q229" s="59">
        <v>1.3127267946056236</v>
      </c>
    </row>
    <row r="230" spans="13:17" x14ac:dyDescent="0.3">
      <c r="M230">
        <f>'$ Portfolio Loss'!H229</f>
        <v>226</v>
      </c>
      <c r="N230" s="46">
        <f>'$ Portfolio Loss'!O229</f>
        <v>-3.5647819181722298</v>
      </c>
      <c r="P230">
        <v>168</v>
      </c>
      <c r="Q230" s="59">
        <v>0.69950210104252619</v>
      </c>
    </row>
    <row r="231" spans="13:17" x14ac:dyDescent="0.3">
      <c r="M231">
        <f>'$ Portfolio Loss'!H230</f>
        <v>227</v>
      </c>
      <c r="N231" s="46">
        <f>'$ Portfolio Loss'!O230</f>
        <v>38.27616588644014</v>
      </c>
      <c r="P231">
        <v>301</v>
      </c>
      <c r="Q231" s="59">
        <v>0.67644708195257408</v>
      </c>
    </row>
    <row r="232" spans="13:17" x14ac:dyDescent="0.3">
      <c r="M232">
        <f>'$ Portfolio Loss'!H231</f>
        <v>228</v>
      </c>
      <c r="N232" s="46">
        <f>'$ Portfolio Loss'!O231</f>
        <v>-94.657580493374553</v>
      </c>
      <c r="P232">
        <v>126</v>
      </c>
      <c r="Q232" s="59">
        <v>0.40734739194158465</v>
      </c>
    </row>
    <row r="233" spans="13:17" x14ac:dyDescent="0.3">
      <c r="M233">
        <f>'$ Portfolio Loss'!H232</f>
        <v>229</v>
      </c>
      <c r="N233" s="46">
        <f>'$ Portfolio Loss'!O232</f>
        <v>-52.448817519461954</v>
      </c>
      <c r="P233">
        <v>280</v>
      </c>
      <c r="Q233" s="59">
        <v>0.40374211849848507</v>
      </c>
    </row>
    <row r="234" spans="13:17" x14ac:dyDescent="0.3">
      <c r="M234">
        <f>'$ Portfolio Loss'!H233</f>
        <v>230</v>
      </c>
      <c r="N234" s="46">
        <f>'$ Portfolio Loss'!O233</f>
        <v>-61.47677791258684</v>
      </c>
      <c r="P234">
        <v>44</v>
      </c>
      <c r="Q234" s="59">
        <v>-0.76697302039065107</v>
      </c>
    </row>
    <row r="235" spans="13:17" x14ac:dyDescent="0.3">
      <c r="M235">
        <f>'$ Portfolio Loss'!H234</f>
        <v>231</v>
      </c>
      <c r="N235" s="46">
        <f>'$ Portfolio Loss'!O234</f>
        <v>-117.28169354009697</v>
      </c>
      <c r="P235">
        <v>380</v>
      </c>
      <c r="Q235" s="59">
        <v>-0.92461317281413358</v>
      </c>
    </row>
    <row r="236" spans="13:17" x14ac:dyDescent="0.3">
      <c r="M236">
        <f>'$ Portfolio Loss'!H235</f>
        <v>232</v>
      </c>
      <c r="N236" s="46">
        <f>'$ Portfolio Loss'!O235</f>
        <v>40.888291246759763</v>
      </c>
      <c r="P236">
        <v>382</v>
      </c>
      <c r="Q236" s="59">
        <v>-1.5264783645034186</v>
      </c>
    </row>
    <row r="237" spans="13:17" x14ac:dyDescent="0.3">
      <c r="M237">
        <f>'$ Portfolio Loss'!H236</f>
        <v>233</v>
      </c>
      <c r="N237" s="46">
        <f>'$ Portfolio Loss'!O236</f>
        <v>-44.146733110228524</v>
      </c>
      <c r="P237">
        <v>28</v>
      </c>
      <c r="Q237" s="59">
        <v>-1.6298478305016033</v>
      </c>
    </row>
    <row r="238" spans="13:17" x14ac:dyDescent="0.3">
      <c r="M238">
        <f>'$ Portfolio Loss'!H237</f>
        <v>234</v>
      </c>
      <c r="N238" s="46">
        <f>'$ Portfolio Loss'!O237</f>
        <v>25.389786076360906</v>
      </c>
      <c r="P238">
        <v>475</v>
      </c>
      <c r="Q238" s="59">
        <v>-1.8337507828091475</v>
      </c>
    </row>
    <row r="239" spans="13:17" x14ac:dyDescent="0.3">
      <c r="M239">
        <f>'$ Portfolio Loss'!H238</f>
        <v>235</v>
      </c>
      <c r="N239" s="46">
        <f>'$ Portfolio Loss'!O238</f>
        <v>-69.003695399076605</v>
      </c>
      <c r="P239">
        <v>338</v>
      </c>
      <c r="Q239" s="59">
        <v>-2.2007859069690312</v>
      </c>
    </row>
    <row r="240" spans="13:17" x14ac:dyDescent="0.3">
      <c r="M240">
        <f>'$ Portfolio Loss'!H239</f>
        <v>236</v>
      </c>
      <c r="N240" s="46">
        <f>'$ Portfolio Loss'!O239</f>
        <v>-40.275853876975816</v>
      </c>
      <c r="P240">
        <v>211</v>
      </c>
      <c r="Q240" s="59">
        <v>-2.3822796995700628</v>
      </c>
    </row>
    <row r="241" spans="13:17" x14ac:dyDescent="0.3">
      <c r="M241">
        <f>'$ Portfolio Loss'!H240</f>
        <v>237</v>
      </c>
      <c r="N241" s="46">
        <f>'$ Portfolio Loss'!O240</f>
        <v>-108.93557571728707</v>
      </c>
      <c r="P241">
        <v>53</v>
      </c>
      <c r="Q241" s="59">
        <v>-2.4106247774107032</v>
      </c>
    </row>
    <row r="242" spans="13:17" x14ac:dyDescent="0.3">
      <c r="M242">
        <f>'$ Portfolio Loss'!H241</f>
        <v>238</v>
      </c>
      <c r="N242" s="46">
        <f>'$ Portfolio Loss'!O241</f>
        <v>-7.3673042343962152</v>
      </c>
      <c r="P242">
        <v>165</v>
      </c>
      <c r="Q242" s="59">
        <v>-2.4376457887829019</v>
      </c>
    </row>
    <row r="243" spans="13:17" x14ac:dyDescent="0.3">
      <c r="M243">
        <f>'$ Portfolio Loss'!H242</f>
        <v>239</v>
      </c>
      <c r="N243" s="46">
        <f>'$ Portfolio Loss'!O242</f>
        <v>41.755650860317473</v>
      </c>
      <c r="P243">
        <v>192</v>
      </c>
      <c r="Q243" s="59">
        <v>-2.5983248389311484</v>
      </c>
    </row>
    <row r="244" spans="13:17" x14ac:dyDescent="0.3">
      <c r="M244">
        <f>'$ Portfolio Loss'!H243</f>
        <v>240</v>
      </c>
      <c r="N244" s="46">
        <f>'$ Portfolio Loss'!O243</f>
        <v>-48.162302115015336</v>
      </c>
      <c r="P244">
        <v>160</v>
      </c>
      <c r="Q244" s="59">
        <v>-2.791838083330731</v>
      </c>
    </row>
    <row r="245" spans="13:17" x14ac:dyDescent="0.3">
      <c r="M245">
        <f>'$ Portfolio Loss'!H244</f>
        <v>241</v>
      </c>
      <c r="N245" s="46">
        <f>'$ Portfolio Loss'!O244</f>
        <v>-36.790393534256509</v>
      </c>
      <c r="P245">
        <v>402</v>
      </c>
      <c r="Q245" s="59">
        <v>-3.3921996143089928</v>
      </c>
    </row>
    <row r="246" spans="13:17" x14ac:dyDescent="0.3">
      <c r="M246">
        <f>'$ Portfolio Loss'!H245</f>
        <v>242</v>
      </c>
      <c r="N246" s="46">
        <f>'$ Portfolio Loss'!O245</f>
        <v>-125.14019823974741</v>
      </c>
      <c r="P246">
        <v>274</v>
      </c>
      <c r="Q246" s="59">
        <v>-3.4326126710911922</v>
      </c>
    </row>
    <row r="247" spans="13:17" x14ac:dyDescent="0.3">
      <c r="M247">
        <f>'$ Portfolio Loss'!H246</f>
        <v>243</v>
      </c>
      <c r="N247" s="46">
        <f>'$ Portfolio Loss'!O246</f>
        <v>6.2079079042468948</v>
      </c>
      <c r="P247">
        <v>116</v>
      </c>
      <c r="Q247" s="59">
        <v>-3.4396613283497572</v>
      </c>
    </row>
    <row r="248" spans="13:17" x14ac:dyDescent="0.3">
      <c r="M248">
        <f>'$ Portfolio Loss'!H247</f>
        <v>244</v>
      </c>
      <c r="N248" s="46">
        <f>'$ Portfolio Loss'!O247</f>
        <v>21.772331479098284</v>
      </c>
      <c r="P248">
        <v>226</v>
      </c>
      <c r="Q248" s="59">
        <v>-3.5647819181722298</v>
      </c>
    </row>
    <row r="249" spans="13:17" x14ac:dyDescent="0.3">
      <c r="M249">
        <f>'$ Portfolio Loss'!H248</f>
        <v>245</v>
      </c>
      <c r="N249" s="46">
        <f>'$ Portfolio Loss'!O248</f>
        <v>-67.959902434193282</v>
      </c>
      <c r="P249">
        <v>375</v>
      </c>
      <c r="Q249" s="59">
        <v>-4.8215970909950556</v>
      </c>
    </row>
    <row r="250" spans="13:17" x14ac:dyDescent="0.3">
      <c r="M250">
        <f>'$ Portfolio Loss'!H249</f>
        <v>246</v>
      </c>
      <c r="N250" s="46">
        <f>'$ Portfolio Loss'!O249</f>
        <v>-49.320172983607335</v>
      </c>
      <c r="P250">
        <v>317</v>
      </c>
      <c r="Q250" s="59">
        <v>-5.5279141175051336</v>
      </c>
    </row>
    <row r="251" spans="13:17" x14ac:dyDescent="0.3">
      <c r="M251">
        <f>'$ Portfolio Loss'!H250</f>
        <v>247</v>
      </c>
      <c r="N251" s="46">
        <f>'$ Portfolio Loss'!O250</f>
        <v>23.93402998464444</v>
      </c>
      <c r="P251">
        <v>454</v>
      </c>
      <c r="Q251" s="59">
        <v>-5.7935405258122046</v>
      </c>
    </row>
    <row r="252" spans="13:17" x14ac:dyDescent="0.3">
      <c r="M252">
        <f>'$ Portfolio Loss'!H251</f>
        <v>248</v>
      </c>
      <c r="N252" s="46">
        <f>'$ Portfolio Loss'!O251</f>
        <v>-57.332730810081557</v>
      </c>
      <c r="P252">
        <v>478</v>
      </c>
      <c r="Q252" s="59">
        <v>-6.4255922076281422</v>
      </c>
    </row>
    <row r="253" spans="13:17" x14ac:dyDescent="0.3">
      <c r="M253">
        <f>'$ Portfolio Loss'!H252</f>
        <v>249</v>
      </c>
      <c r="N253" s="46">
        <f>'$ Portfolio Loss'!O252</f>
        <v>-35.995063970292904</v>
      </c>
      <c r="P253">
        <v>319</v>
      </c>
      <c r="Q253" s="59">
        <v>-6.72847324054419</v>
      </c>
    </row>
    <row r="254" spans="13:17" x14ac:dyDescent="0.3">
      <c r="M254">
        <f>'$ Portfolio Loss'!H253</f>
        <v>250</v>
      </c>
      <c r="N254" s="46">
        <f>'$ Portfolio Loss'!O253</f>
        <v>20.002174339670091</v>
      </c>
      <c r="P254">
        <v>196</v>
      </c>
      <c r="Q254" s="59">
        <v>-6.8804158243747224</v>
      </c>
    </row>
    <row r="255" spans="13:17" x14ac:dyDescent="0.3">
      <c r="M255">
        <f>'$ Portfolio Loss'!H254</f>
        <v>251</v>
      </c>
      <c r="N255" s="46">
        <f>'$ Portfolio Loss'!O254</f>
        <v>82.379958337965945</v>
      </c>
      <c r="P255">
        <v>329</v>
      </c>
      <c r="Q255" s="59">
        <v>-6.9518506001149944</v>
      </c>
    </row>
    <row r="256" spans="13:17" x14ac:dyDescent="0.3">
      <c r="M256">
        <f>'$ Portfolio Loss'!H255</f>
        <v>252</v>
      </c>
      <c r="N256" s="46">
        <f>'$ Portfolio Loss'!O255</f>
        <v>-26.705082490581844</v>
      </c>
      <c r="P256">
        <v>467</v>
      </c>
      <c r="Q256" s="59">
        <v>-7.013120770072419</v>
      </c>
    </row>
    <row r="257" spans="13:17" x14ac:dyDescent="0.3">
      <c r="M257">
        <f>'$ Portfolio Loss'!H256</f>
        <v>253</v>
      </c>
      <c r="N257" s="46">
        <f>'$ Portfolio Loss'!O256</f>
        <v>-15.221324290630946</v>
      </c>
      <c r="P257">
        <v>238</v>
      </c>
      <c r="Q257" s="59">
        <v>-7.3673042343962152</v>
      </c>
    </row>
    <row r="258" spans="13:17" x14ac:dyDescent="0.3">
      <c r="M258">
        <f>'$ Portfolio Loss'!H257</f>
        <v>254</v>
      </c>
      <c r="N258" s="46">
        <f>'$ Portfolio Loss'!O257</f>
        <v>-120.31890074843977</v>
      </c>
      <c r="P258">
        <v>255</v>
      </c>
      <c r="Q258" s="59">
        <v>-7.7489758796236856</v>
      </c>
    </row>
    <row r="259" spans="13:17" x14ac:dyDescent="0.3">
      <c r="M259">
        <f>'$ Portfolio Loss'!H258</f>
        <v>255</v>
      </c>
      <c r="N259" s="46">
        <f>'$ Portfolio Loss'!O258</f>
        <v>-7.7489758796236856</v>
      </c>
      <c r="P259">
        <v>77</v>
      </c>
      <c r="Q259" s="59">
        <v>-7.7669676584409899</v>
      </c>
    </row>
    <row r="260" spans="13:17" x14ac:dyDescent="0.3">
      <c r="M260">
        <f>'$ Portfolio Loss'!H259</f>
        <v>256</v>
      </c>
      <c r="N260" s="46">
        <f>'$ Portfolio Loss'!O259</f>
        <v>36.601375665964952</v>
      </c>
      <c r="P260">
        <v>408</v>
      </c>
      <c r="Q260" s="59">
        <v>-8.0178639760870283</v>
      </c>
    </row>
    <row r="261" spans="13:17" x14ac:dyDescent="0.3">
      <c r="M261">
        <f>'$ Portfolio Loss'!H260</f>
        <v>257</v>
      </c>
      <c r="N261" s="46">
        <f>'$ Portfolio Loss'!O260</f>
        <v>-102.54875409264787</v>
      </c>
      <c r="P261">
        <v>197</v>
      </c>
      <c r="Q261" s="59">
        <v>-8.4530270456598373</v>
      </c>
    </row>
    <row r="262" spans="13:17" x14ac:dyDescent="0.3">
      <c r="M262">
        <f>'$ Portfolio Loss'!H261</f>
        <v>258</v>
      </c>
      <c r="N262" s="46">
        <f>'$ Portfolio Loss'!O261</f>
        <v>62.522773557580877</v>
      </c>
      <c r="P262">
        <v>278</v>
      </c>
      <c r="Q262" s="59">
        <v>-9.1403179779972561</v>
      </c>
    </row>
    <row r="263" spans="13:17" x14ac:dyDescent="0.3">
      <c r="M263">
        <f>'$ Portfolio Loss'!H262</f>
        <v>259</v>
      </c>
      <c r="N263" s="46">
        <f>'$ Portfolio Loss'!O262</f>
        <v>-89.259710943288155</v>
      </c>
      <c r="P263">
        <v>360</v>
      </c>
      <c r="Q263" s="59">
        <v>-9.7707250556213694</v>
      </c>
    </row>
    <row r="264" spans="13:17" x14ac:dyDescent="0.3">
      <c r="M264">
        <f>'$ Portfolio Loss'!H263</f>
        <v>260</v>
      </c>
      <c r="N264" s="46">
        <f>'$ Portfolio Loss'!O263</f>
        <v>-14.482688394935394</v>
      </c>
      <c r="P264">
        <v>436</v>
      </c>
      <c r="Q264" s="59">
        <v>-10.139285442501205</v>
      </c>
    </row>
    <row r="265" spans="13:17" x14ac:dyDescent="0.3">
      <c r="M265">
        <f>'$ Portfolio Loss'!H264</f>
        <v>261</v>
      </c>
      <c r="N265" s="46">
        <f>'$ Portfolio Loss'!O264</f>
        <v>-55.322086822550773</v>
      </c>
      <c r="P265">
        <v>358</v>
      </c>
      <c r="Q265" s="59">
        <v>-10.239649408225887</v>
      </c>
    </row>
    <row r="266" spans="13:17" x14ac:dyDescent="0.3">
      <c r="M266">
        <f>'$ Portfolio Loss'!H265</f>
        <v>262</v>
      </c>
      <c r="N266" s="46">
        <f>'$ Portfolio Loss'!O265</f>
        <v>14.538794883119408</v>
      </c>
      <c r="P266">
        <v>263</v>
      </c>
      <c r="Q266" s="59">
        <v>-10.378978243094025</v>
      </c>
    </row>
    <row r="267" spans="13:17" x14ac:dyDescent="0.3">
      <c r="M267">
        <f>'$ Portfolio Loss'!H266</f>
        <v>263</v>
      </c>
      <c r="N267" s="46">
        <f>'$ Portfolio Loss'!O266</f>
        <v>-10.378978243094025</v>
      </c>
      <c r="P267">
        <v>305</v>
      </c>
      <c r="Q267" s="59">
        <v>-10.386546996887773</v>
      </c>
    </row>
    <row r="268" spans="13:17" x14ac:dyDescent="0.3">
      <c r="M268">
        <f>'$ Portfolio Loss'!H267</f>
        <v>264</v>
      </c>
      <c r="N268" s="46">
        <f>'$ Portfolio Loss'!O267</f>
        <v>-29.803417358309162</v>
      </c>
      <c r="P268">
        <v>406</v>
      </c>
      <c r="Q268" s="59">
        <v>-11.028375910926115</v>
      </c>
    </row>
    <row r="269" spans="13:17" x14ac:dyDescent="0.3">
      <c r="M269">
        <f>'$ Portfolio Loss'!H268</f>
        <v>265</v>
      </c>
      <c r="N269" s="46">
        <f>'$ Portfolio Loss'!O268</f>
        <v>34.24880495731486</v>
      </c>
      <c r="P269">
        <v>26</v>
      </c>
      <c r="Q269" s="59">
        <v>-11.092839921404448</v>
      </c>
    </row>
    <row r="270" spans="13:17" x14ac:dyDescent="0.3">
      <c r="M270">
        <f>'$ Portfolio Loss'!H269</f>
        <v>266</v>
      </c>
      <c r="N270" s="46">
        <f>'$ Portfolio Loss'!O269</f>
        <v>-68.033238075740883</v>
      </c>
      <c r="P270">
        <v>299</v>
      </c>
      <c r="Q270" s="59">
        <v>-11.112894381794831</v>
      </c>
    </row>
    <row r="271" spans="13:17" x14ac:dyDescent="0.3">
      <c r="M271">
        <f>'$ Portfolio Loss'!H270</f>
        <v>267</v>
      </c>
      <c r="N271" s="46">
        <f>'$ Portfolio Loss'!O270</f>
        <v>18.806459961455403</v>
      </c>
      <c r="P271">
        <v>285</v>
      </c>
      <c r="Q271" s="59">
        <v>-11.484567133295059</v>
      </c>
    </row>
    <row r="272" spans="13:17" x14ac:dyDescent="0.3">
      <c r="M272">
        <f>'$ Portfolio Loss'!H271</f>
        <v>268</v>
      </c>
      <c r="N272" s="46">
        <f>'$ Portfolio Loss'!O271</f>
        <v>5.9407545811372984</v>
      </c>
      <c r="P272">
        <v>352</v>
      </c>
      <c r="Q272" s="59">
        <v>-11.748956064722734</v>
      </c>
    </row>
    <row r="273" spans="13:17" x14ac:dyDescent="0.3">
      <c r="M273">
        <f>'$ Portfolio Loss'!H272</f>
        <v>269</v>
      </c>
      <c r="N273" s="46">
        <f>'$ Portfolio Loss'!O272</f>
        <v>7.2050746429449646</v>
      </c>
      <c r="P273">
        <v>315</v>
      </c>
      <c r="Q273" s="59">
        <v>-11.899681596962182</v>
      </c>
    </row>
    <row r="274" spans="13:17" x14ac:dyDescent="0.3">
      <c r="M274">
        <f>'$ Portfolio Loss'!H273</f>
        <v>270</v>
      </c>
      <c r="N274" s="46">
        <f>'$ Portfolio Loss'!O273</f>
        <v>63.068125247333228</v>
      </c>
      <c r="P274">
        <v>57</v>
      </c>
      <c r="Q274" s="59">
        <v>-12.17901148486817</v>
      </c>
    </row>
    <row r="275" spans="13:17" x14ac:dyDescent="0.3">
      <c r="M275">
        <f>'$ Portfolio Loss'!H274</f>
        <v>271</v>
      </c>
      <c r="N275" s="46">
        <f>'$ Portfolio Loss'!O274</f>
        <v>86.250604041802944</v>
      </c>
      <c r="P275">
        <v>390</v>
      </c>
      <c r="Q275" s="59">
        <v>-12.196408355042877</v>
      </c>
    </row>
    <row r="276" spans="13:17" x14ac:dyDescent="0.3">
      <c r="M276">
        <f>'$ Portfolio Loss'!H275</f>
        <v>272</v>
      </c>
      <c r="N276" s="46">
        <f>'$ Portfolio Loss'!O275</f>
        <v>-90.770430343285625</v>
      </c>
      <c r="P276">
        <v>141</v>
      </c>
      <c r="Q276" s="59">
        <v>-12.457893633387357</v>
      </c>
    </row>
    <row r="277" spans="13:17" x14ac:dyDescent="0.3">
      <c r="M277">
        <f>'$ Portfolio Loss'!H276</f>
        <v>273</v>
      </c>
      <c r="N277" s="46">
        <f>'$ Portfolio Loss'!O276</f>
        <v>-85.641726371777622</v>
      </c>
      <c r="P277">
        <v>477</v>
      </c>
      <c r="Q277" s="59">
        <v>-12.539629671722651</v>
      </c>
    </row>
    <row r="278" spans="13:17" x14ac:dyDescent="0.3">
      <c r="M278">
        <f>'$ Portfolio Loss'!H277</f>
        <v>274</v>
      </c>
      <c r="N278" s="46">
        <f>'$ Portfolio Loss'!O277</f>
        <v>-3.4326126710911922</v>
      </c>
      <c r="P278">
        <v>356</v>
      </c>
      <c r="Q278" s="59">
        <v>-12.665358205827943</v>
      </c>
    </row>
    <row r="279" spans="13:17" x14ac:dyDescent="0.3">
      <c r="M279">
        <f>'$ Portfolio Loss'!H278</f>
        <v>275</v>
      </c>
      <c r="N279" s="46">
        <f>'$ Portfolio Loss'!O278</f>
        <v>10.314538499658738</v>
      </c>
      <c r="P279">
        <v>399</v>
      </c>
      <c r="Q279" s="59">
        <v>-12.917521512114035</v>
      </c>
    </row>
    <row r="280" spans="13:17" x14ac:dyDescent="0.3">
      <c r="M280">
        <f>'$ Portfolio Loss'!H279</f>
        <v>276</v>
      </c>
      <c r="N280" s="46">
        <f>'$ Portfolio Loss'!O279</f>
        <v>-24.903608893977434</v>
      </c>
      <c r="P280">
        <v>203</v>
      </c>
      <c r="Q280" s="59">
        <v>-13.036795482577872</v>
      </c>
    </row>
    <row r="281" spans="13:17" x14ac:dyDescent="0.3">
      <c r="M281">
        <f>'$ Portfolio Loss'!H280</f>
        <v>277</v>
      </c>
      <c r="N281" s="46">
        <f>'$ Portfolio Loss'!O280</f>
        <v>-22.175317823957812</v>
      </c>
      <c r="P281">
        <v>207</v>
      </c>
      <c r="Q281" s="59">
        <v>-13.3960902289964</v>
      </c>
    </row>
    <row r="282" spans="13:17" x14ac:dyDescent="0.3">
      <c r="M282">
        <f>'$ Portfolio Loss'!H281</f>
        <v>278</v>
      </c>
      <c r="N282" s="46">
        <f>'$ Portfolio Loss'!O281</f>
        <v>-9.1403179779972561</v>
      </c>
      <c r="P282">
        <v>163</v>
      </c>
      <c r="Q282" s="59">
        <v>-13.40463791807997</v>
      </c>
    </row>
    <row r="283" spans="13:17" x14ac:dyDescent="0.3">
      <c r="M283">
        <f>'$ Portfolio Loss'!H282</f>
        <v>279</v>
      </c>
      <c r="N283" s="46">
        <f>'$ Portfolio Loss'!O282</f>
        <v>-14.410315273691594</v>
      </c>
      <c r="P283">
        <v>65</v>
      </c>
      <c r="Q283" s="59">
        <v>-13.703420104413453</v>
      </c>
    </row>
    <row r="284" spans="13:17" x14ac:dyDescent="0.3">
      <c r="M284">
        <f>'$ Portfolio Loss'!H283</f>
        <v>280</v>
      </c>
      <c r="N284" s="46">
        <f>'$ Portfolio Loss'!O283</f>
        <v>0.40374211849848507</v>
      </c>
      <c r="P284">
        <v>304</v>
      </c>
      <c r="Q284" s="59">
        <v>-13.70966895631318</v>
      </c>
    </row>
    <row r="285" spans="13:17" x14ac:dyDescent="0.3">
      <c r="M285">
        <f>'$ Portfolio Loss'!H284</f>
        <v>281</v>
      </c>
      <c r="N285" s="46">
        <f>'$ Portfolio Loss'!O284</f>
        <v>82.201550892541491</v>
      </c>
      <c r="P285">
        <v>433</v>
      </c>
      <c r="Q285" s="59">
        <v>-14.331018736556871</v>
      </c>
    </row>
    <row r="286" spans="13:17" x14ac:dyDescent="0.3">
      <c r="M286">
        <f>'$ Portfolio Loss'!H285</f>
        <v>282</v>
      </c>
      <c r="N286" s="46">
        <f>'$ Portfolio Loss'!O285</f>
        <v>48.645573271143803</v>
      </c>
      <c r="P286">
        <v>487</v>
      </c>
      <c r="Q286" s="59">
        <v>-14.380401273407188</v>
      </c>
    </row>
    <row r="287" spans="13:17" x14ac:dyDescent="0.3">
      <c r="M287">
        <f>'$ Portfolio Loss'!H286</f>
        <v>283</v>
      </c>
      <c r="N287" s="46">
        <f>'$ Portfolio Loss'!O286</f>
        <v>-53.909495988971685</v>
      </c>
      <c r="P287">
        <v>279</v>
      </c>
      <c r="Q287" s="59">
        <v>-14.410315273691594</v>
      </c>
    </row>
    <row r="288" spans="13:17" x14ac:dyDescent="0.3">
      <c r="M288">
        <f>'$ Portfolio Loss'!H287</f>
        <v>284</v>
      </c>
      <c r="N288" s="46">
        <f>'$ Portfolio Loss'!O287</f>
        <v>-18.387759195109538</v>
      </c>
      <c r="P288">
        <v>410</v>
      </c>
      <c r="Q288" s="59">
        <v>-14.455337339792095</v>
      </c>
    </row>
    <row r="289" spans="13:17" x14ac:dyDescent="0.3">
      <c r="M289">
        <f>'$ Portfolio Loss'!H288</f>
        <v>285</v>
      </c>
      <c r="N289" s="46">
        <f>'$ Portfolio Loss'!O288</f>
        <v>-11.484567133295059</v>
      </c>
      <c r="P289">
        <v>260</v>
      </c>
      <c r="Q289" s="59">
        <v>-14.482688394935394</v>
      </c>
    </row>
    <row r="290" spans="13:17" x14ac:dyDescent="0.3">
      <c r="M290">
        <f>'$ Portfolio Loss'!H289</f>
        <v>286</v>
      </c>
      <c r="N290" s="46">
        <f>'$ Portfolio Loss'!O289</f>
        <v>-67.065740348876716</v>
      </c>
      <c r="P290">
        <v>161</v>
      </c>
      <c r="Q290" s="59">
        <v>-14.791293190472061</v>
      </c>
    </row>
    <row r="291" spans="13:17" x14ac:dyDescent="0.3">
      <c r="M291">
        <f>'$ Portfolio Loss'!H290</f>
        <v>287</v>
      </c>
      <c r="N291" s="46">
        <f>'$ Portfolio Loss'!O290</f>
        <v>-48.610286785504286</v>
      </c>
      <c r="P291">
        <v>7</v>
      </c>
      <c r="Q291" s="59">
        <v>-14.973300534576993</v>
      </c>
    </row>
    <row r="292" spans="13:17" x14ac:dyDescent="0.3">
      <c r="M292">
        <f>'$ Portfolio Loss'!H291</f>
        <v>288</v>
      </c>
      <c r="N292" s="46">
        <f>'$ Portfolio Loss'!O291</f>
        <v>-63.150536027260387</v>
      </c>
      <c r="P292">
        <v>253</v>
      </c>
      <c r="Q292" s="59">
        <v>-15.221324290630946</v>
      </c>
    </row>
    <row r="293" spans="13:17" x14ac:dyDescent="0.3">
      <c r="M293">
        <f>'$ Portfolio Loss'!H292</f>
        <v>289</v>
      </c>
      <c r="N293" s="46">
        <f>'$ Portfolio Loss'!O292</f>
        <v>-36.804291232285323</v>
      </c>
      <c r="P293">
        <v>37</v>
      </c>
      <c r="Q293" s="59">
        <v>-15.751944281506439</v>
      </c>
    </row>
    <row r="294" spans="13:17" x14ac:dyDescent="0.3">
      <c r="M294">
        <f>'$ Portfolio Loss'!H293</f>
        <v>290</v>
      </c>
      <c r="N294" s="46">
        <f>'$ Portfolio Loss'!O293</f>
        <v>8.3153629000007641</v>
      </c>
      <c r="P294">
        <v>427</v>
      </c>
      <c r="Q294" s="59">
        <v>-16.742582179693272</v>
      </c>
    </row>
    <row r="295" spans="13:17" x14ac:dyDescent="0.3">
      <c r="M295">
        <f>'$ Portfolio Loss'!H294</f>
        <v>291</v>
      </c>
      <c r="N295" s="46">
        <f>'$ Portfolio Loss'!O294</f>
        <v>-34.982295117612011</v>
      </c>
      <c r="P295">
        <v>417</v>
      </c>
      <c r="Q295" s="59">
        <v>-17.226117058848104</v>
      </c>
    </row>
    <row r="296" spans="13:17" x14ac:dyDescent="0.3">
      <c r="M296">
        <f>'$ Portfolio Loss'!H295</f>
        <v>292</v>
      </c>
      <c r="N296" s="46">
        <f>'$ Portfolio Loss'!O295</f>
        <v>-49.05882360569376</v>
      </c>
      <c r="P296">
        <v>217</v>
      </c>
      <c r="Q296" s="59">
        <v>-17.583946724591442</v>
      </c>
    </row>
    <row r="297" spans="13:17" x14ac:dyDescent="0.3">
      <c r="M297">
        <f>'$ Portfolio Loss'!H296</f>
        <v>293</v>
      </c>
      <c r="N297" s="46">
        <f>'$ Portfolio Loss'!O296</f>
        <v>17.397965652337007</v>
      </c>
      <c r="P297">
        <v>78</v>
      </c>
      <c r="Q297" s="59">
        <v>-18.078819578435287</v>
      </c>
    </row>
    <row r="298" spans="13:17" x14ac:dyDescent="0.3">
      <c r="M298">
        <f>'$ Portfolio Loss'!H297</f>
        <v>294</v>
      </c>
      <c r="N298" s="46">
        <f>'$ Portfolio Loss'!O297</f>
        <v>-26.560055783031203</v>
      </c>
      <c r="P298">
        <v>284</v>
      </c>
      <c r="Q298" s="59">
        <v>-18.387759195109538</v>
      </c>
    </row>
    <row r="299" spans="13:17" x14ac:dyDescent="0.3">
      <c r="M299">
        <f>'$ Portfolio Loss'!H298</f>
        <v>295</v>
      </c>
      <c r="N299" s="46">
        <f>'$ Portfolio Loss'!O298</f>
        <v>18.403546818222821</v>
      </c>
      <c r="P299">
        <v>397</v>
      </c>
      <c r="Q299" s="59">
        <v>-18.562607575804577</v>
      </c>
    </row>
    <row r="300" spans="13:17" x14ac:dyDescent="0.3">
      <c r="M300">
        <f>'$ Portfolio Loss'!H299</f>
        <v>296</v>
      </c>
      <c r="N300" s="46">
        <f>'$ Portfolio Loss'!O299</f>
        <v>-61.026016443292974</v>
      </c>
      <c r="P300">
        <v>332</v>
      </c>
      <c r="Q300" s="59">
        <v>-18.719046196336421</v>
      </c>
    </row>
    <row r="301" spans="13:17" x14ac:dyDescent="0.3">
      <c r="M301">
        <f>'$ Portfolio Loss'!H300</f>
        <v>297</v>
      </c>
      <c r="N301" s="46">
        <f>'$ Portfolio Loss'!O300</f>
        <v>1.3127267946056236</v>
      </c>
      <c r="P301">
        <v>117</v>
      </c>
      <c r="Q301" s="59">
        <v>-18.888991996265759</v>
      </c>
    </row>
    <row r="302" spans="13:17" x14ac:dyDescent="0.3">
      <c r="M302">
        <f>'$ Portfolio Loss'!H301</f>
        <v>298</v>
      </c>
      <c r="N302" s="46">
        <f>'$ Portfolio Loss'!O301</f>
        <v>-71.52896332419914</v>
      </c>
      <c r="P302">
        <v>111</v>
      </c>
      <c r="Q302" s="59">
        <v>-18.899386624620092</v>
      </c>
    </row>
    <row r="303" spans="13:17" x14ac:dyDescent="0.3">
      <c r="M303">
        <f>'$ Portfolio Loss'!H302</f>
        <v>299</v>
      </c>
      <c r="N303" s="46">
        <f>'$ Portfolio Loss'!O302</f>
        <v>-11.112894381794831</v>
      </c>
      <c r="P303">
        <v>122</v>
      </c>
      <c r="Q303" s="59">
        <v>-19.239699253575964</v>
      </c>
    </row>
    <row r="304" spans="13:17" x14ac:dyDescent="0.3">
      <c r="M304">
        <f>'$ Portfolio Loss'!H303</f>
        <v>300</v>
      </c>
      <c r="N304" s="46">
        <f>'$ Portfolio Loss'!O303</f>
        <v>17.386125055019875</v>
      </c>
      <c r="P304">
        <v>443</v>
      </c>
      <c r="Q304" s="59">
        <v>-19.972206654865658</v>
      </c>
    </row>
    <row r="305" spans="13:17" x14ac:dyDescent="0.3">
      <c r="M305">
        <f>'$ Portfolio Loss'!H304</f>
        <v>301</v>
      </c>
      <c r="N305" s="46">
        <f>'$ Portfolio Loss'!O304</f>
        <v>0.67644708195257408</v>
      </c>
      <c r="P305">
        <v>482</v>
      </c>
      <c r="Q305" s="59">
        <v>-20.022615070331085</v>
      </c>
    </row>
    <row r="306" spans="13:17" x14ac:dyDescent="0.3">
      <c r="M306">
        <f>'$ Portfolio Loss'!H305</f>
        <v>302</v>
      </c>
      <c r="N306" s="46">
        <f>'$ Portfolio Loss'!O305</f>
        <v>-50.409786365011314</v>
      </c>
      <c r="P306">
        <v>472</v>
      </c>
      <c r="Q306" s="59">
        <v>-20.627131358325641</v>
      </c>
    </row>
    <row r="307" spans="13:17" x14ac:dyDescent="0.3">
      <c r="M307">
        <f>'$ Portfolio Loss'!H306</f>
        <v>303</v>
      </c>
      <c r="N307" s="46">
        <f>'$ Portfolio Loss'!O306</f>
        <v>19.094349068360316</v>
      </c>
      <c r="P307">
        <v>155</v>
      </c>
      <c r="Q307" s="59">
        <v>-20.937162408294171</v>
      </c>
    </row>
    <row r="308" spans="13:17" x14ac:dyDescent="0.3">
      <c r="M308">
        <f>'$ Portfolio Loss'!H307</f>
        <v>304</v>
      </c>
      <c r="N308" s="46">
        <f>'$ Portfolio Loss'!O307</f>
        <v>-13.70966895631318</v>
      </c>
      <c r="P308">
        <v>68</v>
      </c>
      <c r="Q308" s="59">
        <v>-21.149687750057637</v>
      </c>
    </row>
    <row r="309" spans="13:17" x14ac:dyDescent="0.3">
      <c r="M309">
        <f>'$ Portfolio Loss'!H308</f>
        <v>305</v>
      </c>
      <c r="N309" s="46">
        <f>'$ Portfolio Loss'!O308</f>
        <v>-10.386546996887773</v>
      </c>
      <c r="P309">
        <v>322</v>
      </c>
      <c r="Q309" s="59">
        <v>-21.177109074047621</v>
      </c>
    </row>
    <row r="310" spans="13:17" x14ac:dyDescent="0.3">
      <c r="M310">
        <f>'$ Portfolio Loss'!H309</f>
        <v>306</v>
      </c>
      <c r="N310" s="46">
        <f>'$ Portfolio Loss'!O309</f>
        <v>-78.808815361735469</v>
      </c>
      <c r="P310">
        <v>473</v>
      </c>
      <c r="Q310" s="59">
        <v>-21.491818802924172</v>
      </c>
    </row>
    <row r="311" spans="13:17" x14ac:dyDescent="0.3">
      <c r="M311">
        <f>'$ Portfolio Loss'!H310</f>
        <v>307</v>
      </c>
      <c r="N311" s="46">
        <f>'$ Portfolio Loss'!O310</f>
        <v>10.615133239331044</v>
      </c>
      <c r="P311">
        <v>364</v>
      </c>
      <c r="Q311" s="59">
        <v>-21.98160118375381</v>
      </c>
    </row>
    <row r="312" spans="13:17" x14ac:dyDescent="0.3">
      <c r="M312">
        <f>'$ Portfolio Loss'!H311</f>
        <v>308</v>
      </c>
      <c r="N312" s="46">
        <f>'$ Portfolio Loss'!O311</f>
        <v>21.532016823588492</v>
      </c>
      <c r="P312">
        <v>277</v>
      </c>
      <c r="Q312" s="59">
        <v>-22.175317823957812</v>
      </c>
    </row>
    <row r="313" spans="13:17" x14ac:dyDescent="0.3">
      <c r="M313">
        <f>'$ Portfolio Loss'!H312</f>
        <v>309</v>
      </c>
      <c r="N313" s="46">
        <f>'$ Portfolio Loss'!O312</f>
        <v>19.227158033665546</v>
      </c>
      <c r="P313">
        <v>425</v>
      </c>
      <c r="Q313" s="59">
        <v>-22.580773548461366</v>
      </c>
    </row>
    <row r="314" spans="13:17" x14ac:dyDescent="0.3">
      <c r="M314">
        <f>'$ Portfolio Loss'!H313</f>
        <v>310</v>
      </c>
      <c r="N314" s="46">
        <f>'$ Portfolio Loss'!O313</f>
        <v>-57.800448959269488</v>
      </c>
      <c r="P314">
        <v>4</v>
      </c>
      <c r="Q314" s="59">
        <v>-23.50448540245452</v>
      </c>
    </row>
    <row r="315" spans="13:17" x14ac:dyDescent="0.3">
      <c r="M315">
        <f>'$ Portfolio Loss'!H314</f>
        <v>311</v>
      </c>
      <c r="N315" s="46">
        <f>'$ Portfolio Loss'!O314</f>
        <v>148.35981160301344</v>
      </c>
      <c r="P315">
        <v>172</v>
      </c>
      <c r="Q315" s="59">
        <v>-23.621238437392094</v>
      </c>
    </row>
    <row r="316" spans="13:17" x14ac:dyDescent="0.3">
      <c r="M316">
        <f>'$ Portfolio Loss'!H315</f>
        <v>312</v>
      </c>
      <c r="N316" s="46">
        <f>'$ Portfolio Loss'!O315</f>
        <v>65.442250766938741</v>
      </c>
      <c r="P316">
        <v>50</v>
      </c>
      <c r="Q316" s="59">
        <v>-23.652915855562242</v>
      </c>
    </row>
    <row r="317" spans="13:17" x14ac:dyDescent="0.3">
      <c r="M317">
        <f>'$ Portfolio Loss'!H316</f>
        <v>313</v>
      </c>
      <c r="N317" s="46">
        <f>'$ Portfolio Loss'!O316</f>
        <v>71.213317762561928</v>
      </c>
      <c r="P317">
        <v>86</v>
      </c>
      <c r="Q317" s="59">
        <v>-23.92512322683433</v>
      </c>
    </row>
    <row r="318" spans="13:17" x14ac:dyDescent="0.3">
      <c r="M318">
        <f>'$ Portfolio Loss'!H317</f>
        <v>314</v>
      </c>
      <c r="N318" s="46">
        <f>'$ Portfolio Loss'!O317</f>
        <v>118.01198535061849</v>
      </c>
      <c r="P318">
        <v>325</v>
      </c>
      <c r="Q318" s="59">
        <v>-24.091495004433455</v>
      </c>
    </row>
    <row r="319" spans="13:17" x14ac:dyDescent="0.3">
      <c r="M319">
        <f>'$ Portfolio Loss'!H318</f>
        <v>315</v>
      </c>
      <c r="N319" s="46">
        <f>'$ Portfolio Loss'!O318</f>
        <v>-11.899681596962182</v>
      </c>
      <c r="P319">
        <v>133</v>
      </c>
      <c r="Q319" s="59">
        <v>-24.83953552730236</v>
      </c>
    </row>
    <row r="320" spans="13:17" x14ac:dyDescent="0.3">
      <c r="M320">
        <f>'$ Portfolio Loss'!H319</f>
        <v>316</v>
      </c>
      <c r="N320" s="46">
        <f>'$ Portfolio Loss'!O319</f>
        <v>131.22681431817909</v>
      </c>
      <c r="P320">
        <v>276</v>
      </c>
      <c r="Q320" s="59">
        <v>-24.903608893977434</v>
      </c>
    </row>
    <row r="321" spans="13:17" x14ac:dyDescent="0.3">
      <c r="M321">
        <f>'$ Portfolio Loss'!H320</f>
        <v>317</v>
      </c>
      <c r="N321" s="46">
        <f>'$ Portfolio Loss'!O320</f>
        <v>-5.5279141175051336</v>
      </c>
      <c r="P321">
        <v>144</v>
      </c>
      <c r="Q321" s="59">
        <v>-25.103977404985926</v>
      </c>
    </row>
    <row r="322" spans="13:17" x14ac:dyDescent="0.3">
      <c r="M322">
        <f>'$ Portfolio Loss'!H321</f>
        <v>318</v>
      </c>
      <c r="N322" s="46">
        <f>'$ Portfolio Loss'!O321</f>
        <v>-66.840456465444731</v>
      </c>
      <c r="P322">
        <v>103</v>
      </c>
      <c r="Q322" s="59">
        <v>-25.158564551336895</v>
      </c>
    </row>
    <row r="323" spans="13:17" x14ac:dyDescent="0.3">
      <c r="M323">
        <f>'$ Portfolio Loss'!H322</f>
        <v>319</v>
      </c>
      <c r="N323" s="46">
        <f>'$ Portfolio Loss'!O322</f>
        <v>-6.72847324054419</v>
      </c>
      <c r="P323">
        <v>194</v>
      </c>
      <c r="Q323" s="59">
        <v>-25.733500609112525</v>
      </c>
    </row>
    <row r="324" spans="13:17" x14ac:dyDescent="0.3">
      <c r="M324">
        <f>'$ Portfolio Loss'!H323</f>
        <v>320</v>
      </c>
      <c r="N324" s="46">
        <f>'$ Portfolio Loss'!O323</f>
        <v>54.093013986324877</v>
      </c>
      <c r="P324">
        <v>85</v>
      </c>
      <c r="Q324" s="59">
        <v>-25.871490935322072</v>
      </c>
    </row>
    <row r="325" spans="13:17" x14ac:dyDescent="0.3">
      <c r="M325">
        <f>'$ Portfolio Loss'!H324</f>
        <v>321</v>
      </c>
      <c r="N325" s="46">
        <f>'$ Portfolio Loss'!O324</f>
        <v>53.273848375334637</v>
      </c>
      <c r="P325">
        <v>440</v>
      </c>
      <c r="Q325" s="59">
        <v>-26.524383193824178</v>
      </c>
    </row>
    <row r="326" spans="13:17" x14ac:dyDescent="0.3">
      <c r="M326">
        <f>'$ Portfolio Loss'!H325</f>
        <v>322</v>
      </c>
      <c r="N326" s="46">
        <f>'$ Portfolio Loss'!O325</f>
        <v>-21.177109074047621</v>
      </c>
      <c r="P326">
        <v>294</v>
      </c>
      <c r="Q326" s="59">
        <v>-26.560055783031203</v>
      </c>
    </row>
    <row r="327" spans="13:17" x14ac:dyDescent="0.3">
      <c r="M327">
        <f>'$ Portfolio Loss'!H326</f>
        <v>323</v>
      </c>
      <c r="N327" s="46">
        <f>'$ Portfolio Loss'!O326</f>
        <v>20.034431456484526</v>
      </c>
      <c r="P327">
        <v>252</v>
      </c>
      <c r="Q327" s="59">
        <v>-26.705082490581844</v>
      </c>
    </row>
    <row r="328" spans="13:17" x14ac:dyDescent="0.3">
      <c r="M328">
        <f>'$ Portfolio Loss'!H327</f>
        <v>324</v>
      </c>
      <c r="N328" s="46">
        <f>'$ Portfolio Loss'!O327</f>
        <v>103.24903214799815</v>
      </c>
      <c r="P328">
        <v>484</v>
      </c>
      <c r="Q328" s="59">
        <v>-27.413056304234487</v>
      </c>
    </row>
    <row r="329" spans="13:17" x14ac:dyDescent="0.3">
      <c r="M329">
        <f>'$ Portfolio Loss'!H328</f>
        <v>325</v>
      </c>
      <c r="N329" s="46">
        <f>'$ Portfolio Loss'!O328</f>
        <v>-24.091495004433455</v>
      </c>
      <c r="P329">
        <v>112</v>
      </c>
      <c r="Q329" s="59">
        <v>-27.654003693322011</v>
      </c>
    </row>
    <row r="330" spans="13:17" x14ac:dyDescent="0.3">
      <c r="M330">
        <f>'$ Portfolio Loss'!H329</f>
        <v>326</v>
      </c>
      <c r="N330" s="46">
        <f>'$ Portfolio Loss'!O329</f>
        <v>58.912575328900857</v>
      </c>
      <c r="P330">
        <v>471</v>
      </c>
      <c r="Q330" s="59">
        <v>-27.698499162819644</v>
      </c>
    </row>
    <row r="331" spans="13:17" x14ac:dyDescent="0.3">
      <c r="M331">
        <f>'$ Portfolio Loss'!H330</f>
        <v>327</v>
      </c>
      <c r="N331" s="46">
        <f>'$ Portfolio Loss'!O330</f>
        <v>31.543246450291917</v>
      </c>
      <c r="P331">
        <v>479</v>
      </c>
      <c r="Q331" s="59">
        <v>-28.028253685497475</v>
      </c>
    </row>
    <row r="332" spans="13:17" x14ac:dyDescent="0.3">
      <c r="M332">
        <f>'$ Portfolio Loss'!H331</f>
        <v>328</v>
      </c>
      <c r="N332" s="46">
        <f>'$ Portfolio Loss'!O331</f>
        <v>9.2399462853300065</v>
      </c>
      <c r="P332">
        <v>132</v>
      </c>
      <c r="Q332" s="59">
        <v>-28.333702697371336</v>
      </c>
    </row>
    <row r="333" spans="13:17" x14ac:dyDescent="0.3">
      <c r="M333">
        <f>'$ Portfolio Loss'!H332</f>
        <v>329</v>
      </c>
      <c r="N333" s="46">
        <f>'$ Portfolio Loss'!O332</f>
        <v>-6.9518506001149944</v>
      </c>
      <c r="P333">
        <v>42</v>
      </c>
      <c r="Q333" s="59">
        <v>-28.987070945604501</v>
      </c>
    </row>
    <row r="334" spans="13:17" x14ac:dyDescent="0.3">
      <c r="M334">
        <f>'$ Portfolio Loss'!H333</f>
        <v>330</v>
      </c>
      <c r="N334" s="46">
        <f>'$ Portfolio Loss'!O333</f>
        <v>62.542507324087637</v>
      </c>
      <c r="P334">
        <v>395</v>
      </c>
      <c r="Q334" s="59">
        <v>-29.04128729428885</v>
      </c>
    </row>
    <row r="335" spans="13:17" x14ac:dyDescent="0.3">
      <c r="M335">
        <f>'$ Portfolio Loss'!H334</f>
        <v>331</v>
      </c>
      <c r="N335" s="46">
        <f>'$ Portfolio Loss'!O334</f>
        <v>-63.239636382711979</v>
      </c>
      <c r="P335">
        <v>451</v>
      </c>
      <c r="Q335" s="59">
        <v>-29.360698986305579</v>
      </c>
    </row>
    <row r="336" spans="13:17" x14ac:dyDescent="0.3">
      <c r="M336">
        <f>'$ Portfolio Loss'!H335</f>
        <v>332</v>
      </c>
      <c r="N336" s="46">
        <f>'$ Portfolio Loss'!O335</f>
        <v>-18.719046196336421</v>
      </c>
      <c r="P336">
        <v>418</v>
      </c>
      <c r="Q336" s="59">
        <v>-29.493453907487492</v>
      </c>
    </row>
    <row r="337" spans="13:17" x14ac:dyDescent="0.3">
      <c r="M337">
        <f>'$ Portfolio Loss'!H336</f>
        <v>333</v>
      </c>
      <c r="N337" s="46">
        <f>'$ Portfolio Loss'!O336</f>
        <v>-78.5593046463473</v>
      </c>
      <c r="P337">
        <v>108</v>
      </c>
      <c r="Q337" s="59">
        <v>-29.763899731253332</v>
      </c>
    </row>
    <row r="338" spans="13:17" x14ac:dyDescent="0.3">
      <c r="M338">
        <f>'$ Portfolio Loss'!H337</f>
        <v>334</v>
      </c>
      <c r="N338" s="46">
        <f>'$ Portfolio Loss'!O337</f>
        <v>-71.370085995065892</v>
      </c>
      <c r="P338">
        <v>264</v>
      </c>
      <c r="Q338" s="59">
        <v>-29.803417358309162</v>
      </c>
    </row>
    <row r="339" spans="13:17" x14ac:dyDescent="0.3">
      <c r="M339">
        <f>'$ Portfolio Loss'!H338</f>
        <v>335</v>
      </c>
      <c r="N339" s="46">
        <f>'$ Portfolio Loss'!O338</f>
        <v>-146.15318819911408</v>
      </c>
      <c r="P339">
        <v>188</v>
      </c>
      <c r="Q339" s="59">
        <v>-30.883268011615655</v>
      </c>
    </row>
    <row r="340" spans="13:17" x14ac:dyDescent="0.3">
      <c r="M340">
        <f>'$ Portfolio Loss'!H339</f>
        <v>336</v>
      </c>
      <c r="N340" s="46">
        <f>'$ Portfolio Loss'!O339</f>
        <v>-42.986773908603936</v>
      </c>
      <c r="P340">
        <v>62</v>
      </c>
      <c r="Q340" s="59">
        <v>-31.425997423397348</v>
      </c>
    </row>
    <row r="341" spans="13:17" x14ac:dyDescent="0.3">
      <c r="M341">
        <f>'$ Portfolio Loss'!H340</f>
        <v>337</v>
      </c>
      <c r="N341" s="46">
        <f>'$ Portfolio Loss'!O340</f>
        <v>57.93807964230291</v>
      </c>
      <c r="P341">
        <v>81</v>
      </c>
      <c r="Q341" s="59">
        <v>-31.677569586667232</v>
      </c>
    </row>
    <row r="342" spans="13:17" x14ac:dyDescent="0.3">
      <c r="M342">
        <f>'$ Portfolio Loss'!H341</f>
        <v>338</v>
      </c>
      <c r="N342" s="46">
        <f>'$ Portfolio Loss'!O341</f>
        <v>-2.2007859069690312</v>
      </c>
      <c r="P342">
        <v>140</v>
      </c>
      <c r="Q342" s="59">
        <v>-31.84725860632534</v>
      </c>
    </row>
    <row r="343" spans="13:17" x14ac:dyDescent="0.3">
      <c r="M343">
        <f>'$ Portfolio Loss'!H342</f>
        <v>339</v>
      </c>
      <c r="N343" s="46">
        <f>'$ Portfolio Loss'!O342</f>
        <v>37.496635907196833</v>
      </c>
      <c r="P343">
        <v>32</v>
      </c>
      <c r="Q343" s="59">
        <v>-32.206177312229556</v>
      </c>
    </row>
    <row r="344" spans="13:17" x14ac:dyDescent="0.3">
      <c r="M344">
        <f>'$ Portfolio Loss'!H343</f>
        <v>340</v>
      </c>
      <c r="N344" s="46">
        <f>'$ Portfolio Loss'!O343</f>
        <v>-65.706545562494284</v>
      </c>
      <c r="P344">
        <v>416</v>
      </c>
      <c r="Q344" s="59">
        <v>-32.235273064254216</v>
      </c>
    </row>
    <row r="345" spans="13:17" x14ac:dyDescent="0.3">
      <c r="M345">
        <f>'$ Portfolio Loss'!H344</f>
        <v>341</v>
      </c>
      <c r="N345" s="46">
        <f>'$ Portfolio Loss'!O344</f>
        <v>-47.821081958229115</v>
      </c>
      <c r="P345">
        <v>468</v>
      </c>
      <c r="Q345" s="59">
        <v>-32.333962758788402</v>
      </c>
    </row>
    <row r="346" spans="13:17" x14ac:dyDescent="0.3">
      <c r="M346">
        <f>'$ Portfolio Loss'!H345</f>
        <v>342</v>
      </c>
      <c r="N346" s="46">
        <f>'$ Portfolio Loss'!O345</f>
        <v>-69.907869799681066</v>
      </c>
      <c r="P346">
        <v>400</v>
      </c>
      <c r="Q346" s="59">
        <v>-32.972840392661965</v>
      </c>
    </row>
    <row r="347" spans="13:17" x14ac:dyDescent="0.3">
      <c r="M347">
        <f>'$ Portfolio Loss'!H346</f>
        <v>343</v>
      </c>
      <c r="N347" s="46">
        <f>'$ Portfolio Loss'!O346</f>
        <v>-123.44505447413394</v>
      </c>
      <c r="P347">
        <v>432</v>
      </c>
      <c r="Q347" s="59">
        <v>-33.256625880991123</v>
      </c>
    </row>
    <row r="348" spans="13:17" x14ac:dyDescent="0.3">
      <c r="M348">
        <f>'$ Portfolio Loss'!H347</f>
        <v>344</v>
      </c>
      <c r="N348" s="46">
        <f>'$ Portfolio Loss'!O347</f>
        <v>2.318591569282944</v>
      </c>
      <c r="P348">
        <v>159</v>
      </c>
      <c r="Q348" s="59">
        <v>-33.801581568774054</v>
      </c>
    </row>
    <row r="349" spans="13:17" x14ac:dyDescent="0.3">
      <c r="M349">
        <f>'$ Portfolio Loss'!H348</f>
        <v>345</v>
      </c>
      <c r="N349" s="46">
        <f>'$ Portfolio Loss'!O348</f>
        <v>30.969467443077519</v>
      </c>
      <c r="P349">
        <v>139</v>
      </c>
      <c r="Q349" s="59">
        <v>-34.399038984664003</v>
      </c>
    </row>
    <row r="350" spans="13:17" x14ac:dyDescent="0.3">
      <c r="M350">
        <f>'$ Portfolio Loss'!H349</f>
        <v>346</v>
      </c>
      <c r="N350" s="46">
        <f>'$ Portfolio Loss'!O349</f>
        <v>51.148101873071937</v>
      </c>
      <c r="P350">
        <v>225</v>
      </c>
      <c r="Q350" s="59">
        <v>-34.425744366422805</v>
      </c>
    </row>
    <row r="351" spans="13:17" x14ac:dyDescent="0.3">
      <c r="M351">
        <f>'$ Portfolio Loss'!H350</f>
        <v>347</v>
      </c>
      <c r="N351" s="46">
        <f>'$ Portfolio Loss'!O350</f>
        <v>6.7941941750032129</v>
      </c>
      <c r="P351">
        <v>123</v>
      </c>
      <c r="Q351" s="59">
        <v>-34.816118621238274</v>
      </c>
    </row>
    <row r="352" spans="13:17" x14ac:dyDescent="0.3">
      <c r="M352">
        <f>'$ Portfolio Loss'!H351</f>
        <v>348</v>
      </c>
      <c r="N352" s="46">
        <f>'$ Portfolio Loss'!O351</f>
        <v>-47.992830127421257</v>
      </c>
      <c r="P352">
        <v>291</v>
      </c>
      <c r="Q352" s="59">
        <v>-34.982295117612011</v>
      </c>
    </row>
    <row r="353" spans="13:17" x14ac:dyDescent="0.3">
      <c r="M353">
        <f>'$ Portfolio Loss'!H352</f>
        <v>349</v>
      </c>
      <c r="N353" s="46">
        <f>'$ Portfolio Loss'!O352</f>
        <v>-46.490236621384611</v>
      </c>
      <c r="P353">
        <v>79</v>
      </c>
      <c r="Q353" s="59">
        <v>-35.439429521753482</v>
      </c>
    </row>
    <row r="354" spans="13:17" x14ac:dyDescent="0.3">
      <c r="M354">
        <f>'$ Portfolio Loss'!H353</f>
        <v>350</v>
      </c>
      <c r="N354" s="46">
        <f>'$ Portfolio Loss'!O353</f>
        <v>-56.072363333432804</v>
      </c>
      <c r="P354">
        <v>464</v>
      </c>
      <c r="Q354" s="59">
        <v>-35.566780533506972</v>
      </c>
    </row>
    <row r="355" spans="13:17" x14ac:dyDescent="0.3">
      <c r="M355">
        <f>'$ Portfolio Loss'!H354</f>
        <v>351</v>
      </c>
      <c r="N355" s="46">
        <f>'$ Portfolio Loss'!O354</f>
        <v>-61.986227575675002</v>
      </c>
      <c r="P355">
        <v>249</v>
      </c>
      <c r="Q355" s="59">
        <v>-35.995063970292904</v>
      </c>
    </row>
    <row r="356" spans="13:17" x14ac:dyDescent="0.3">
      <c r="M356">
        <f>'$ Portfolio Loss'!H355</f>
        <v>352</v>
      </c>
      <c r="N356" s="46">
        <f>'$ Portfolio Loss'!O355</f>
        <v>-11.748956064722734</v>
      </c>
      <c r="P356">
        <v>359</v>
      </c>
      <c r="Q356" s="59">
        <v>-36.044709850335494</v>
      </c>
    </row>
    <row r="357" spans="13:17" x14ac:dyDescent="0.3">
      <c r="M357">
        <f>'$ Portfolio Loss'!H356</f>
        <v>353</v>
      </c>
      <c r="N357" s="46">
        <f>'$ Portfolio Loss'!O356</f>
        <v>24.480307340751096</v>
      </c>
      <c r="P357">
        <v>135</v>
      </c>
      <c r="Q357" s="59">
        <v>-36.315758456334152</v>
      </c>
    </row>
    <row r="358" spans="13:17" x14ac:dyDescent="0.3">
      <c r="M358">
        <f>'$ Portfolio Loss'!H357</f>
        <v>354</v>
      </c>
      <c r="N358" s="46">
        <f>'$ Portfolio Loss'!O357</f>
        <v>82.351789582846322</v>
      </c>
      <c r="P358">
        <v>481</v>
      </c>
      <c r="Q358" s="59">
        <v>-36.45878635076042</v>
      </c>
    </row>
    <row r="359" spans="13:17" x14ac:dyDescent="0.3">
      <c r="M359">
        <f>'$ Portfolio Loss'!H358</f>
        <v>355</v>
      </c>
      <c r="N359" s="46">
        <f>'$ Portfolio Loss'!O358</f>
        <v>21.486835573465214</v>
      </c>
      <c r="P359">
        <v>241</v>
      </c>
      <c r="Q359" s="59">
        <v>-36.790393534256509</v>
      </c>
    </row>
    <row r="360" spans="13:17" x14ac:dyDescent="0.3">
      <c r="M360">
        <f>'$ Portfolio Loss'!H359</f>
        <v>356</v>
      </c>
      <c r="N360" s="46">
        <f>'$ Portfolio Loss'!O359</f>
        <v>-12.665358205827943</v>
      </c>
      <c r="P360">
        <v>289</v>
      </c>
      <c r="Q360" s="59">
        <v>-36.804291232285323</v>
      </c>
    </row>
    <row r="361" spans="13:17" x14ac:dyDescent="0.3">
      <c r="M361">
        <f>'$ Portfolio Loss'!H360</f>
        <v>357</v>
      </c>
      <c r="N361" s="46">
        <f>'$ Portfolio Loss'!O360</f>
        <v>-38.13463916701221</v>
      </c>
      <c r="P361">
        <v>423</v>
      </c>
      <c r="Q361" s="59">
        <v>-37.005160831489775</v>
      </c>
    </row>
    <row r="362" spans="13:17" x14ac:dyDescent="0.3">
      <c r="M362">
        <f>'$ Portfolio Loss'!H361</f>
        <v>358</v>
      </c>
      <c r="N362" s="46">
        <f>'$ Portfolio Loss'!O361</f>
        <v>-10.239649408225887</v>
      </c>
      <c r="P362">
        <v>10</v>
      </c>
      <c r="Q362" s="59">
        <v>-37.026300411896955</v>
      </c>
    </row>
    <row r="363" spans="13:17" x14ac:dyDescent="0.3">
      <c r="M363">
        <f>'$ Portfolio Loss'!H362</f>
        <v>359</v>
      </c>
      <c r="N363" s="46">
        <f>'$ Portfolio Loss'!O362</f>
        <v>-36.044709850335494</v>
      </c>
      <c r="P363">
        <v>56</v>
      </c>
      <c r="Q363" s="59">
        <v>-38.067827783341272</v>
      </c>
    </row>
    <row r="364" spans="13:17" x14ac:dyDescent="0.3">
      <c r="M364">
        <f>'$ Portfolio Loss'!H363</f>
        <v>360</v>
      </c>
      <c r="N364" s="46">
        <f>'$ Portfolio Loss'!O363</f>
        <v>-9.7707250556213694</v>
      </c>
      <c r="P364">
        <v>357</v>
      </c>
      <c r="Q364" s="59">
        <v>-38.13463916701221</v>
      </c>
    </row>
    <row r="365" spans="13:17" x14ac:dyDescent="0.3">
      <c r="M365">
        <f>'$ Portfolio Loss'!H364</f>
        <v>361</v>
      </c>
      <c r="N365" s="46">
        <f>'$ Portfolio Loss'!O364</f>
        <v>75.639754229416212</v>
      </c>
      <c r="P365">
        <v>438</v>
      </c>
      <c r="Q365" s="59">
        <v>-38.67712411568391</v>
      </c>
    </row>
    <row r="366" spans="13:17" x14ac:dyDescent="0.3">
      <c r="M366">
        <f>'$ Portfolio Loss'!H365</f>
        <v>362</v>
      </c>
      <c r="N366" s="46">
        <f>'$ Portfolio Loss'!O365</f>
        <v>5.1240437290980481</v>
      </c>
      <c r="P366">
        <v>61</v>
      </c>
      <c r="Q366" s="59">
        <v>-39.02391067921053</v>
      </c>
    </row>
    <row r="367" spans="13:17" x14ac:dyDescent="0.3">
      <c r="M367">
        <f>'$ Portfolio Loss'!H366</f>
        <v>363</v>
      </c>
      <c r="N367" s="46">
        <f>'$ Portfolio Loss'!O366</f>
        <v>3.9210081967721635</v>
      </c>
      <c r="P367">
        <v>19</v>
      </c>
      <c r="Q367" s="59">
        <v>-39.43281075685627</v>
      </c>
    </row>
    <row r="368" spans="13:17" x14ac:dyDescent="0.3">
      <c r="M368">
        <f>'$ Portfolio Loss'!H367</f>
        <v>364</v>
      </c>
      <c r="N368" s="46">
        <f>'$ Portfolio Loss'!O367</f>
        <v>-21.98160118375381</v>
      </c>
      <c r="P368">
        <v>12</v>
      </c>
      <c r="Q368" s="59">
        <v>-39.824610230856706</v>
      </c>
    </row>
    <row r="369" spans="13:17" x14ac:dyDescent="0.3">
      <c r="M369">
        <f>'$ Portfolio Loss'!H368</f>
        <v>365</v>
      </c>
      <c r="N369" s="46">
        <f>'$ Portfolio Loss'!O368</f>
        <v>-80.721208106333506</v>
      </c>
      <c r="P369">
        <v>236</v>
      </c>
      <c r="Q369" s="59">
        <v>-40.275853876975816</v>
      </c>
    </row>
    <row r="370" spans="13:17" x14ac:dyDescent="0.3">
      <c r="M370">
        <f>'$ Portfolio Loss'!H369</f>
        <v>366</v>
      </c>
      <c r="N370" s="46">
        <f>'$ Portfolio Loss'!O369</f>
        <v>-54.682773939590334</v>
      </c>
      <c r="P370">
        <v>183</v>
      </c>
      <c r="Q370" s="59">
        <v>-40.394474198386888</v>
      </c>
    </row>
    <row r="371" spans="13:17" x14ac:dyDescent="0.3">
      <c r="M371">
        <f>'$ Portfolio Loss'!H370</f>
        <v>367</v>
      </c>
      <c r="N371" s="46">
        <f>'$ Portfolio Loss'!O370</f>
        <v>7.6359337618996506</v>
      </c>
      <c r="P371">
        <v>403</v>
      </c>
      <c r="Q371" s="59">
        <v>-40.768016787827946</v>
      </c>
    </row>
    <row r="372" spans="13:17" x14ac:dyDescent="0.3">
      <c r="M372">
        <f>'$ Portfolio Loss'!H371</f>
        <v>368</v>
      </c>
      <c r="N372" s="46">
        <f>'$ Portfolio Loss'!O371</f>
        <v>3.5425946430150361</v>
      </c>
      <c r="P372">
        <v>413</v>
      </c>
      <c r="Q372" s="59">
        <v>-42.023480715561163</v>
      </c>
    </row>
    <row r="373" spans="13:17" x14ac:dyDescent="0.3">
      <c r="M373">
        <f>'$ Portfolio Loss'!H372</f>
        <v>369</v>
      </c>
      <c r="N373" s="46">
        <f>'$ Portfolio Loss'!O372</f>
        <v>31.832818162431067</v>
      </c>
      <c r="P373">
        <v>474</v>
      </c>
      <c r="Q373" s="59">
        <v>-42.337281221785815</v>
      </c>
    </row>
    <row r="374" spans="13:17" x14ac:dyDescent="0.3">
      <c r="M374">
        <f>'$ Portfolio Loss'!H373</f>
        <v>370</v>
      </c>
      <c r="N374" s="46">
        <f>'$ Portfolio Loss'!O373</f>
        <v>27.63698473570912</v>
      </c>
      <c r="P374">
        <v>393</v>
      </c>
      <c r="Q374" s="59">
        <v>-42.502698805903492</v>
      </c>
    </row>
    <row r="375" spans="13:17" x14ac:dyDescent="0.3">
      <c r="M375">
        <f>'$ Portfolio Loss'!H374</f>
        <v>371</v>
      </c>
      <c r="N375" s="46">
        <f>'$ Portfolio Loss'!O374</f>
        <v>46.881997397573286</v>
      </c>
      <c r="P375">
        <v>181</v>
      </c>
      <c r="Q375" s="59">
        <v>-42.571458150598119</v>
      </c>
    </row>
    <row r="376" spans="13:17" x14ac:dyDescent="0.3">
      <c r="M376">
        <f>'$ Portfolio Loss'!H375</f>
        <v>372</v>
      </c>
      <c r="N376" s="46">
        <f>'$ Portfolio Loss'!O375</f>
        <v>97.491790212785418</v>
      </c>
      <c r="P376">
        <v>82</v>
      </c>
      <c r="Q376" s="59">
        <v>-42.637269321383428</v>
      </c>
    </row>
    <row r="377" spans="13:17" x14ac:dyDescent="0.3">
      <c r="M377">
        <f>'$ Portfolio Loss'!H376</f>
        <v>373</v>
      </c>
      <c r="N377" s="46">
        <f>'$ Portfolio Loss'!O376</f>
        <v>120.13492984050026</v>
      </c>
      <c r="P377">
        <v>83</v>
      </c>
      <c r="Q377" s="59">
        <v>-42.78123194343425</v>
      </c>
    </row>
    <row r="378" spans="13:17" x14ac:dyDescent="0.3">
      <c r="M378">
        <f>'$ Portfolio Loss'!H377</f>
        <v>374</v>
      </c>
      <c r="N378" s="46">
        <f>'$ Portfolio Loss'!O377</f>
        <v>226.9763257771483</v>
      </c>
      <c r="P378">
        <v>336</v>
      </c>
      <c r="Q378" s="59">
        <v>-42.986773908603936</v>
      </c>
    </row>
    <row r="379" spans="13:17" x14ac:dyDescent="0.3">
      <c r="M379">
        <f>'$ Portfolio Loss'!H378</f>
        <v>375</v>
      </c>
      <c r="N379" s="46">
        <f>'$ Portfolio Loss'!O378</f>
        <v>-4.8215970909950556</v>
      </c>
      <c r="P379">
        <v>35</v>
      </c>
      <c r="Q379" s="59">
        <v>-43.392817476582422</v>
      </c>
    </row>
    <row r="380" spans="13:17" x14ac:dyDescent="0.3">
      <c r="M380">
        <f>'$ Portfolio Loss'!H379</f>
        <v>376</v>
      </c>
      <c r="N380" s="46">
        <f>'$ Portfolio Loss'!O379</f>
        <v>-66.845870180441125</v>
      </c>
      <c r="P380">
        <v>233</v>
      </c>
      <c r="Q380" s="59">
        <v>-44.146733110228524</v>
      </c>
    </row>
    <row r="381" spans="13:17" x14ac:dyDescent="0.3">
      <c r="M381">
        <f>'$ Portfolio Loss'!H380</f>
        <v>377</v>
      </c>
      <c r="N381" s="46">
        <f>'$ Portfolio Loss'!O380</f>
        <v>-73.785546109198549</v>
      </c>
      <c r="P381">
        <v>80</v>
      </c>
      <c r="Q381" s="59">
        <v>-44.390868681701249</v>
      </c>
    </row>
    <row r="382" spans="13:17" x14ac:dyDescent="0.3">
      <c r="M382">
        <f>'$ Portfolio Loss'!H381</f>
        <v>378</v>
      </c>
      <c r="N382" s="46">
        <f>'$ Portfolio Loss'!O381</f>
        <v>77.340378506802153</v>
      </c>
      <c r="P382">
        <v>428</v>
      </c>
      <c r="Q382" s="59">
        <v>-44.919579372890439</v>
      </c>
    </row>
    <row r="383" spans="13:17" x14ac:dyDescent="0.3">
      <c r="M383">
        <f>'$ Portfolio Loss'!H382</f>
        <v>379</v>
      </c>
      <c r="N383" s="46">
        <f>'$ Portfolio Loss'!O382</f>
        <v>67.711990227668139</v>
      </c>
      <c r="P383">
        <v>55</v>
      </c>
      <c r="Q383" s="59">
        <v>-45.211974040936184</v>
      </c>
    </row>
    <row r="384" spans="13:17" x14ac:dyDescent="0.3">
      <c r="M384">
        <f>'$ Portfolio Loss'!H383</f>
        <v>380</v>
      </c>
      <c r="N384" s="46">
        <f>'$ Portfolio Loss'!O383</f>
        <v>-0.92461317281413358</v>
      </c>
      <c r="P384">
        <v>39</v>
      </c>
      <c r="Q384" s="59">
        <v>-45.240596867106433</v>
      </c>
    </row>
    <row r="385" spans="13:17" x14ac:dyDescent="0.3">
      <c r="M385">
        <f>'$ Portfolio Loss'!H384</f>
        <v>381</v>
      </c>
      <c r="N385" s="46">
        <f>'$ Portfolio Loss'!O384</f>
        <v>135.72321012450811</v>
      </c>
      <c r="P385">
        <v>420</v>
      </c>
      <c r="Q385" s="59">
        <v>-45.425148246118624</v>
      </c>
    </row>
    <row r="386" spans="13:17" x14ac:dyDescent="0.3">
      <c r="M386">
        <f>'$ Portfolio Loss'!H385</f>
        <v>382</v>
      </c>
      <c r="N386" s="46">
        <f>'$ Portfolio Loss'!O385</f>
        <v>-1.5264783645034186</v>
      </c>
      <c r="P386">
        <v>391</v>
      </c>
      <c r="Q386" s="59">
        <v>-45.456983885202135</v>
      </c>
    </row>
    <row r="387" spans="13:17" x14ac:dyDescent="0.3">
      <c r="M387">
        <f>'$ Portfolio Loss'!H386</f>
        <v>383</v>
      </c>
      <c r="N387" s="46">
        <f>'$ Portfolio Loss'!O386</f>
        <v>-101.16648459841599</v>
      </c>
      <c r="P387">
        <v>63</v>
      </c>
      <c r="Q387" s="59">
        <v>-45.503498612602925</v>
      </c>
    </row>
    <row r="388" spans="13:17" x14ac:dyDescent="0.3">
      <c r="M388">
        <f>'$ Portfolio Loss'!H387</f>
        <v>384</v>
      </c>
      <c r="N388" s="46">
        <f>'$ Portfolio Loss'!O387</f>
        <v>-94.314899560125923</v>
      </c>
      <c r="P388">
        <v>485</v>
      </c>
      <c r="Q388" s="59">
        <v>-46.187955856754343</v>
      </c>
    </row>
    <row r="389" spans="13:17" x14ac:dyDescent="0.3">
      <c r="M389">
        <f>'$ Portfolio Loss'!H388</f>
        <v>385</v>
      </c>
      <c r="N389" s="46">
        <f>'$ Portfolio Loss'!O388</f>
        <v>50.882254436219228</v>
      </c>
      <c r="P389">
        <v>104</v>
      </c>
      <c r="Q389" s="59">
        <v>-46.415000211824008</v>
      </c>
    </row>
    <row r="390" spans="13:17" x14ac:dyDescent="0.3">
      <c r="M390">
        <f>'$ Portfolio Loss'!H389</f>
        <v>386</v>
      </c>
      <c r="N390" s="46">
        <f>'$ Portfolio Loss'!O389</f>
        <v>-54.296571668201068</v>
      </c>
      <c r="P390">
        <v>349</v>
      </c>
      <c r="Q390" s="59">
        <v>-46.490236621384611</v>
      </c>
    </row>
    <row r="391" spans="13:17" x14ac:dyDescent="0.3">
      <c r="M391">
        <f>'$ Portfolio Loss'!H390</f>
        <v>387</v>
      </c>
      <c r="N391" s="46">
        <f>'$ Portfolio Loss'!O390</f>
        <v>18.128821944152151</v>
      </c>
      <c r="P391">
        <v>205</v>
      </c>
      <c r="Q391" s="59">
        <v>-47.628616133961259</v>
      </c>
    </row>
    <row r="392" spans="13:17" x14ac:dyDescent="0.3">
      <c r="M392">
        <f>'$ Portfolio Loss'!H391</f>
        <v>388</v>
      </c>
      <c r="N392" s="46">
        <f>'$ Portfolio Loss'!O391</f>
        <v>111.6685927713097</v>
      </c>
      <c r="P392">
        <v>460</v>
      </c>
      <c r="Q392" s="59">
        <v>-47.658911320102561</v>
      </c>
    </row>
    <row r="393" spans="13:17" x14ac:dyDescent="0.3">
      <c r="M393">
        <f>'$ Portfolio Loss'!H392</f>
        <v>389</v>
      </c>
      <c r="N393" s="46">
        <f>'$ Portfolio Loss'!O392</f>
        <v>47.658805699786171</v>
      </c>
      <c r="P393">
        <v>341</v>
      </c>
      <c r="Q393" s="59">
        <v>-47.821081958229115</v>
      </c>
    </row>
    <row r="394" spans="13:17" x14ac:dyDescent="0.3">
      <c r="M394">
        <f>'$ Portfolio Loss'!H393</f>
        <v>390</v>
      </c>
      <c r="N394" s="46">
        <f>'$ Portfolio Loss'!O393</f>
        <v>-12.196408355042877</v>
      </c>
      <c r="P394">
        <v>348</v>
      </c>
      <c r="Q394" s="59">
        <v>-47.992830127421257</v>
      </c>
    </row>
    <row r="395" spans="13:17" x14ac:dyDescent="0.3">
      <c r="M395">
        <f>'$ Portfolio Loss'!H394</f>
        <v>391</v>
      </c>
      <c r="N395" s="46">
        <f>'$ Portfolio Loss'!O394</f>
        <v>-45.456983885202135</v>
      </c>
      <c r="P395">
        <v>240</v>
      </c>
      <c r="Q395" s="59">
        <v>-48.162302115015336</v>
      </c>
    </row>
    <row r="396" spans="13:17" x14ac:dyDescent="0.3">
      <c r="M396">
        <f>'$ Portfolio Loss'!H395</f>
        <v>392</v>
      </c>
      <c r="N396" s="46">
        <f>'$ Portfolio Loss'!O395</f>
        <v>-67.673864083053559</v>
      </c>
      <c r="P396">
        <v>287</v>
      </c>
      <c r="Q396" s="59">
        <v>-48.610286785504286</v>
      </c>
    </row>
    <row r="397" spans="13:17" x14ac:dyDescent="0.3">
      <c r="M397">
        <f>'$ Portfolio Loss'!H396</f>
        <v>393</v>
      </c>
      <c r="N397" s="46">
        <f>'$ Portfolio Loss'!O396</f>
        <v>-42.502698805903492</v>
      </c>
      <c r="P397">
        <v>292</v>
      </c>
      <c r="Q397" s="59">
        <v>-49.05882360569376</v>
      </c>
    </row>
    <row r="398" spans="13:17" x14ac:dyDescent="0.3">
      <c r="M398">
        <f>'$ Portfolio Loss'!H397</f>
        <v>394</v>
      </c>
      <c r="N398" s="46">
        <f>'$ Portfolio Loss'!O397</f>
        <v>65.230333076477109</v>
      </c>
      <c r="P398">
        <v>246</v>
      </c>
      <c r="Q398" s="59">
        <v>-49.320172983607335</v>
      </c>
    </row>
    <row r="399" spans="13:17" x14ac:dyDescent="0.3">
      <c r="M399">
        <f>'$ Portfolio Loss'!H398</f>
        <v>395</v>
      </c>
      <c r="N399" s="46">
        <f>'$ Portfolio Loss'!O398</f>
        <v>-29.04128729428885</v>
      </c>
      <c r="P399">
        <v>125</v>
      </c>
      <c r="Q399" s="59">
        <v>-49.33026997747038</v>
      </c>
    </row>
    <row r="400" spans="13:17" x14ac:dyDescent="0.3">
      <c r="M400">
        <f>'$ Portfolio Loss'!H399</f>
        <v>396</v>
      </c>
      <c r="N400" s="46">
        <f>'$ Portfolio Loss'!O399</f>
        <v>-159.82527856132583</v>
      </c>
      <c r="P400">
        <v>71</v>
      </c>
      <c r="Q400" s="59">
        <v>-49.688514878745991</v>
      </c>
    </row>
    <row r="401" spans="13:17" x14ac:dyDescent="0.3">
      <c r="M401">
        <f>'$ Portfolio Loss'!H400</f>
        <v>397</v>
      </c>
      <c r="N401" s="46">
        <f>'$ Portfolio Loss'!O400</f>
        <v>-18.562607575804577</v>
      </c>
      <c r="P401">
        <v>447</v>
      </c>
      <c r="Q401" s="59">
        <v>-49.871650892429898</v>
      </c>
    </row>
    <row r="402" spans="13:17" x14ac:dyDescent="0.3">
      <c r="M402">
        <f>'$ Portfolio Loss'!H401</f>
        <v>398</v>
      </c>
      <c r="N402" s="46">
        <f>'$ Portfolio Loss'!O401</f>
        <v>-61.697542276444437</v>
      </c>
      <c r="P402">
        <v>302</v>
      </c>
      <c r="Q402" s="59">
        <v>-50.409786365011314</v>
      </c>
    </row>
    <row r="403" spans="13:17" x14ac:dyDescent="0.3">
      <c r="M403">
        <f>'$ Portfolio Loss'!H402</f>
        <v>399</v>
      </c>
      <c r="N403" s="46">
        <f>'$ Portfolio Loss'!O402</f>
        <v>-12.917521512114035</v>
      </c>
      <c r="P403">
        <v>41</v>
      </c>
      <c r="Q403" s="59">
        <v>-51.852351654193626</v>
      </c>
    </row>
    <row r="404" spans="13:17" x14ac:dyDescent="0.3">
      <c r="M404">
        <f>'$ Portfolio Loss'!H403</f>
        <v>400</v>
      </c>
      <c r="N404" s="46">
        <f>'$ Portfolio Loss'!O403</f>
        <v>-32.972840392661965</v>
      </c>
      <c r="P404">
        <v>66</v>
      </c>
      <c r="Q404" s="59">
        <v>-52.041807418727331</v>
      </c>
    </row>
    <row r="405" spans="13:17" x14ac:dyDescent="0.3">
      <c r="M405">
        <f>'$ Portfolio Loss'!H404</f>
        <v>401</v>
      </c>
      <c r="N405" s="46">
        <f>'$ Portfolio Loss'!O404</f>
        <v>-82.787975343178914</v>
      </c>
      <c r="P405">
        <v>73</v>
      </c>
      <c r="Q405" s="59">
        <v>-52.090910776058081</v>
      </c>
    </row>
    <row r="406" spans="13:17" x14ac:dyDescent="0.3">
      <c r="M406">
        <f>'$ Portfolio Loss'!H405</f>
        <v>402</v>
      </c>
      <c r="N406" s="46">
        <f>'$ Portfolio Loss'!O405</f>
        <v>-3.3921996143089928</v>
      </c>
      <c r="P406">
        <v>229</v>
      </c>
      <c r="Q406" s="59">
        <v>-52.448817519461954</v>
      </c>
    </row>
    <row r="407" spans="13:17" x14ac:dyDescent="0.3">
      <c r="M407">
        <f>'$ Portfolio Loss'!H406</f>
        <v>403</v>
      </c>
      <c r="N407" s="46">
        <f>'$ Portfolio Loss'!O406</f>
        <v>-40.768016787827946</v>
      </c>
      <c r="P407">
        <v>430</v>
      </c>
      <c r="Q407" s="59">
        <v>-53.189006605929535</v>
      </c>
    </row>
    <row r="408" spans="13:17" x14ac:dyDescent="0.3">
      <c r="M408">
        <f>'$ Portfolio Loss'!H407</f>
        <v>404</v>
      </c>
      <c r="N408" s="46">
        <f>'$ Portfolio Loss'!O407</f>
        <v>20.160332983850822</v>
      </c>
      <c r="P408">
        <v>175</v>
      </c>
      <c r="Q408" s="59">
        <v>-53.229231986304512</v>
      </c>
    </row>
    <row r="409" spans="13:17" x14ac:dyDescent="0.3">
      <c r="M409">
        <f>'$ Portfolio Loss'!H408</f>
        <v>405</v>
      </c>
      <c r="N409" s="46">
        <f>'$ Portfolio Loss'!O408</f>
        <v>62.040037966264208</v>
      </c>
      <c r="P409">
        <v>283</v>
      </c>
      <c r="Q409" s="59">
        <v>-53.909495988971685</v>
      </c>
    </row>
    <row r="410" spans="13:17" x14ac:dyDescent="0.3">
      <c r="M410">
        <f>'$ Portfolio Loss'!H409</f>
        <v>406</v>
      </c>
      <c r="N410" s="46">
        <f>'$ Portfolio Loss'!O409</f>
        <v>-11.028375910926115</v>
      </c>
      <c r="P410">
        <v>386</v>
      </c>
      <c r="Q410" s="59">
        <v>-54.296571668201068</v>
      </c>
    </row>
    <row r="411" spans="13:17" x14ac:dyDescent="0.3">
      <c r="M411">
        <f>'$ Portfolio Loss'!H410</f>
        <v>407</v>
      </c>
      <c r="N411" s="46">
        <f>'$ Portfolio Loss'!O410</f>
        <v>14.122441934709059</v>
      </c>
      <c r="P411">
        <v>212</v>
      </c>
      <c r="Q411" s="59">
        <v>-54.674955262027652</v>
      </c>
    </row>
    <row r="412" spans="13:17" x14ac:dyDescent="0.3">
      <c r="M412">
        <f>'$ Portfolio Loss'!H411</f>
        <v>408</v>
      </c>
      <c r="N412" s="46">
        <f>'$ Portfolio Loss'!O411</f>
        <v>-8.0178639760870283</v>
      </c>
      <c r="P412">
        <v>366</v>
      </c>
      <c r="Q412" s="59">
        <v>-54.682773939590334</v>
      </c>
    </row>
    <row r="413" spans="13:17" x14ac:dyDescent="0.3">
      <c r="M413">
        <f>'$ Portfolio Loss'!H412</f>
        <v>409</v>
      </c>
      <c r="N413" s="46">
        <f>'$ Portfolio Loss'!O412</f>
        <v>85.948748993903791</v>
      </c>
      <c r="P413">
        <v>261</v>
      </c>
      <c r="Q413" s="59">
        <v>-55.322086822550773</v>
      </c>
    </row>
    <row r="414" spans="13:17" x14ac:dyDescent="0.3">
      <c r="M414">
        <f>'$ Portfolio Loss'!H413</f>
        <v>410</v>
      </c>
      <c r="N414" s="46">
        <f>'$ Portfolio Loss'!O413</f>
        <v>-14.455337339792095</v>
      </c>
      <c r="P414">
        <v>22</v>
      </c>
      <c r="Q414" s="59">
        <v>-55.451828801084048</v>
      </c>
    </row>
    <row r="415" spans="13:17" x14ac:dyDescent="0.3">
      <c r="M415">
        <f>'$ Portfolio Loss'!H414</f>
        <v>411</v>
      </c>
      <c r="N415" s="46">
        <f>'$ Portfolio Loss'!O414</f>
        <v>82.784639291330677</v>
      </c>
      <c r="P415">
        <v>20</v>
      </c>
      <c r="Q415" s="59">
        <v>-55.64056134970815</v>
      </c>
    </row>
    <row r="416" spans="13:17" x14ac:dyDescent="0.3">
      <c r="M416">
        <f>'$ Portfolio Loss'!H415</f>
        <v>412</v>
      </c>
      <c r="N416" s="46">
        <f>'$ Portfolio Loss'!O415</f>
        <v>14.83914786366222</v>
      </c>
      <c r="P416">
        <v>350</v>
      </c>
      <c r="Q416" s="59">
        <v>-56.072363333432804</v>
      </c>
    </row>
    <row r="417" spans="13:17" x14ac:dyDescent="0.3">
      <c r="M417">
        <f>'$ Portfolio Loss'!H416</f>
        <v>413</v>
      </c>
      <c r="N417" s="46">
        <f>'$ Portfolio Loss'!O416</f>
        <v>-42.023480715561163</v>
      </c>
      <c r="P417">
        <v>424</v>
      </c>
      <c r="Q417" s="59">
        <v>-57.308360526807519</v>
      </c>
    </row>
    <row r="418" spans="13:17" x14ac:dyDescent="0.3">
      <c r="M418">
        <f>'$ Portfolio Loss'!H417</f>
        <v>414</v>
      </c>
      <c r="N418" s="46">
        <f>'$ Portfolio Loss'!O417</f>
        <v>45.41588796790893</v>
      </c>
      <c r="P418">
        <v>248</v>
      </c>
      <c r="Q418" s="59">
        <v>-57.332730810081557</v>
      </c>
    </row>
    <row r="419" spans="13:17" x14ac:dyDescent="0.3">
      <c r="M419">
        <f>'$ Portfolio Loss'!H418</f>
        <v>415</v>
      </c>
      <c r="N419" s="46">
        <f>'$ Portfolio Loss'!O418</f>
        <v>122.17676990102154</v>
      </c>
      <c r="P419">
        <v>206</v>
      </c>
      <c r="Q419" s="59">
        <v>-57.60849217523355</v>
      </c>
    </row>
    <row r="420" spans="13:17" x14ac:dyDescent="0.3">
      <c r="M420">
        <f>'$ Portfolio Loss'!H419</f>
        <v>416</v>
      </c>
      <c r="N420" s="46">
        <f>'$ Portfolio Loss'!O419</f>
        <v>-32.235273064254216</v>
      </c>
      <c r="P420">
        <v>310</v>
      </c>
      <c r="Q420" s="59">
        <v>-57.800448959269488</v>
      </c>
    </row>
    <row r="421" spans="13:17" x14ac:dyDescent="0.3">
      <c r="M421">
        <f>'$ Portfolio Loss'!H420</f>
        <v>417</v>
      </c>
      <c r="N421" s="46">
        <f>'$ Portfolio Loss'!O420</f>
        <v>-17.226117058848104</v>
      </c>
      <c r="P421">
        <v>18</v>
      </c>
      <c r="Q421" s="59">
        <v>-59.339269308005896</v>
      </c>
    </row>
    <row r="422" spans="13:17" x14ac:dyDescent="0.3">
      <c r="M422">
        <f>'$ Portfolio Loss'!H421</f>
        <v>418</v>
      </c>
      <c r="N422" s="46">
        <f>'$ Portfolio Loss'!O421</f>
        <v>-29.493453907487492</v>
      </c>
      <c r="P422">
        <v>296</v>
      </c>
      <c r="Q422" s="59">
        <v>-61.026016443292974</v>
      </c>
    </row>
    <row r="423" spans="13:17" x14ac:dyDescent="0.3">
      <c r="M423">
        <f>'$ Portfolio Loss'!H422</f>
        <v>419</v>
      </c>
      <c r="N423" s="46">
        <f>'$ Portfolio Loss'!O422</f>
        <v>122.27976669996679</v>
      </c>
      <c r="P423">
        <v>11</v>
      </c>
      <c r="Q423" s="59">
        <v>-61.255034663041442</v>
      </c>
    </row>
    <row r="424" spans="13:17" x14ac:dyDescent="0.3">
      <c r="M424">
        <f>'$ Portfolio Loss'!H423</f>
        <v>420</v>
      </c>
      <c r="N424" s="46">
        <f>'$ Portfolio Loss'!O423</f>
        <v>-45.425148246118624</v>
      </c>
      <c r="P424">
        <v>230</v>
      </c>
      <c r="Q424" s="59">
        <v>-61.47677791258684</v>
      </c>
    </row>
    <row r="425" spans="13:17" x14ac:dyDescent="0.3">
      <c r="M425">
        <f>'$ Portfolio Loss'!H424</f>
        <v>421</v>
      </c>
      <c r="N425" s="46">
        <f>'$ Portfolio Loss'!O424</f>
        <v>-110.39226092801437</v>
      </c>
      <c r="P425">
        <v>398</v>
      </c>
      <c r="Q425" s="59">
        <v>-61.697542276444437</v>
      </c>
    </row>
    <row r="426" spans="13:17" x14ac:dyDescent="0.3">
      <c r="M426">
        <f>'$ Portfolio Loss'!H425</f>
        <v>422</v>
      </c>
      <c r="N426" s="46">
        <f>'$ Portfolio Loss'!O425</f>
        <v>-132.72137228944484</v>
      </c>
      <c r="P426">
        <v>351</v>
      </c>
      <c r="Q426" s="59">
        <v>-61.986227575675002</v>
      </c>
    </row>
    <row r="427" spans="13:17" x14ac:dyDescent="0.3">
      <c r="M427">
        <f>'$ Portfolio Loss'!H426</f>
        <v>423</v>
      </c>
      <c r="N427" s="46">
        <f>'$ Portfolio Loss'!O426</f>
        <v>-37.005160831489775</v>
      </c>
      <c r="P427">
        <v>452</v>
      </c>
      <c r="Q427" s="59">
        <v>-62.666293150788988</v>
      </c>
    </row>
    <row r="428" spans="13:17" x14ac:dyDescent="0.3">
      <c r="M428">
        <f>'$ Portfolio Loss'!H427</f>
        <v>424</v>
      </c>
      <c r="N428" s="46">
        <f>'$ Portfolio Loss'!O427</f>
        <v>-57.308360526807519</v>
      </c>
      <c r="P428">
        <v>288</v>
      </c>
      <c r="Q428" s="59">
        <v>-63.150536027260387</v>
      </c>
    </row>
    <row r="429" spans="13:17" x14ac:dyDescent="0.3">
      <c r="M429">
        <f>'$ Portfolio Loss'!H428</f>
        <v>425</v>
      </c>
      <c r="N429" s="46">
        <f>'$ Portfolio Loss'!O428</f>
        <v>-22.580773548461366</v>
      </c>
      <c r="P429">
        <v>154</v>
      </c>
      <c r="Q429" s="59">
        <v>-63.194243897371052</v>
      </c>
    </row>
    <row r="430" spans="13:17" x14ac:dyDescent="0.3">
      <c r="M430">
        <f>'$ Portfolio Loss'!H429</f>
        <v>426</v>
      </c>
      <c r="N430" s="46">
        <f>'$ Portfolio Loss'!O429</f>
        <v>19.50450231179093</v>
      </c>
      <c r="P430">
        <v>156</v>
      </c>
      <c r="Q430" s="59">
        <v>-63.222461090364959</v>
      </c>
    </row>
    <row r="431" spans="13:17" x14ac:dyDescent="0.3">
      <c r="M431">
        <f>'$ Portfolio Loss'!H430</f>
        <v>427</v>
      </c>
      <c r="N431" s="46">
        <f>'$ Portfolio Loss'!O430</f>
        <v>-16.742582179693272</v>
      </c>
      <c r="P431">
        <v>331</v>
      </c>
      <c r="Q431" s="59">
        <v>-63.239636382711979</v>
      </c>
    </row>
    <row r="432" spans="13:17" x14ac:dyDescent="0.3">
      <c r="M432">
        <f>'$ Portfolio Loss'!H431</f>
        <v>428</v>
      </c>
      <c r="N432" s="46">
        <f>'$ Portfolio Loss'!O431</f>
        <v>-44.919579372890439</v>
      </c>
      <c r="P432">
        <v>448</v>
      </c>
      <c r="Q432" s="59">
        <v>-63.950998369680747</v>
      </c>
    </row>
    <row r="433" spans="13:17" x14ac:dyDescent="0.3">
      <c r="M433">
        <f>'$ Portfolio Loss'!H432</f>
        <v>429</v>
      </c>
      <c r="N433" s="46">
        <f>'$ Portfolio Loss'!O432</f>
        <v>51.615710198466331</v>
      </c>
      <c r="P433">
        <v>102</v>
      </c>
      <c r="Q433" s="59">
        <v>-64.205861462356552</v>
      </c>
    </row>
    <row r="434" spans="13:17" x14ac:dyDescent="0.3">
      <c r="M434">
        <f>'$ Portfolio Loss'!H433</f>
        <v>430</v>
      </c>
      <c r="N434" s="46">
        <f>'$ Portfolio Loss'!O433</f>
        <v>-53.189006605929535</v>
      </c>
      <c r="P434">
        <v>213</v>
      </c>
      <c r="Q434" s="59">
        <v>-64.71485179213596</v>
      </c>
    </row>
    <row r="435" spans="13:17" x14ac:dyDescent="0.3">
      <c r="M435">
        <f>'$ Portfolio Loss'!H434</f>
        <v>431</v>
      </c>
      <c r="N435" s="46">
        <f>'$ Portfolio Loss'!O434</f>
        <v>17.59512494003684</v>
      </c>
      <c r="P435">
        <v>340</v>
      </c>
      <c r="Q435" s="59">
        <v>-65.706545562494284</v>
      </c>
    </row>
    <row r="436" spans="13:17" x14ac:dyDescent="0.3">
      <c r="M436">
        <f>'$ Portfolio Loss'!H435</f>
        <v>432</v>
      </c>
      <c r="N436" s="46">
        <f>'$ Portfolio Loss'!O435</f>
        <v>-33.256625880991123</v>
      </c>
      <c r="P436">
        <v>3</v>
      </c>
      <c r="Q436" s="59">
        <v>-65.775320899459985</v>
      </c>
    </row>
    <row r="437" spans="13:17" x14ac:dyDescent="0.3">
      <c r="M437">
        <f>'$ Portfolio Loss'!H436</f>
        <v>433</v>
      </c>
      <c r="N437" s="46">
        <f>'$ Portfolio Loss'!O436</f>
        <v>-14.331018736556871</v>
      </c>
      <c r="P437">
        <v>318</v>
      </c>
      <c r="Q437" s="59">
        <v>-66.840456465444731</v>
      </c>
    </row>
    <row r="438" spans="13:17" x14ac:dyDescent="0.3">
      <c r="M438">
        <f>'$ Portfolio Loss'!H437</f>
        <v>434</v>
      </c>
      <c r="N438" s="46">
        <f>'$ Portfolio Loss'!O437</f>
        <v>23.327611057649847</v>
      </c>
      <c r="P438">
        <v>376</v>
      </c>
      <c r="Q438" s="59">
        <v>-66.845870180441125</v>
      </c>
    </row>
    <row r="439" spans="13:17" x14ac:dyDescent="0.3">
      <c r="M439">
        <f>'$ Portfolio Loss'!H438</f>
        <v>435</v>
      </c>
      <c r="N439" s="46">
        <f>'$ Portfolio Loss'!O438</f>
        <v>-79.074290302931331</v>
      </c>
      <c r="P439">
        <v>114</v>
      </c>
      <c r="Q439" s="59">
        <v>-67.019059327893046</v>
      </c>
    </row>
    <row r="440" spans="13:17" x14ac:dyDescent="0.3">
      <c r="M440">
        <f>'$ Portfolio Loss'!H439</f>
        <v>436</v>
      </c>
      <c r="N440" s="46">
        <f>'$ Portfolio Loss'!O439</f>
        <v>-10.139285442501205</v>
      </c>
      <c r="P440">
        <v>286</v>
      </c>
      <c r="Q440" s="59">
        <v>-67.065740348876716</v>
      </c>
    </row>
    <row r="441" spans="13:17" x14ac:dyDescent="0.3">
      <c r="M441">
        <f>'$ Portfolio Loss'!H440</f>
        <v>437</v>
      </c>
      <c r="N441" s="46">
        <f>'$ Portfolio Loss'!O440</f>
        <v>-111.67337930629947</v>
      </c>
      <c r="P441">
        <v>392</v>
      </c>
      <c r="Q441" s="59">
        <v>-67.673864083053559</v>
      </c>
    </row>
    <row r="442" spans="13:17" x14ac:dyDescent="0.3">
      <c r="M442">
        <f>'$ Portfolio Loss'!H441</f>
        <v>438</v>
      </c>
      <c r="N442" s="46">
        <f>'$ Portfolio Loss'!O441</f>
        <v>-38.67712411568391</v>
      </c>
      <c r="P442">
        <v>245</v>
      </c>
      <c r="Q442" s="59">
        <v>-67.959902434193282</v>
      </c>
    </row>
    <row r="443" spans="13:17" x14ac:dyDescent="0.3">
      <c r="M443">
        <f>'$ Portfolio Loss'!H442</f>
        <v>439</v>
      </c>
      <c r="N443" s="46">
        <f>'$ Portfolio Loss'!O442</f>
        <v>2.6014912486716639</v>
      </c>
      <c r="P443">
        <v>266</v>
      </c>
      <c r="Q443" s="59">
        <v>-68.033238075740883</v>
      </c>
    </row>
    <row r="444" spans="13:17" x14ac:dyDescent="0.3">
      <c r="M444">
        <f>'$ Portfolio Loss'!H443</f>
        <v>440</v>
      </c>
      <c r="N444" s="46">
        <f>'$ Portfolio Loss'!O443</f>
        <v>-26.524383193824178</v>
      </c>
      <c r="P444">
        <v>235</v>
      </c>
      <c r="Q444" s="59">
        <v>-69.003695399076605</v>
      </c>
    </row>
    <row r="445" spans="13:17" x14ac:dyDescent="0.3">
      <c r="M445">
        <f>'$ Portfolio Loss'!H444</f>
        <v>441</v>
      </c>
      <c r="N445" s="46">
        <f>'$ Portfolio Loss'!O444</f>
        <v>5.5833371419648756</v>
      </c>
      <c r="P445">
        <v>107</v>
      </c>
      <c r="Q445" s="59">
        <v>-69.165800514263537</v>
      </c>
    </row>
    <row r="446" spans="13:17" x14ac:dyDescent="0.3">
      <c r="M446">
        <f>'$ Portfolio Loss'!H445</f>
        <v>442</v>
      </c>
      <c r="N446" s="46">
        <f>'$ Portfolio Loss'!O445</f>
        <v>68.972944468960122</v>
      </c>
      <c r="P446">
        <v>8</v>
      </c>
      <c r="Q446" s="59">
        <v>-69.431549180715592</v>
      </c>
    </row>
    <row r="447" spans="13:17" x14ac:dyDescent="0.3">
      <c r="M447">
        <f>'$ Portfolio Loss'!H446</f>
        <v>443</v>
      </c>
      <c r="N447" s="46">
        <f>'$ Portfolio Loss'!O446</f>
        <v>-19.972206654865658</v>
      </c>
      <c r="P447">
        <v>342</v>
      </c>
      <c r="Q447" s="59">
        <v>-69.907869799681066</v>
      </c>
    </row>
    <row r="448" spans="13:17" x14ac:dyDescent="0.3">
      <c r="M448">
        <f>'$ Portfolio Loss'!H447</f>
        <v>444</v>
      </c>
      <c r="N448" s="46">
        <f>'$ Portfolio Loss'!O447</f>
        <v>34.841622106498107</v>
      </c>
      <c r="P448">
        <v>46</v>
      </c>
      <c r="Q448" s="59">
        <v>-70.807302666375108</v>
      </c>
    </row>
    <row r="449" spans="13:17" x14ac:dyDescent="0.3">
      <c r="M449">
        <f>'$ Portfolio Loss'!H448</f>
        <v>445</v>
      </c>
      <c r="N449" s="46">
        <f>'$ Portfolio Loss'!O448</f>
        <v>40.451092404658993</v>
      </c>
      <c r="P449">
        <v>334</v>
      </c>
      <c r="Q449" s="59">
        <v>-71.370085995065892</v>
      </c>
    </row>
    <row r="450" spans="13:17" x14ac:dyDescent="0.3">
      <c r="M450">
        <f>'$ Portfolio Loss'!H449</f>
        <v>446</v>
      </c>
      <c r="N450" s="46">
        <f>'$ Portfolio Loss'!O449</f>
        <v>25.148402235814501</v>
      </c>
      <c r="P450">
        <v>298</v>
      </c>
      <c r="Q450" s="59">
        <v>-71.52896332419914</v>
      </c>
    </row>
    <row r="451" spans="13:17" x14ac:dyDescent="0.3">
      <c r="M451">
        <f>'$ Portfolio Loss'!H450</f>
        <v>447</v>
      </c>
      <c r="N451" s="46">
        <f>'$ Portfolio Loss'!O450</f>
        <v>-49.871650892429898</v>
      </c>
      <c r="P451">
        <v>115</v>
      </c>
      <c r="Q451" s="59">
        <v>-71.669762178946257</v>
      </c>
    </row>
    <row r="452" spans="13:17" x14ac:dyDescent="0.3">
      <c r="M452">
        <f>'$ Portfolio Loss'!H451</f>
        <v>448</v>
      </c>
      <c r="N452" s="46">
        <f>'$ Portfolio Loss'!O451</f>
        <v>-63.950998369680747</v>
      </c>
      <c r="P452">
        <v>138</v>
      </c>
      <c r="Q452" s="59">
        <v>-72.369997942865666</v>
      </c>
    </row>
    <row r="453" spans="13:17" x14ac:dyDescent="0.3">
      <c r="M453">
        <f>'$ Portfolio Loss'!H452</f>
        <v>449</v>
      </c>
      <c r="N453" s="46">
        <f>'$ Portfolio Loss'!O452</f>
        <v>16.506464299269282</v>
      </c>
      <c r="P453">
        <v>453</v>
      </c>
      <c r="Q453" s="59">
        <v>-73.508171390427378</v>
      </c>
    </row>
    <row r="454" spans="13:17" x14ac:dyDescent="0.3">
      <c r="M454">
        <f>'$ Portfolio Loss'!H453</f>
        <v>450</v>
      </c>
      <c r="N454" s="46">
        <f>'$ Portfolio Loss'!O453</f>
        <v>70.009758010754013</v>
      </c>
      <c r="P454">
        <v>377</v>
      </c>
      <c r="Q454" s="59">
        <v>-73.785546109198549</v>
      </c>
    </row>
    <row r="455" spans="13:17" x14ac:dyDescent="0.3">
      <c r="M455">
        <f>'$ Portfolio Loss'!H454</f>
        <v>451</v>
      </c>
      <c r="N455" s="46">
        <f>'$ Portfolio Loss'!O454</f>
        <v>-29.360698986305579</v>
      </c>
      <c r="P455">
        <v>204</v>
      </c>
      <c r="Q455" s="59">
        <v>-75.022062247848226</v>
      </c>
    </row>
    <row r="456" spans="13:17" x14ac:dyDescent="0.3">
      <c r="M456">
        <f>'$ Portfolio Loss'!H455</f>
        <v>452</v>
      </c>
      <c r="N456" s="46">
        <f>'$ Portfolio Loss'!O455</f>
        <v>-62.666293150788988</v>
      </c>
      <c r="P456">
        <v>98</v>
      </c>
      <c r="Q456" s="59">
        <v>-75.187363725979594</v>
      </c>
    </row>
    <row r="457" spans="13:17" x14ac:dyDescent="0.3">
      <c r="M457">
        <f>'$ Portfolio Loss'!H456</f>
        <v>453</v>
      </c>
      <c r="N457" s="46">
        <f>'$ Portfolio Loss'!O456</f>
        <v>-73.508171390427378</v>
      </c>
      <c r="P457">
        <v>64</v>
      </c>
      <c r="Q457" s="59">
        <v>-75.332368974681231</v>
      </c>
    </row>
    <row r="458" spans="13:17" x14ac:dyDescent="0.3">
      <c r="M458">
        <f>'$ Portfolio Loss'!H457</f>
        <v>454</v>
      </c>
      <c r="N458" s="46">
        <f>'$ Portfolio Loss'!O457</f>
        <v>-5.7935405258122046</v>
      </c>
      <c r="P458">
        <v>461</v>
      </c>
      <c r="Q458" s="59">
        <v>-75.488547441018454</v>
      </c>
    </row>
    <row r="459" spans="13:17" x14ac:dyDescent="0.3">
      <c r="M459">
        <f>'$ Portfolio Loss'!H458</f>
        <v>455</v>
      </c>
      <c r="N459" s="46">
        <f>'$ Portfolio Loss'!O458</f>
        <v>4.6693785776733421</v>
      </c>
      <c r="P459">
        <v>54</v>
      </c>
      <c r="Q459" s="59">
        <v>-75.519634658701762</v>
      </c>
    </row>
    <row r="460" spans="13:17" x14ac:dyDescent="0.3">
      <c r="M460">
        <f>'$ Portfolio Loss'!H459</f>
        <v>456</v>
      </c>
      <c r="N460" s="46">
        <f>'$ Portfolio Loss'!O459</f>
        <v>109.67352871222283</v>
      </c>
      <c r="P460">
        <v>200</v>
      </c>
      <c r="Q460" s="59">
        <v>-76.302104280144704</v>
      </c>
    </row>
    <row r="461" spans="13:17" x14ac:dyDescent="0.3">
      <c r="M461">
        <f>'$ Portfolio Loss'!H460</f>
        <v>457</v>
      </c>
      <c r="N461" s="46">
        <f>'$ Portfolio Loss'!O460</f>
        <v>8.5524906651262427</v>
      </c>
      <c r="P461">
        <v>492</v>
      </c>
      <c r="Q461" s="59">
        <v>-76.684384230396972</v>
      </c>
    </row>
    <row r="462" spans="13:17" x14ac:dyDescent="0.3">
      <c r="M462">
        <f>'$ Portfolio Loss'!H461</f>
        <v>458</v>
      </c>
      <c r="N462" s="46">
        <f>'$ Portfolio Loss'!O461</f>
        <v>78.468832576483692</v>
      </c>
      <c r="P462">
        <v>333</v>
      </c>
      <c r="Q462" s="59">
        <v>-78.5593046463473</v>
      </c>
    </row>
    <row r="463" spans="13:17" x14ac:dyDescent="0.3">
      <c r="M463">
        <f>'$ Portfolio Loss'!H462</f>
        <v>459</v>
      </c>
      <c r="N463" s="46">
        <f>'$ Portfolio Loss'!O462</f>
        <v>26.968299304957327</v>
      </c>
      <c r="P463">
        <v>306</v>
      </c>
      <c r="Q463" s="59">
        <v>-78.808815361735469</v>
      </c>
    </row>
    <row r="464" spans="13:17" x14ac:dyDescent="0.3">
      <c r="M464">
        <f>'$ Portfolio Loss'!H463</f>
        <v>460</v>
      </c>
      <c r="N464" s="46">
        <f>'$ Portfolio Loss'!O463</f>
        <v>-47.658911320102561</v>
      </c>
      <c r="P464">
        <v>435</v>
      </c>
      <c r="Q464" s="59">
        <v>-79.074290302931331</v>
      </c>
    </row>
    <row r="465" spans="13:17" x14ac:dyDescent="0.3">
      <c r="M465">
        <f>'$ Portfolio Loss'!H464</f>
        <v>461</v>
      </c>
      <c r="N465" s="46">
        <f>'$ Portfolio Loss'!O464</f>
        <v>-75.488547441018454</v>
      </c>
      <c r="P465">
        <v>488</v>
      </c>
      <c r="Q465" s="59">
        <v>-80.313251589239371</v>
      </c>
    </row>
    <row r="466" spans="13:17" x14ac:dyDescent="0.3">
      <c r="M466">
        <f>'$ Portfolio Loss'!H465</f>
        <v>462</v>
      </c>
      <c r="N466" s="46">
        <f>'$ Portfolio Loss'!O465</f>
        <v>5.4075800788705237</v>
      </c>
      <c r="P466">
        <v>365</v>
      </c>
      <c r="Q466" s="59">
        <v>-80.721208106333506</v>
      </c>
    </row>
    <row r="467" spans="13:17" x14ac:dyDescent="0.3">
      <c r="M467">
        <f>'$ Portfolio Loss'!H466</f>
        <v>463</v>
      </c>
      <c r="N467" s="46">
        <f>'$ Portfolio Loss'!O466</f>
        <v>17.89160130541859</v>
      </c>
      <c r="P467">
        <v>223</v>
      </c>
      <c r="Q467" s="59">
        <v>-81.232631514252716</v>
      </c>
    </row>
    <row r="468" spans="13:17" x14ac:dyDescent="0.3">
      <c r="M468">
        <f>'$ Portfolio Loss'!H467</f>
        <v>464</v>
      </c>
      <c r="N468" s="46">
        <f>'$ Portfolio Loss'!O467</f>
        <v>-35.566780533506972</v>
      </c>
      <c r="P468">
        <v>157</v>
      </c>
      <c r="Q468" s="59">
        <v>-82.1583569084396</v>
      </c>
    </row>
    <row r="469" spans="13:17" x14ac:dyDescent="0.3">
      <c r="M469">
        <f>'$ Portfolio Loss'!H468</f>
        <v>465</v>
      </c>
      <c r="N469" s="46">
        <f>'$ Portfolio Loss'!O468</f>
        <v>-92.704740292765564</v>
      </c>
      <c r="P469">
        <v>401</v>
      </c>
      <c r="Q469" s="59">
        <v>-82.787975343178914</v>
      </c>
    </row>
    <row r="470" spans="13:17" x14ac:dyDescent="0.3">
      <c r="M470">
        <f>'$ Portfolio Loss'!H469</f>
        <v>466</v>
      </c>
      <c r="N470" s="46">
        <f>'$ Portfolio Loss'!O469</f>
        <v>-122.99075109720616</v>
      </c>
      <c r="P470">
        <v>273</v>
      </c>
      <c r="Q470" s="59">
        <v>-85.641726371777622</v>
      </c>
    </row>
    <row r="471" spans="13:17" x14ac:dyDescent="0.3">
      <c r="M471">
        <f>'$ Portfolio Loss'!H470</f>
        <v>467</v>
      </c>
      <c r="N471" s="46">
        <f>'$ Portfolio Loss'!O470</f>
        <v>-7.013120770072419</v>
      </c>
      <c r="P471">
        <v>134</v>
      </c>
      <c r="Q471" s="59">
        <v>-87.609325575729599</v>
      </c>
    </row>
    <row r="472" spans="13:17" x14ac:dyDescent="0.3">
      <c r="M472">
        <f>'$ Portfolio Loss'!H471</f>
        <v>468</v>
      </c>
      <c r="N472" s="46">
        <f>'$ Portfolio Loss'!O471</f>
        <v>-32.333962758788402</v>
      </c>
      <c r="P472">
        <v>124</v>
      </c>
      <c r="Q472" s="59">
        <v>-87.853599859987298</v>
      </c>
    </row>
    <row r="473" spans="13:17" x14ac:dyDescent="0.3">
      <c r="M473">
        <f>'$ Portfolio Loss'!H472</f>
        <v>469</v>
      </c>
      <c r="N473" s="46">
        <f>'$ Portfolio Loss'!O472</f>
        <v>23.893183116668297</v>
      </c>
      <c r="P473">
        <v>259</v>
      </c>
      <c r="Q473" s="59">
        <v>-89.259710943288155</v>
      </c>
    </row>
    <row r="474" spans="13:17" x14ac:dyDescent="0.3">
      <c r="M474">
        <f>'$ Portfolio Loss'!H473</f>
        <v>470</v>
      </c>
      <c r="N474" s="46">
        <f>'$ Portfolio Loss'!O473</f>
        <v>13.502199969872891</v>
      </c>
      <c r="P474">
        <v>272</v>
      </c>
      <c r="Q474" s="59">
        <v>-90.770430343285625</v>
      </c>
    </row>
    <row r="475" spans="13:17" x14ac:dyDescent="0.3">
      <c r="M475">
        <f>'$ Portfolio Loss'!H474</f>
        <v>471</v>
      </c>
      <c r="N475" s="46">
        <f>'$ Portfolio Loss'!O474</f>
        <v>-27.698499162819644</v>
      </c>
      <c r="P475">
        <v>465</v>
      </c>
      <c r="Q475" s="59">
        <v>-92.704740292765564</v>
      </c>
    </row>
    <row r="476" spans="13:17" x14ac:dyDescent="0.3">
      <c r="M476">
        <f>'$ Portfolio Loss'!H475</f>
        <v>472</v>
      </c>
      <c r="N476" s="46">
        <f>'$ Portfolio Loss'!O475</f>
        <v>-20.627131358325641</v>
      </c>
      <c r="P476">
        <v>384</v>
      </c>
      <c r="Q476" s="59">
        <v>-94.314899560125923</v>
      </c>
    </row>
    <row r="477" spans="13:17" x14ac:dyDescent="0.3">
      <c r="M477">
        <f>'$ Portfolio Loss'!H476</f>
        <v>473</v>
      </c>
      <c r="N477" s="46">
        <f>'$ Portfolio Loss'!O476</f>
        <v>-21.491818802924172</v>
      </c>
      <c r="P477">
        <v>228</v>
      </c>
      <c r="Q477" s="59">
        <v>-94.657580493374553</v>
      </c>
    </row>
    <row r="478" spans="13:17" x14ac:dyDescent="0.3">
      <c r="M478">
        <f>'$ Portfolio Loss'!H477</f>
        <v>474</v>
      </c>
      <c r="N478" s="46">
        <f>'$ Portfolio Loss'!O477</f>
        <v>-42.337281221785815</v>
      </c>
      <c r="P478">
        <v>483</v>
      </c>
      <c r="Q478" s="59">
        <v>-95.535747797157455</v>
      </c>
    </row>
    <row r="479" spans="13:17" x14ac:dyDescent="0.3">
      <c r="M479">
        <f>'$ Portfolio Loss'!H478</f>
        <v>475</v>
      </c>
      <c r="N479" s="46">
        <f>'$ Portfolio Loss'!O478</f>
        <v>-1.8337507828091475</v>
      </c>
      <c r="P479">
        <v>500</v>
      </c>
      <c r="Q479" s="59">
        <v>-95.629317915525462</v>
      </c>
    </row>
    <row r="480" spans="13:17" x14ac:dyDescent="0.3">
      <c r="M480">
        <f>'$ Portfolio Loss'!H479</f>
        <v>476</v>
      </c>
      <c r="N480" s="46">
        <f>'$ Portfolio Loss'!O479</f>
        <v>35.780308145516756</v>
      </c>
      <c r="P480">
        <v>38</v>
      </c>
      <c r="Q480" s="59">
        <v>-97.387233190371262</v>
      </c>
    </row>
    <row r="481" spans="13:17" x14ac:dyDescent="0.3">
      <c r="M481">
        <f>'$ Portfolio Loss'!H480</f>
        <v>477</v>
      </c>
      <c r="N481" s="46">
        <f>'$ Portfolio Loss'!O480</f>
        <v>-12.539629671722651</v>
      </c>
      <c r="P481">
        <v>202</v>
      </c>
      <c r="Q481" s="59">
        <v>-100.58730394814665</v>
      </c>
    </row>
    <row r="482" spans="13:17" x14ac:dyDescent="0.3">
      <c r="M482">
        <f>'$ Portfolio Loss'!H481</f>
        <v>478</v>
      </c>
      <c r="N482" s="46">
        <f>'$ Portfolio Loss'!O481</f>
        <v>-6.4255922076281422</v>
      </c>
      <c r="P482">
        <v>383</v>
      </c>
      <c r="Q482" s="59">
        <v>-101.16648459841599</v>
      </c>
    </row>
    <row r="483" spans="13:17" x14ac:dyDescent="0.3">
      <c r="M483">
        <f>'$ Portfolio Loss'!H482</f>
        <v>479</v>
      </c>
      <c r="N483" s="46">
        <f>'$ Portfolio Loss'!O482</f>
        <v>-28.028253685497475</v>
      </c>
      <c r="P483">
        <v>47</v>
      </c>
      <c r="Q483" s="59">
        <v>-101.25381715687399</v>
      </c>
    </row>
    <row r="484" spans="13:17" x14ac:dyDescent="0.3">
      <c r="M484">
        <f>'$ Portfolio Loss'!H483</f>
        <v>480</v>
      </c>
      <c r="N484" s="46">
        <f>'$ Portfolio Loss'!O483</f>
        <v>66.743037878131872</v>
      </c>
      <c r="P484">
        <v>257</v>
      </c>
      <c r="Q484" s="59">
        <v>-102.54875409264787</v>
      </c>
    </row>
    <row r="485" spans="13:17" x14ac:dyDescent="0.3">
      <c r="M485">
        <f>'$ Portfolio Loss'!H484</f>
        <v>481</v>
      </c>
      <c r="N485" s="46">
        <f>'$ Portfolio Loss'!O484</f>
        <v>-36.45878635076042</v>
      </c>
      <c r="P485">
        <v>499</v>
      </c>
      <c r="Q485" s="59">
        <v>-105.55205215652313</v>
      </c>
    </row>
    <row r="486" spans="13:17" x14ac:dyDescent="0.3">
      <c r="M486">
        <f>'$ Portfolio Loss'!H485</f>
        <v>482</v>
      </c>
      <c r="N486" s="46">
        <f>'$ Portfolio Loss'!O485</f>
        <v>-20.022615070331085</v>
      </c>
      <c r="P486">
        <v>174</v>
      </c>
      <c r="Q486" s="59">
        <v>-105.74613258189856</v>
      </c>
    </row>
    <row r="487" spans="13:17" x14ac:dyDescent="0.3">
      <c r="M487">
        <f>'$ Portfolio Loss'!H486</f>
        <v>483</v>
      </c>
      <c r="N487" s="46">
        <f>'$ Portfolio Loss'!O486</f>
        <v>-95.535747797157455</v>
      </c>
      <c r="P487">
        <v>237</v>
      </c>
      <c r="Q487" s="59">
        <v>-108.93557571728707</v>
      </c>
    </row>
    <row r="488" spans="13:17" x14ac:dyDescent="0.3">
      <c r="M488">
        <f>'$ Portfolio Loss'!H487</f>
        <v>484</v>
      </c>
      <c r="N488" s="46">
        <f>'$ Portfolio Loss'!O487</f>
        <v>-27.413056304234487</v>
      </c>
      <c r="P488">
        <v>421</v>
      </c>
      <c r="Q488" s="59">
        <v>-110.39226092801437</v>
      </c>
    </row>
    <row r="489" spans="13:17" x14ac:dyDescent="0.3">
      <c r="M489">
        <f>'$ Portfolio Loss'!H488</f>
        <v>485</v>
      </c>
      <c r="N489" s="46">
        <f>'$ Portfolio Loss'!O488</f>
        <v>-46.187955856754343</v>
      </c>
      <c r="P489">
        <v>437</v>
      </c>
      <c r="Q489" s="59">
        <v>-111.67337930629947</v>
      </c>
    </row>
    <row r="490" spans="13:17" x14ac:dyDescent="0.3">
      <c r="M490">
        <f>'$ Portfolio Loss'!H489</f>
        <v>486</v>
      </c>
      <c r="N490" s="46">
        <f>'$ Portfolio Loss'!O489</f>
        <v>5.8969759222982248</v>
      </c>
      <c r="P490">
        <v>21</v>
      </c>
      <c r="Q490" s="59">
        <v>-112.10616656601997</v>
      </c>
    </row>
    <row r="491" spans="13:17" x14ac:dyDescent="0.3">
      <c r="M491">
        <f>'$ Portfolio Loss'!H490</f>
        <v>487</v>
      </c>
      <c r="N491" s="46">
        <f>'$ Portfolio Loss'!O490</f>
        <v>-14.380401273407188</v>
      </c>
      <c r="P491">
        <v>231</v>
      </c>
      <c r="Q491" s="59">
        <v>-117.28169354009697</v>
      </c>
    </row>
    <row r="492" spans="13:17" x14ac:dyDescent="0.3">
      <c r="M492">
        <f>'$ Portfolio Loss'!H491</f>
        <v>488</v>
      </c>
      <c r="N492" s="46">
        <f>'$ Portfolio Loss'!O491</f>
        <v>-80.313251589239371</v>
      </c>
      <c r="P492">
        <v>5</v>
      </c>
      <c r="Q492" s="59">
        <v>-118.58631800325747</v>
      </c>
    </row>
    <row r="493" spans="13:17" x14ac:dyDescent="0.3">
      <c r="M493">
        <f>'$ Portfolio Loss'!H492</f>
        <v>489</v>
      </c>
      <c r="N493" s="46">
        <f>'$ Portfolio Loss'!O492</f>
        <v>11.210985196823458</v>
      </c>
      <c r="P493">
        <v>254</v>
      </c>
      <c r="Q493" s="59">
        <v>-120.31890074843977</v>
      </c>
    </row>
    <row r="494" spans="13:17" x14ac:dyDescent="0.3">
      <c r="M494">
        <f>'$ Portfolio Loss'!H493</f>
        <v>490</v>
      </c>
      <c r="N494" s="46">
        <f>'$ Portfolio Loss'!O493</f>
        <v>16.928266969009201</v>
      </c>
      <c r="P494">
        <v>151</v>
      </c>
      <c r="Q494" s="59">
        <v>-120.39769123922815</v>
      </c>
    </row>
    <row r="495" spans="13:17" x14ac:dyDescent="0.3">
      <c r="M495">
        <f>'$ Portfolio Loss'!H494</f>
        <v>491</v>
      </c>
      <c r="N495" s="46">
        <f>'$ Portfolio Loss'!O494</f>
        <v>117.49099864514392</v>
      </c>
      <c r="P495">
        <v>466</v>
      </c>
      <c r="Q495" s="59">
        <v>-122.99075109720616</v>
      </c>
    </row>
    <row r="496" spans="13:17" x14ac:dyDescent="0.3">
      <c r="M496">
        <f>'$ Portfolio Loss'!H495</f>
        <v>492</v>
      </c>
      <c r="N496" s="46">
        <f>'$ Portfolio Loss'!O495</f>
        <v>-76.684384230396972</v>
      </c>
      <c r="P496">
        <v>343</v>
      </c>
      <c r="Q496" s="59">
        <v>-123.44505447413394</v>
      </c>
    </row>
    <row r="497" spans="13:17" x14ac:dyDescent="0.3">
      <c r="M497">
        <f>'$ Portfolio Loss'!H496</f>
        <v>493</v>
      </c>
      <c r="N497" s="46">
        <f>'$ Portfolio Loss'!O496</f>
        <v>165.26531208639426</v>
      </c>
      <c r="P497">
        <v>242</v>
      </c>
      <c r="Q497" s="59">
        <v>-125.14019823974741</v>
      </c>
    </row>
    <row r="498" spans="13:17" x14ac:dyDescent="0.3">
      <c r="M498">
        <f>'$ Portfolio Loss'!H497</f>
        <v>494</v>
      </c>
      <c r="N498" s="46">
        <f>'$ Portfolio Loss'!O497</f>
        <v>15.090537042637152</v>
      </c>
      <c r="P498">
        <v>184</v>
      </c>
      <c r="Q498" s="59">
        <v>-128.04455732864881</v>
      </c>
    </row>
    <row r="499" spans="13:17" x14ac:dyDescent="0.3">
      <c r="M499">
        <f>'$ Portfolio Loss'!H498</f>
        <v>495</v>
      </c>
      <c r="N499" s="46">
        <f>'$ Portfolio Loss'!O498</f>
        <v>26.445632558526995</v>
      </c>
      <c r="P499">
        <v>422</v>
      </c>
      <c r="Q499" s="59">
        <v>-132.72137228944484</v>
      </c>
    </row>
    <row r="500" spans="13:17" x14ac:dyDescent="0.3">
      <c r="M500">
        <f>'$ Portfolio Loss'!H499</f>
        <v>496</v>
      </c>
      <c r="N500" s="46">
        <f>'$ Portfolio Loss'!O499</f>
        <v>131.22854906940665</v>
      </c>
      <c r="P500">
        <v>190</v>
      </c>
      <c r="Q500" s="59">
        <v>-140.21443589241971</v>
      </c>
    </row>
    <row r="501" spans="13:17" x14ac:dyDescent="0.3">
      <c r="M501">
        <f>'$ Portfolio Loss'!H500</f>
        <v>497</v>
      </c>
      <c r="N501" s="46">
        <f>'$ Portfolio Loss'!O500</f>
        <v>27.583760532148517</v>
      </c>
      <c r="P501">
        <v>335</v>
      </c>
      <c r="Q501" s="59">
        <v>-146.15318819911408</v>
      </c>
    </row>
    <row r="502" spans="13:17" x14ac:dyDescent="0.3">
      <c r="M502">
        <f>'$ Portfolio Loss'!H501</f>
        <v>498</v>
      </c>
      <c r="N502" s="46">
        <f>'$ Portfolio Loss'!O501</f>
        <v>82.803764222195241</v>
      </c>
      <c r="P502">
        <v>6</v>
      </c>
      <c r="Q502" s="59">
        <v>-150.56444115341947</v>
      </c>
    </row>
    <row r="503" spans="13:17" x14ac:dyDescent="0.3">
      <c r="M503">
        <f>'$ Portfolio Loss'!H502</f>
        <v>499</v>
      </c>
      <c r="N503" s="46">
        <f>'$ Portfolio Loss'!O502</f>
        <v>-105.55205215652313</v>
      </c>
      <c r="P503">
        <v>222</v>
      </c>
      <c r="Q503" s="59">
        <v>-152.86380454213031</v>
      </c>
    </row>
    <row r="504" spans="13:17" x14ac:dyDescent="0.3">
      <c r="M504">
        <f>'$ Portfolio Loss'!H503</f>
        <v>500</v>
      </c>
      <c r="N504" s="46">
        <f>'$ Portfolio Loss'!O503</f>
        <v>-95.629317915525462</v>
      </c>
      <c r="P504">
        <v>396</v>
      </c>
      <c r="Q504" s="59">
        <v>-159.82527856132583</v>
      </c>
    </row>
  </sheetData>
  <sortState xmlns:xlrd2="http://schemas.microsoft.com/office/spreadsheetml/2017/richdata2" ref="M3:N504">
    <sortCondition ref="M5:M504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Percentile</vt:lpstr>
      <vt:lpstr>Data</vt:lpstr>
      <vt:lpstr>$ Portfolio Loss</vt:lpstr>
      <vt:lpstr>$ Portfolio 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Sylvia m</cp:lastModifiedBy>
  <dcterms:created xsi:type="dcterms:W3CDTF">2024-06-07T10:01:12Z</dcterms:created>
  <dcterms:modified xsi:type="dcterms:W3CDTF">2024-06-20T12:37:28Z</dcterms:modified>
</cp:coreProperties>
</file>