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35" windowHeight="7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<sst xmlns="http://schemas.openxmlformats.org/spreadsheetml/2006/main" count="35" uniqueCount="34">
  <si>
    <t>Employee Payroll</t>
  </si>
  <si>
    <t>Emmanuel</t>
  </si>
  <si>
    <t>Hourly Pay ($)</t>
  </si>
  <si>
    <t>Man Hours Per week</t>
  </si>
  <si>
    <t>Overtime Hours Per week</t>
  </si>
  <si>
    <t>Pay ($)</t>
  </si>
  <si>
    <t>Overtime Bonus ($)</t>
  </si>
  <si>
    <t>Total ($)</t>
  </si>
  <si>
    <t>January Pay ($)</t>
  </si>
  <si>
    <t>Last Name</t>
  </si>
  <si>
    <t>First Name</t>
  </si>
  <si>
    <t>Kaseem</t>
  </si>
  <si>
    <t>Akwayo</t>
  </si>
  <si>
    <t>Christiana</t>
  </si>
  <si>
    <t>Odidi</t>
  </si>
  <si>
    <t>Annabelle</t>
  </si>
  <si>
    <t>Ukogu</t>
  </si>
  <si>
    <t>Kelechi</t>
  </si>
  <si>
    <t>Eziokwu</t>
  </si>
  <si>
    <t>Ikemefuna</t>
  </si>
  <si>
    <t>Weleonu</t>
  </si>
  <si>
    <t>Chile</t>
  </si>
  <si>
    <t>Ude</t>
  </si>
  <si>
    <t>Vincent</t>
  </si>
  <si>
    <t>Okoli</t>
  </si>
  <si>
    <t>Angel</t>
  </si>
  <si>
    <t>Keswet</t>
  </si>
  <si>
    <t>Mercy</t>
  </si>
  <si>
    <t>Sam-Ngbor</t>
  </si>
  <si>
    <t>Wayne</t>
  </si>
  <si>
    <t>Max</t>
  </si>
  <si>
    <t>Min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</si>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</sst>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;@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44" fontId="2" fillId="0" borderId="0" xfId="0" applyNumberFormat="1" applyFont="1" applyFill="1" applyAlignment="1">
      <alignment horizontal="left" vertical="center"/>
    </xf>
    <xf numFmtId="0" fontId="2" fillId="2" borderId="0" xfId="0" applyNumberFormat="1" applyFont="1" applyFill="1" applyAlignment="1">
      <alignment horizontal="left" vertical="center"/>
    </xf>
    <xf numFmtId="44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178" fontId="1" fillId="3" borderId="0" xfId="0" applyNumberFormat="1" applyFont="1" applyFill="1" applyAlignment="1">
      <alignment horizontal="left" vertical="center"/>
    </xf>
    <xf numFmtId="178" fontId="1" fillId="4" borderId="0" xfId="0" applyNumberFormat="1" applyFont="1" applyFill="1" applyAlignment="1">
      <alignment horizontal="left" vertical="center"/>
    </xf>
    <xf numFmtId="0" fontId="2" fillId="3" borderId="0" xfId="0" applyNumberFormat="1" applyFont="1" applyFill="1">
      <alignment vertical="center"/>
    </xf>
    <xf numFmtId="44" fontId="2" fillId="4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1" fillId="5" borderId="0" xfId="0" applyNumberFormat="1" applyFont="1" applyFill="1" applyAlignment="1">
      <alignment horizontal="left" vertical="center"/>
    </xf>
    <xf numFmtId="178" fontId="1" fillId="6" borderId="0" xfId="0" applyNumberFormat="1" applyFont="1" applyFill="1" applyAlignment="1">
      <alignment horizontal="left" vertical="center"/>
    </xf>
    <xf numFmtId="44" fontId="2" fillId="5" borderId="0" xfId="0" applyNumberFormat="1" applyFont="1" applyFill="1">
      <alignment vertical="center"/>
    </xf>
    <xf numFmtId="44" fontId="2" fillId="6" borderId="0" xfId="0" applyNumberFormat="1" applyFont="1" applyFill="1">
      <alignment vertical="center"/>
    </xf>
    <xf numFmtId="44" fontId="1" fillId="0" borderId="0" xfId="0" applyNumberFormat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B0EF27"/>
      <color rgb="00E0F71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8"/>
  <sheetViews>
    <sheetView tabSelected="1" zoomScale="85" zoomScaleNormal="85" topLeftCell="A6" workbookViewId="0">
      <selection activeCell="D15" sqref="D15"/>
    </sheetView>
  </sheetViews>
  <sheetFormatPr defaultColWidth="9.14285714285714" defaultRowHeight="15.75"/>
  <cols>
    <col min="1" max="1" width="21" style="2" customWidth="1"/>
    <col min="2" max="2" width="17" style="2" customWidth="1"/>
    <col min="3" max="3" width="16.9619047619048" style="3" customWidth="1"/>
    <col min="4" max="4" width="12.6" style="3" customWidth="1"/>
    <col min="5" max="6" width="9.14285714285714" style="3"/>
    <col min="7" max="10" width="12.1428571428571" style="3"/>
    <col min="11" max="13" width="10.1428571428571" style="3"/>
    <col min="14" max="20" width="12.1428571428571" style="3"/>
    <col min="21" max="21" width="13.4285714285714" style="3"/>
    <col min="22" max="22" width="10.1428571428571" style="3"/>
    <col min="23" max="23" width="10.1428571428571" style="2"/>
    <col min="24" max="28" width="12.1428571428571" style="2"/>
    <col min="29" max="29" width="18.9809523809524" style="2" customWidth="1"/>
    <col min="30" max="16384" width="9.14285714285714" style="2"/>
  </cols>
  <sheetData>
    <row r="1" spans="1:3">
      <c r="A1" s="1" t="s">
        <v>0</v>
      </c>
      <c r="B1" s="1" t="s">
        <v>1</v>
      </c>
      <c r="C1" s="4"/>
    </row>
    <row r="2" spans="3:29">
      <c r="C2" s="5" t="s">
        <v>2</v>
      </c>
      <c r="D2" s="6" t="s">
        <v>3</v>
      </c>
      <c r="E2" s="6"/>
      <c r="F2" s="6"/>
      <c r="G2" s="6"/>
      <c r="H2" s="6"/>
      <c r="I2" s="6" t="s">
        <v>4</v>
      </c>
      <c r="J2" s="6"/>
      <c r="K2" s="6"/>
      <c r="L2" s="6"/>
      <c r="M2" s="6"/>
      <c r="N2" s="6" t="s">
        <v>5</v>
      </c>
      <c r="O2" s="6"/>
      <c r="P2" s="6"/>
      <c r="Q2" s="6"/>
      <c r="R2" s="6"/>
      <c r="S2" s="6" t="s">
        <v>6</v>
      </c>
      <c r="T2" s="17"/>
      <c r="U2" s="17"/>
      <c r="V2" s="17"/>
      <c r="W2" s="17"/>
      <c r="X2" s="18" t="s">
        <v>7</v>
      </c>
      <c r="Y2" s="18"/>
      <c r="Z2" s="18"/>
      <c r="AA2" s="18"/>
      <c r="AB2" s="18"/>
      <c r="AC2" s="1" t="s">
        <v>8</v>
      </c>
    </row>
    <row r="3" s="1" customFormat="1" spans="1:29">
      <c r="A3" s="1" t="s">
        <v>9</v>
      </c>
      <c r="B3" s="1" t="s">
        <v>10</v>
      </c>
      <c r="C3" s="6"/>
      <c r="D3" s="7">
        <v>45658</v>
      </c>
      <c r="E3" s="7">
        <f t="shared" ref="E3:M3" si="0">D3+7</f>
        <v>45665</v>
      </c>
      <c r="F3" s="7">
        <f t="shared" si="0"/>
        <v>45672</v>
      </c>
      <c r="G3" s="7">
        <f t="shared" si="0"/>
        <v>45679</v>
      </c>
      <c r="H3" s="7">
        <f t="shared" si="0"/>
        <v>45686</v>
      </c>
      <c r="I3" s="13">
        <v>45658</v>
      </c>
      <c r="J3" s="13">
        <f t="shared" si="0"/>
        <v>45665</v>
      </c>
      <c r="K3" s="13">
        <f t="shared" si="0"/>
        <v>45672</v>
      </c>
      <c r="L3" s="13">
        <f t="shared" si="0"/>
        <v>45679</v>
      </c>
      <c r="M3" s="13">
        <f t="shared" si="0"/>
        <v>45686</v>
      </c>
      <c r="N3" s="14">
        <v>45658</v>
      </c>
      <c r="O3" s="14">
        <f t="shared" ref="O3:R3" si="1">N3+7</f>
        <v>45665</v>
      </c>
      <c r="P3" s="14">
        <f t="shared" si="1"/>
        <v>45672</v>
      </c>
      <c r="Q3" s="14">
        <f t="shared" si="1"/>
        <v>45679</v>
      </c>
      <c r="R3" s="14">
        <f t="shared" si="1"/>
        <v>45686</v>
      </c>
      <c r="S3" s="19">
        <v>45658</v>
      </c>
      <c r="T3" s="19">
        <f t="shared" ref="T3:W3" si="2">S3+7</f>
        <v>45665</v>
      </c>
      <c r="U3" s="19">
        <f t="shared" si="2"/>
        <v>45672</v>
      </c>
      <c r="V3" s="19">
        <f t="shared" si="2"/>
        <v>45679</v>
      </c>
      <c r="W3" s="19">
        <f t="shared" si="2"/>
        <v>45686</v>
      </c>
      <c r="X3" s="20">
        <v>45658</v>
      </c>
      <c r="Y3" s="20">
        <f t="shared" ref="Y3:AB3" si="3">X3+7</f>
        <v>45665</v>
      </c>
      <c r="Z3" s="20">
        <f t="shared" si="3"/>
        <v>45672</v>
      </c>
      <c r="AA3" s="20">
        <f t="shared" si="3"/>
        <v>45679</v>
      </c>
      <c r="AB3" s="20">
        <f t="shared" si="3"/>
        <v>45686</v>
      </c>
      <c r="AC3" s="23"/>
    </row>
    <row r="4" spans="1:29">
      <c r="A4" s="8" t="s">
        <v>11</v>
      </c>
      <c r="B4" s="8" t="s">
        <v>1</v>
      </c>
      <c r="C4" s="9">
        <v>19</v>
      </c>
      <c r="D4" s="10">
        <v>43</v>
      </c>
      <c r="E4" s="10">
        <v>54</v>
      </c>
      <c r="F4" s="10">
        <v>41</v>
      </c>
      <c r="G4" s="10">
        <v>40</v>
      </c>
      <c r="H4" s="10">
        <v>67</v>
      </c>
      <c r="I4" s="15">
        <f>IF(D4&gt;40,D4-40,0)</f>
        <v>3</v>
      </c>
      <c r="J4" s="15">
        <f>IF(E4&gt;40,E4-40,0)</f>
        <v>14</v>
      </c>
      <c r="K4" s="15">
        <f>IF(F4&gt;40,F4-40,0)</f>
        <v>1</v>
      </c>
      <c r="L4" s="15">
        <f>IF(G4&gt;40,G4-40,0)</f>
        <v>0</v>
      </c>
      <c r="M4" s="15">
        <f>IF(H4&gt;40,H4-40,0)</f>
        <v>27</v>
      </c>
      <c r="N4" s="16">
        <f>D4*$C4</f>
        <v>817</v>
      </c>
      <c r="O4" s="16">
        <f t="shared" ref="O4:O13" si="4">E4*$C4</f>
        <v>1026</v>
      </c>
      <c r="P4" s="16">
        <f>F4*$C4</f>
        <v>779</v>
      </c>
      <c r="Q4" s="16">
        <f t="shared" ref="Q4:Q13" si="5">G4*$C4</f>
        <v>760</v>
      </c>
      <c r="R4" s="16">
        <f t="shared" ref="R4:R13" si="6">H4*$C4</f>
        <v>1273</v>
      </c>
      <c r="S4" s="21">
        <f>0.5*$C4*I4</f>
        <v>28.5</v>
      </c>
      <c r="T4" s="21">
        <f>0.5*$C4*J4</f>
        <v>133</v>
      </c>
      <c r="U4" s="21">
        <f>0.5*$C4*K4</f>
        <v>9.5</v>
      </c>
      <c r="V4" s="21">
        <f>0.5*$C4*L4</f>
        <v>0</v>
      </c>
      <c r="W4" s="21">
        <f>0.5*$C4*M4</f>
        <v>256.5</v>
      </c>
      <c r="X4" s="22">
        <f>N4+S4</f>
        <v>845.5</v>
      </c>
      <c r="Y4" s="22">
        <f>O4+T4</f>
        <v>1159</v>
      </c>
      <c r="Z4" s="22">
        <f>P4+U4</f>
        <v>788.5</v>
      </c>
      <c r="AA4" s="22">
        <f>Q4+V4</f>
        <v>760</v>
      </c>
      <c r="AB4" s="22">
        <f>R4+W4</f>
        <v>1529.5</v>
      </c>
      <c r="AC4" s="23">
        <f>SUM(X4:AB4)</f>
        <v>5082.5</v>
      </c>
    </row>
    <row r="5" spans="1:29">
      <c r="A5" s="8" t="s">
        <v>12</v>
      </c>
      <c r="B5" s="8" t="s">
        <v>13</v>
      </c>
      <c r="C5" s="9">
        <v>11</v>
      </c>
      <c r="D5" s="10">
        <v>40</v>
      </c>
      <c r="E5" s="10">
        <v>37</v>
      </c>
      <c r="F5" s="10">
        <v>46</v>
      </c>
      <c r="G5" s="10">
        <v>39</v>
      </c>
      <c r="H5" s="10">
        <v>51</v>
      </c>
      <c r="I5" s="15">
        <f t="shared" ref="I5:I13" si="7">IF(D5&gt;40,D5-40,0)</f>
        <v>0</v>
      </c>
      <c r="J5" s="15">
        <f t="shared" ref="J5:J13" si="8">IF(E5&gt;40,E5-40,0)</f>
        <v>0</v>
      </c>
      <c r="K5" s="15">
        <f t="shared" ref="K5:K13" si="9">IF(F5&gt;40,F5-40,0)</f>
        <v>6</v>
      </c>
      <c r="L5" s="15">
        <f t="shared" ref="L5:L13" si="10">IF(G5&gt;40,G5-40,0)</f>
        <v>0</v>
      </c>
      <c r="M5" s="15">
        <f t="shared" ref="M5:M13" si="11">IF(H5&gt;40,H5-40,0)</f>
        <v>11</v>
      </c>
      <c r="N5" s="16">
        <f t="shared" ref="N5:N13" si="12">D5*$C5</f>
        <v>440</v>
      </c>
      <c r="O5" s="16">
        <f t="shared" si="4"/>
        <v>407</v>
      </c>
      <c r="P5" s="16">
        <f t="shared" ref="P5:P13" si="13">F5*$C5</f>
        <v>506</v>
      </c>
      <c r="Q5" s="16">
        <f t="shared" si="5"/>
        <v>429</v>
      </c>
      <c r="R5" s="16">
        <f t="shared" si="6"/>
        <v>561</v>
      </c>
      <c r="S5" s="21">
        <f t="shared" ref="S5:S13" si="14">0.5*$C5*I5</f>
        <v>0</v>
      </c>
      <c r="T5" s="21">
        <f t="shared" ref="T5:T13" si="15">0.5*$C5*J5</f>
        <v>0</v>
      </c>
      <c r="U5" s="21">
        <f t="shared" ref="U5:U13" si="16">0.5*$C5*K5</f>
        <v>33</v>
      </c>
      <c r="V5" s="21">
        <f t="shared" ref="V5:V13" si="17">0.5*$C5*L5</f>
        <v>0</v>
      </c>
      <c r="W5" s="21">
        <f t="shared" ref="W5:W13" si="18">0.5*$C5*M5</f>
        <v>60.5</v>
      </c>
      <c r="X5" s="22">
        <f t="shared" ref="X5:X13" si="19">N5+S5</f>
        <v>440</v>
      </c>
      <c r="Y5" s="22">
        <f t="shared" ref="Y5:Y13" si="20">O5+T5</f>
        <v>407</v>
      </c>
      <c r="Z5" s="22">
        <f t="shared" ref="Z5:Z13" si="21">P5+U5</f>
        <v>539</v>
      </c>
      <c r="AA5" s="22">
        <f t="shared" ref="AA5:AA13" si="22">Q5+V5</f>
        <v>429</v>
      </c>
      <c r="AB5" s="22">
        <f t="shared" ref="AB5:AB13" si="23">R5+W5</f>
        <v>621.5</v>
      </c>
      <c r="AC5" s="23">
        <f t="shared" ref="AC5:AC13" si="24">SUM(X5:AB5)</f>
        <v>2436.5</v>
      </c>
    </row>
    <row r="6" spans="1:29">
      <c r="A6" s="8" t="s">
        <v>14</v>
      </c>
      <c r="B6" s="8" t="s">
        <v>15</v>
      </c>
      <c r="C6" s="9">
        <v>13</v>
      </c>
      <c r="D6" s="10">
        <v>38</v>
      </c>
      <c r="E6" s="10">
        <v>40</v>
      </c>
      <c r="F6" s="10">
        <v>51</v>
      </c>
      <c r="G6" s="10">
        <v>80</v>
      </c>
      <c r="H6" s="10">
        <v>39</v>
      </c>
      <c r="I6" s="15">
        <f t="shared" si="7"/>
        <v>0</v>
      </c>
      <c r="J6" s="15">
        <f t="shared" si="8"/>
        <v>0</v>
      </c>
      <c r="K6" s="15">
        <f t="shared" si="9"/>
        <v>11</v>
      </c>
      <c r="L6" s="15">
        <f t="shared" si="10"/>
        <v>40</v>
      </c>
      <c r="M6" s="15">
        <f t="shared" si="11"/>
        <v>0</v>
      </c>
      <c r="N6" s="16">
        <f t="shared" si="12"/>
        <v>494</v>
      </c>
      <c r="O6" s="16">
        <f t="shared" si="4"/>
        <v>520</v>
      </c>
      <c r="P6" s="16">
        <f t="shared" si="13"/>
        <v>663</v>
      </c>
      <c r="Q6" s="16">
        <f t="shared" si="5"/>
        <v>1040</v>
      </c>
      <c r="R6" s="16">
        <f t="shared" si="6"/>
        <v>507</v>
      </c>
      <c r="S6" s="21">
        <f t="shared" si="14"/>
        <v>0</v>
      </c>
      <c r="T6" s="21">
        <f t="shared" si="15"/>
        <v>0</v>
      </c>
      <c r="U6" s="21">
        <f t="shared" si="16"/>
        <v>71.5</v>
      </c>
      <c r="V6" s="21">
        <f t="shared" si="17"/>
        <v>260</v>
      </c>
      <c r="W6" s="21">
        <f t="shared" si="18"/>
        <v>0</v>
      </c>
      <c r="X6" s="22">
        <f t="shared" si="19"/>
        <v>494</v>
      </c>
      <c r="Y6" s="22">
        <f t="shared" si="20"/>
        <v>520</v>
      </c>
      <c r="Z6" s="22">
        <f t="shared" si="21"/>
        <v>734.5</v>
      </c>
      <c r="AA6" s="22">
        <f t="shared" si="22"/>
        <v>1300</v>
      </c>
      <c r="AB6" s="22">
        <f t="shared" si="23"/>
        <v>507</v>
      </c>
      <c r="AC6" s="23">
        <f t="shared" si="24"/>
        <v>3555.5</v>
      </c>
    </row>
    <row r="7" spans="1:29">
      <c r="A7" s="8" t="s">
        <v>16</v>
      </c>
      <c r="B7" s="8" t="s">
        <v>17</v>
      </c>
      <c r="C7" s="9">
        <v>16</v>
      </c>
      <c r="D7" s="10">
        <v>40</v>
      </c>
      <c r="E7" s="10">
        <v>43</v>
      </c>
      <c r="F7" s="10">
        <v>36</v>
      </c>
      <c r="G7" s="10">
        <v>41</v>
      </c>
      <c r="H7" s="10">
        <v>71</v>
      </c>
      <c r="I7" s="15">
        <f t="shared" si="7"/>
        <v>0</v>
      </c>
      <c r="J7" s="15">
        <f t="shared" si="8"/>
        <v>3</v>
      </c>
      <c r="K7" s="15">
        <f t="shared" si="9"/>
        <v>0</v>
      </c>
      <c r="L7" s="15">
        <f t="shared" si="10"/>
        <v>1</v>
      </c>
      <c r="M7" s="15">
        <f t="shared" si="11"/>
        <v>31</v>
      </c>
      <c r="N7" s="16">
        <f t="shared" si="12"/>
        <v>640</v>
      </c>
      <c r="O7" s="16">
        <f t="shared" si="4"/>
        <v>688</v>
      </c>
      <c r="P7" s="16">
        <f t="shared" si="13"/>
        <v>576</v>
      </c>
      <c r="Q7" s="16">
        <f t="shared" si="5"/>
        <v>656</v>
      </c>
      <c r="R7" s="16">
        <f t="shared" si="6"/>
        <v>1136</v>
      </c>
      <c r="S7" s="21">
        <f t="shared" si="14"/>
        <v>0</v>
      </c>
      <c r="T7" s="21">
        <f t="shared" si="15"/>
        <v>24</v>
      </c>
      <c r="U7" s="21">
        <f t="shared" si="16"/>
        <v>0</v>
      </c>
      <c r="V7" s="21">
        <f t="shared" si="17"/>
        <v>8</v>
      </c>
      <c r="W7" s="21">
        <f t="shared" si="18"/>
        <v>248</v>
      </c>
      <c r="X7" s="22">
        <f t="shared" si="19"/>
        <v>640</v>
      </c>
      <c r="Y7" s="22">
        <f t="shared" si="20"/>
        <v>712</v>
      </c>
      <c r="Z7" s="22">
        <f t="shared" si="21"/>
        <v>576</v>
      </c>
      <c r="AA7" s="22">
        <f t="shared" si="22"/>
        <v>664</v>
      </c>
      <c r="AB7" s="22">
        <f t="shared" si="23"/>
        <v>1384</v>
      </c>
      <c r="AC7" s="23">
        <f t="shared" si="24"/>
        <v>3976</v>
      </c>
    </row>
    <row r="8" spans="1:29">
      <c r="A8" s="8" t="s">
        <v>18</v>
      </c>
      <c r="B8" s="8" t="s">
        <v>19</v>
      </c>
      <c r="C8" s="9">
        <v>11</v>
      </c>
      <c r="D8" s="10">
        <v>33</v>
      </c>
      <c r="E8" s="10">
        <v>40</v>
      </c>
      <c r="F8" s="10">
        <v>42</v>
      </c>
      <c r="G8" s="10">
        <v>47</v>
      </c>
      <c r="H8" s="10">
        <v>43</v>
      </c>
      <c r="I8" s="15">
        <f t="shared" si="7"/>
        <v>0</v>
      </c>
      <c r="J8" s="15">
        <f t="shared" si="8"/>
        <v>0</v>
      </c>
      <c r="K8" s="15">
        <f t="shared" si="9"/>
        <v>2</v>
      </c>
      <c r="L8" s="15">
        <f t="shared" si="10"/>
        <v>7</v>
      </c>
      <c r="M8" s="15">
        <f t="shared" si="11"/>
        <v>3</v>
      </c>
      <c r="N8" s="16">
        <f t="shared" si="12"/>
        <v>363</v>
      </c>
      <c r="O8" s="16">
        <f t="shared" si="4"/>
        <v>440</v>
      </c>
      <c r="P8" s="16">
        <f t="shared" si="13"/>
        <v>462</v>
      </c>
      <c r="Q8" s="16">
        <f t="shared" si="5"/>
        <v>517</v>
      </c>
      <c r="R8" s="16">
        <f t="shared" si="6"/>
        <v>473</v>
      </c>
      <c r="S8" s="21">
        <f t="shared" si="14"/>
        <v>0</v>
      </c>
      <c r="T8" s="21">
        <f t="shared" si="15"/>
        <v>0</v>
      </c>
      <c r="U8" s="21">
        <f t="shared" si="16"/>
        <v>11</v>
      </c>
      <c r="V8" s="21">
        <f t="shared" si="17"/>
        <v>38.5</v>
      </c>
      <c r="W8" s="21">
        <f t="shared" si="18"/>
        <v>16.5</v>
      </c>
      <c r="X8" s="22">
        <f t="shared" si="19"/>
        <v>363</v>
      </c>
      <c r="Y8" s="22">
        <f t="shared" si="20"/>
        <v>440</v>
      </c>
      <c r="Z8" s="22">
        <f t="shared" si="21"/>
        <v>473</v>
      </c>
      <c r="AA8" s="22">
        <f t="shared" si="22"/>
        <v>555.5</v>
      </c>
      <c r="AB8" s="22">
        <f t="shared" si="23"/>
        <v>489.5</v>
      </c>
      <c r="AC8" s="23">
        <f t="shared" si="24"/>
        <v>2321</v>
      </c>
    </row>
    <row r="9" spans="1:29">
      <c r="A9" s="8" t="s">
        <v>20</v>
      </c>
      <c r="B9" s="8" t="s">
        <v>21</v>
      </c>
      <c r="C9" s="9">
        <v>10</v>
      </c>
      <c r="D9" s="10">
        <v>40</v>
      </c>
      <c r="E9" s="10">
        <v>71</v>
      </c>
      <c r="F9" s="10">
        <v>47</v>
      </c>
      <c r="G9" s="10">
        <v>41</v>
      </c>
      <c r="H9" s="10">
        <v>51</v>
      </c>
      <c r="I9" s="15">
        <f t="shared" si="7"/>
        <v>0</v>
      </c>
      <c r="J9" s="15">
        <f t="shared" si="8"/>
        <v>31</v>
      </c>
      <c r="K9" s="15">
        <f t="shared" si="9"/>
        <v>7</v>
      </c>
      <c r="L9" s="15">
        <f t="shared" si="10"/>
        <v>1</v>
      </c>
      <c r="M9" s="15">
        <f t="shared" si="11"/>
        <v>11</v>
      </c>
      <c r="N9" s="16">
        <f t="shared" si="12"/>
        <v>400</v>
      </c>
      <c r="O9" s="16">
        <f t="shared" si="4"/>
        <v>710</v>
      </c>
      <c r="P9" s="16">
        <f t="shared" si="13"/>
        <v>470</v>
      </c>
      <c r="Q9" s="16">
        <f t="shared" si="5"/>
        <v>410</v>
      </c>
      <c r="R9" s="16">
        <f t="shared" si="6"/>
        <v>510</v>
      </c>
      <c r="S9" s="21">
        <f t="shared" si="14"/>
        <v>0</v>
      </c>
      <c r="T9" s="21">
        <f t="shared" si="15"/>
        <v>155</v>
      </c>
      <c r="U9" s="21">
        <f t="shared" si="16"/>
        <v>35</v>
      </c>
      <c r="V9" s="21">
        <f t="shared" si="17"/>
        <v>5</v>
      </c>
      <c r="W9" s="21">
        <f t="shared" si="18"/>
        <v>55</v>
      </c>
      <c r="X9" s="22">
        <f t="shared" si="19"/>
        <v>400</v>
      </c>
      <c r="Y9" s="22">
        <f t="shared" si="20"/>
        <v>865</v>
      </c>
      <c r="Z9" s="22">
        <f t="shared" si="21"/>
        <v>505</v>
      </c>
      <c r="AA9" s="22">
        <f t="shared" si="22"/>
        <v>415</v>
      </c>
      <c r="AB9" s="22">
        <f t="shared" si="23"/>
        <v>565</v>
      </c>
      <c r="AC9" s="23">
        <f t="shared" si="24"/>
        <v>2750</v>
      </c>
    </row>
    <row r="10" spans="1:29">
      <c r="A10" s="8" t="s">
        <v>22</v>
      </c>
      <c r="B10" s="8" t="s">
        <v>23</v>
      </c>
      <c r="C10" s="9">
        <v>14</v>
      </c>
      <c r="D10" s="10">
        <v>42</v>
      </c>
      <c r="E10" s="10">
        <v>56</v>
      </c>
      <c r="F10" s="10">
        <v>30</v>
      </c>
      <c r="G10" s="10">
        <v>40</v>
      </c>
      <c r="H10" s="10">
        <v>40</v>
      </c>
      <c r="I10" s="15">
        <f t="shared" si="7"/>
        <v>2</v>
      </c>
      <c r="J10" s="15">
        <f t="shared" si="8"/>
        <v>16</v>
      </c>
      <c r="K10" s="15">
        <f t="shared" si="9"/>
        <v>0</v>
      </c>
      <c r="L10" s="15">
        <f t="shared" si="10"/>
        <v>0</v>
      </c>
      <c r="M10" s="15">
        <f t="shared" si="11"/>
        <v>0</v>
      </c>
      <c r="N10" s="16">
        <f t="shared" si="12"/>
        <v>588</v>
      </c>
      <c r="O10" s="16">
        <f t="shared" si="4"/>
        <v>784</v>
      </c>
      <c r="P10" s="16">
        <f t="shared" si="13"/>
        <v>420</v>
      </c>
      <c r="Q10" s="16">
        <f t="shared" si="5"/>
        <v>560</v>
      </c>
      <c r="R10" s="16">
        <f t="shared" si="6"/>
        <v>560</v>
      </c>
      <c r="S10" s="21">
        <f t="shared" si="14"/>
        <v>14</v>
      </c>
      <c r="T10" s="21">
        <f t="shared" si="15"/>
        <v>112</v>
      </c>
      <c r="U10" s="21">
        <f t="shared" si="16"/>
        <v>0</v>
      </c>
      <c r="V10" s="21">
        <f t="shared" si="17"/>
        <v>0</v>
      </c>
      <c r="W10" s="21">
        <f t="shared" si="18"/>
        <v>0</v>
      </c>
      <c r="X10" s="22">
        <f t="shared" si="19"/>
        <v>602</v>
      </c>
      <c r="Y10" s="22">
        <f t="shared" si="20"/>
        <v>896</v>
      </c>
      <c r="Z10" s="22">
        <f t="shared" si="21"/>
        <v>420</v>
      </c>
      <c r="AA10" s="22">
        <f t="shared" si="22"/>
        <v>560</v>
      </c>
      <c r="AB10" s="22">
        <f t="shared" si="23"/>
        <v>560</v>
      </c>
      <c r="AC10" s="23">
        <f t="shared" si="24"/>
        <v>3038</v>
      </c>
    </row>
    <row r="11" spans="1:29">
      <c r="A11" s="8" t="s">
        <v>24</v>
      </c>
      <c r="B11" s="8" t="s">
        <v>25</v>
      </c>
      <c r="C11" s="9">
        <v>16</v>
      </c>
      <c r="D11" s="10">
        <v>51</v>
      </c>
      <c r="E11" s="10">
        <v>41</v>
      </c>
      <c r="F11" s="10">
        <v>61</v>
      </c>
      <c r="G11" s="10">
        <v>53</v>
      </c>
      <c r="H11" s="10">
        <v>39</v>
      </c>
      <c r="I11" s="15">
        <f t="shared" si="7"/>
        <v>11</v>
      </c>
      <c r="J11" s="15">
        <f t="shared" si="8"/>
        <v>1</v>
      </c>
      <c r="K11" s="15">
        <f t="shared" si="9"/>
        <v>21</v>
      </c>
      <c r="L11" s="15">
        <f t="shared" si="10"/>
        <v>13</v>
      </c>
      <c r="M11" s="15">
        <f t="shared" si="11"/>
        <v>0</v>
      </c>
      <c r="N11" s="16">
        <f t="shared" si="12"/>
        <v>816</v>
      </c>
      <c r="O11" s="16">
        <f t="shared" si="4"/>
        <v>656</v>
      </c>
      <c r="P11" s="16">
        <f t="shared" si="13"/>
        <v>976</v>
      </c>
      <c r="Q11" s="16">
        <f t="shared" si="5"/>
        <v>848</v>
      </c>
      <c r="R11" s="16">
        <f t="shared" si="6"/>
        <v>624</v>
      </c>
      <c r="S11" s="21">
        <f t="shared" si="14"/>
        <v>88</v>
      </c>
      <c r="T11" s="21">
        <f t="shared" si="15"/>
        <v>8</v>
      </c>
      <c r="U11" s="21">
        <f t="shared" si="16"/>
        <v>168</v>
      </c>
      <c r="V11" s="21">
        <f t="shared" si="17"/>
        <v>104</v>
      </c>
      <c r="W11" s="21">
        <f t="shared" si="18"/>
        <v>0</v>
      </c>
      <c r="X11" s="22">
        <f t="shared" si="19"/>
        <v>904</v>
      </c>
      <c r="Y11" s="22">
        <f t="shared" si="20"/>
        <v>664</v>
      </c>
      <c r="Z11" s="22">
        <f t="shared" si="21"/>
        <v>1144</v>
      </c>
      <c r="AA11" s="22">
        <f t="shared" si="22"/>
        <v>952</v>
      </c>
      <c r="AB11" s="22">
        <f t="shared" si="23"/>
        <v>624</v>
      </c>
      <c r="AC11" s="23">
        <f t="shared" si="24"/>
        <v>4288</v>
      </c>
    </row>
    <row r="12" spans="1:29">
      <c r="A12" s="8" t="s">
        <v>26</v>
      </c>
      <c r="B12" s="8" t="s">
        <v>27</v>
      </c>
      <c r="C12" s="9">
        <v>15</v>
      </c>
      <c r="D12" s="10">
        <v>56</v>
      </c>
      <c r="E12" s="10">
        <v>44</v>
      </c>
      <c r="F12" s="10">
        <v>57</v>
      </c>
      <c r="G12" s="10">
        <v>44</v>
      </c>
      <c r="H12" s="10">
        <v>58</v>
      </c>
      <c r="I12" s="15">
        <f t="shared" si="7"/>
        <v>16</v>
      </c>
      <c r="J12" s="15">
        <f t="shared" si="8"/>
        <v>4</v>
      </c>
      <c r="K12" s="15">
        <f t="shared" si="9"/>
        <v>17</v>
      </c>
      <c r="L12" s="15">
        <f t="shared" si="10"/>
        <v>4</v>
      </c>
      <c r="M12" s="15">
        <f t="shared" si="11"/>
        <v>18</v>
      </c>
      <c r="N12" s="16">
        <f t="shared" si="12"/>
        <v>840</v>
      </c>
      <c r="O12" s="16">
        <f t="shared" si="4"/>
        <v>660</v>
      </c>
      <c r="P12" s="16">
        <f t="shared" si="13"/>
        <v>855</v>
      </c>
      <c r="Q12" s="16">
        <f t="shared" si="5"/>
        <v>660</v>
      </c>
      <c r="R12" s="16">
        <f t="shared" si="6"/>
        <v>870</v>
      </c>
      <c r="S12" s="21">
        <f t="shared" si="14"/>
        <v>120</v>
      </c>
      <c r="T12" s="21">
        <f t="shared" si="15"/>
        <v>30</v>
      </c>
      <c r="U12" s="21">
        <f t="shared" si="16"/>
        <v>127.5</v>
      </c>
      <c r="V12" s="21">
        <f t="shared" si="17"/>
        <v>30</v>
      </c>
      <c r="W12" s="21">
        <f t="shared" si="18"/>
        <v>135</v>
      </c>
      <c r="X12" s="22">
        <f t="shared" si="19"/>
        <v>960</v>
      </c>
      <c r="Y12" s="22">
        <f t="shared" si="20"/>
        <v>690</v>
      </c>
      <c r="Z12" s="22">
        <f t="shared" si="21"/>
        <v>982.5</v>
      </c>
      <c r="AA12" s="22">
        <f t="shared" si="22"/>
        <v>690</v>
      </c>
      <c r="AB12" s="22">
        <f t="shared" si="23"/>
        <v>1005</v>
      </c>
      <c r="AC12" s="23">
        <f t="shared" si="24"/>
        <v>4327.5</v>
      </c>
    </row>
    <row r="13" spans="1:29">
      <c r="A13" s="8" t="s">
        <v>28</v>
      </c>
      <c r="B13" s="8" t="s">
        <v>29</v>
      </c>
      <c r="C13" s="9">
        <v>11</v>
      </c>
      <c r="D13" s="10">
        <v>71</v>
      </c>
      <c r="E13" s="10">
        <v>46</v>
      </c>
      <c r="F13" s="10">
        <v>45</v>
      </c>
      <c r="G13" s="10">
        <v>31</v>
      </c>
      <c r="H13" s="10">
        <v>40</v>
      </c>
      <c r="I13" s="15">
        <f t="shared" si="7"/>
        <v>31</v>
      </c>
      <c r="J13" s="15">
        <f t="shared" si="8"/>
        <v>6</v>
      </c>
      <c r="K13" s="15">
        <f t="shared" si="9"/>
        <v>5</v>
      </c>
      <c r="L13" s="15">
        <f t="shared" si="10"/>
        <v>0</v>
      </c>
      <c r="M13" s="15">
        <f t="shared" si="11"/>
        <v>0</v>
      </c>
      <c r="N13" s="16">
        <f t="shared" si="12"/>
        <v>781</v>
      </c>
      <c r="O13" s="16">
        <f t="shared" si="4"/>
        <v>506</v>
      </c>
      <c r="P13" s="16">
        <f t="shared" si="13"/>
        <v>495</v>
      </c>
      <c r="Q13" s="16">
        <f t="shared" si="5"/>
        <v>341</v>
      </c>
      <c r="R13" s="16">
        <f t="shared" si="6"/>
        <v>440</v>
      </c>
      <c r="S13" s="21">
        <f t="shared" si="14"/>
        <v>170.5</v>
      </c>
      <c r="T13" s="21">
        <f t="shared" si="15"/>
        <v>33</v>
      </c>
      <c r="U13" s="21">
        <f t="shared" si="16"/>
        <v>27.5</v>
      </c>
      <c r="V13" s="21">
        <f t="shared" si="17"/>
        <v>0</v>
      </c>
      <c r="W13" s="21">
        <f t="shared" si="18"/>
        <v>0</v>
      </c>
      <c r="X13" s="22">
        <f t="shared" si="19"/>
        <v>951.5</v>
      </c>
      <c r="Y13" s="22">
        <f t="shared" si="20"/>
        <v>539</v>
      </c>
      <c r="Z13" s="22">
        <f t="shared" si="21"/>
        <v>522.5</v>
      </c>
      <c r="AA13" s="22">
        <f t="shared" si="22"/>
        <v>341</v>
      </c>
      <c r="AB13" s="22">
        <f t="shared" si="23"/>
        <v>440</v>
      </c>
      <c r="AC13" s="23">
        <f t="shared" si="24"/>
        <v>2794</v>
      </c>
    </row>
    <row r="14" spans="4:8">
      <c r="D14" s="5"/>
      <c r="E14" s="5"/>
      <c r="F14" s="5"/>
      <c r="G14" s="11"/>
      <c r="H14" s="11"/>
    </row>
    <row r="15" spans="1:29">
      <c r="A15" s="1" t="s">
        <v>30</v>
      </c>
      <c r="C15" s="11">
        <f>MAX(C4:C13)</f>
        <v>19</v>
      </c>
      <c r="D15" s="5">
        <f>MAX(D4:D13)</f>
        <v>71</v>
      </c>
      <c r="E15" s="5">
        <f t="shared" ref="E15:AC15" si="25">MAX(E4:E13)</f>
        <v>71</v>
      </c>
      <c r="F15" s="5">
        <f t="shared" si="25"/>
        <v>61</v>
      </c>
      <c r="G15" s="5">
        <f t="shared" si="25"/>
        <v>80</v>
      </c>
      <c r="H15" s="5">
        <f t="shared" si="25"/>
        <v>71</v>
      </c>
      <c r="I15" s="5">
        <f t="shared" si="25"/>
        <v>31</v>
      </c>
      <c r="J15" s="5">
        <f t="shared" si="25"/>
        <v>31</v>
      </c>
      <c r="K15" s="5">
        <f t="shared" si="25"/>
        <v>21</v>
      </c>
      <c r="L15" s="5">
        <f t="shared" si="25"/>
        <v>40</v>
      </c>
      <c r="M15" s="5">
        <f t="shared" si="25"/>
        <v>31</v>
      </c>
      <c r="N15" s="11">
        <f t="shared" si="25"/>
        <v>840</v>
      </c>
      <c r="O15" s="11">
        <f t="shared" si="25"/>
        <v>1026</v>
      </c>
      <c r="P15" s="11">
        <f t="shared" si="25"/>
        <v>976</v>
      </c>
      <c r="Q15" s="11">
        <f t="shared" si="25"/>
        <v>1040</v>
      </c>
      <c r="R15" s="11">
        <f t="shared" si="25"/>
        <v>1273</v>
      </c>
      <c r="S15" s="11">
        <f t="shared" si="25"/>
        <v>170.5</v>
      </c>
      <c r="T15" s="11">
        <f t="shared" si="25"/>
        <v>155</v>
      </c>
      <c r="U15" s="11">
        <f t="shared" si="25"/>
        <v>168</v>
      </c>
      <c r="V15" s="11">
        <f t="shared" si="25"/>
        <v>260</v>
      </c>
      <c r="W15" s="11">
        <f t="shared" si="25"/>
        <v>256.5</v>
      </c>
      <c r="X15" s="11">
        <f t="shared" si="25"/>
        <v>960</v>
      </c>
      <c r="Y15" s="11">
        <f t="shared" si="25"/>
        <v>1159</v>
      </c>
      <c r="Z15" s="11">
        <f t="shared" si="25"/>
        <v>1144</v>
      </c>
      <c r="AA15" s="11">
        <f t="shared" si="25"/>
        <v>1300</v>
      </c>
      <c r="AB15" s="11">
        <f t="shared" si="25"/>
        <v>1529.5</v>
      </c>
      <c r="AC15" s="11">
        <f t="shared" si="25"/>
        <v>5082.5</v>
      </c>
    </row>
    <row r="16" spans="1:29">
      <c r="A16" s="1" t="s">
        <v>31</v>
      </c>
      <c r="C16" s="11">
        <f>MIN(C4:C13)</f>
        <v>10</v>
      </c>
      <c r="D16" s="5">
        <f>MIN(D4:D13)</f>
        <v>33</v>
      </c>
      <c r="E16" s="5">
        <f t="shared" ref="E16:AC16" si="26">MIN(E4:E13)</f>
        <v>37</v>
      </c>
      <c r="F16" s="5">
        <f t="shared" si="26"/>
        <v>30</v>
      </c>
      <c r="G16" s="5">
        <f t="shared" si="26"/>
        <v>31</v>
      </c>
      <c r="H16" s="5">
        <f t="shared" si="26"/>
        <v>39</v>
      </c>
      <c r="I16" s="5">
        <f t="shared" si="26"/>
        <v>0</v>
      </c>
      <c r="J16" s="5">
        <f t="shared" si="26"/>
        <v>0</v>
      </c>
      <c r="K16" s="5">
        <f t="shared" si="26"/>
        <v>0</v>
      </c>
      <c r="L16" s="5">
        <f t="shared" si="26"/>
        <v>0</v>
      </c>
      <c r="M16" s="5">
        <f t="shared" si="26"/>
        <v>0</v>
      </c>
      <c r="N16" s="11">
        <f t="shared" si="26"/>
        <v>363</v>
      </c>
      <c r="O16" s="11">
        <f t="shared" si="26"/>
        <v>407</v>
      </c>
      <c r="P16" s="11">
        <f t="shared" si="26"/>
        <v>420</v>
      </c>
      <c r="Q16" s="11">
        <f t="shared" si="26"/>
        <v>341</v>
      </c>
      <c r="R16" s="11">
        <f t="shared" si="26"/>
        <v>440</v>
      </c>
      <c r="S16" s="11">
        <f t="shared" si="26"/>
        <v>0</v>
      </c>
      <c r="T16" s="11">
        <f t="shared" si="26"/>
        <v>0</v>
      </c>
      <c r="U16" s="11">
        <f t="shared" si="26"/>
        <v>0</v>
      </c>
      <c r="V16" s="11">
        <f t="shared" si="26"/>
        <v>0</v>
      </c>
      <c r="W16" s="11">
        <f t="shared" si="26"/>
        <v>0</v>
      </c>
      <c r="X16" s="11">
        <f t="shared" si="26"/>
        <v>363</v>
      </c>
      <c r="Y16" s="11">
        <f t="shared" si="26"/>
        <v>407</v>
      </c>
      <c r="Z16" s="11">
        <f t="shared" si="26"/>
        <v>420</v>
      </c>
      <c r="AA16" s="11">
        <f t="shared" si="26"/>
        <v>341</v>
      </c>
      <c r="AB16" s="11">
        <f t="shared" si="26"/>
        <v>440</v>
      </c>
      <c r="AC16" s="11">
        <f t="shared" si="26"/>
        <v>2321</v>
      </c>
    </row>
    <row r="17" spans="1:29">
      <c r="A17" s="1" t="s">
        <v>32</v>
      </c>
      <c r="C17" s="11">
        <f>AVERAGE(C4:C13)</f>
        <v>13.6</v>
      </c>
      <c r="D17" s="12">
        <f>AVERAGE(D4:D13)</f>
        <v>45.4</v>
      </c>
      <c r="E17" s="12">
        <f t="shared" ref="E17:AC17" si="27">AVERAGE(E4:E13)</f>
        <v>47.2</v>
      </c>
      <c r="F17" s="12">
        <f t="shared" si="27"/>
        <v>45.6</v>
      </c>
      <c r="G17" s="12">
        <f t="shared" si="27"/>
        <v>45.6</v>
      </c>
      <c r="H17" s="12">
        <f t="shared" si="27"/>
        <v>49.9</v>
      </c>
      <c r="I17" s="12">
        <f t="shared" si="27"/>
        <v>6.3</v>
      </c>
      <c r="J17" s="12">
        <f t="shared" si="27"/>
        <v>7.5</v>
      </c>
      <c r="K17" s="12">
        <f t="shared" si="27"/>
        <v>7</v>
      </c>
      <c r="L17" s="12">
        <f t="shared" si="27"/>
        <v>6.6</v>
      </c>
      <c r="M17" s="12">
        <f t="shared" si="27"/>
        <v>10.1</v>
      </c>
      <c r="N17" s="11">
        <f t="shared" si="27"/>
        <v>617.9</v>
      </c>
      <c r="O17" s="11">
        <f t="shared" si="27"/>
        <v>639.7</v>
      </c>
      <c r="P17" s="11">
        <f t="shared" si="27"/>
        <v>620.2</v>
      </c>
      <c r="Q17" s="11">
        <f t="shared" si="27"/>
        <v>622.1</v>
      </c>
      <c r="R17" s="11">
        <f t="shared" si="27"/>
        <v>695.4</v>
      </c>
      <c r="S17" s="11">
        <f t="shared" si="27"/>
        <v>42.1</v>
      </c>
      <c r="T17" s="11">
        <f t="shared" si="27"/>
        <v>49.5</v>
      </c>
      <c r="U17" s="11">
        <f t="shared" si="27"/>
        <v>48.3</v>
      </c>
      <c r="V17" s="11">
        <f t="shared" si="27"/>
        <v>44.55</v>
      </c>
      <c r="W17" s="11">
        <f t="shared" si="27"/>
        <v>77.15</v>
      </c>
      <c r="X17" s="11">
        <f t="shared" si="27"/>
        <v>660</v>
      </c>
      <c r="Y17" s="11">
        <f t="shared" si="27"/>
        <v>689.2</v>
      </c>
      <c r="Z17" s="11">
        <f t="shared" si="27"/>
        <v>668.5</v>
      </c>
      <c r="AA17" s="11">
        <f t="shared" si="27"/>
        <v>666.65</v>
      </c>
      <c r="AB17" s="11">
        <f t="shared" si="27"/>
        <v>772.55</v>
      </c>
      <c r="AC17" s="11">
        <f t="shared" si="27"/>
        <v>3456.9</v>
      </c>
    </row>
    <row r="18" spans="1:29">
      <c r="A18" s="1" t="s">
        <v>33</v>
      </c>
      <c r="C18" s="11">
        <f>SUM(C4:C13)</f>
        <v>136</v>
      </c>
      <c r="D18" s="12">
        <f>SUM(D4:D13)</f>
        <v>454</v>
      </c>
      <c r="E18" s="12">
        <f t="shared" ref="E18:AC18" si="28">SUM(E4:E13)</f>
        <v>472</v>
      </c>
      <c r="F18" s="12">
        <f t="shared" si="28"/>
        <v>456</v>
      </c>
      <c r="G18" s="12">
        <f t="shared" si="28"/>
        <v>456</v>
      </c>
      <c r="H18" s="12">
        <f t="shared" si="28"/>
        <v>499</v>
      </c>
      <c r="I18" s="12">
        <f t="shared" si="28"/>
        <v>63</v>
      </c>
      <c r="J18" s="12">
        <f t="shared" si="28"/>
        <v>75</v>
      </c>
      <c r="K18" s="12">
        <f t="shared" si="28"/>
        <v>70</v>
      </c>
      <c r="L18" s="12">
        <f t="shared" si="28"/>
        <v>66</v>
      </c>
      <c r="M18" s="12">
        <f t="shared" si="28"/>
        <v>101</v>
      </c>
      <c r="N18" s="11">
        <f t="shared" si="28"/>
        <v>6179</v>
      </c>
      <c r="O18" s="11">
        <f t="shared" si="28"/>
        <v>6397</v>
      </c>
      <c r="P18" s="11">
        <f t="shared" si="28"/>
        <v>6202</v>
      </c>
      <c r="Q18" s="11">
        <f t="shared" si="28"/>
        <v>6221</v>
      </c>
      <c r="R18" s="11">
        <f t="shared" si="28"/>
        <v>6954</v>
      </c>
      <c r="S18" s="11">
        <f t="shared" si="28"/>
        <v>421</v>
      </c>
      <c r="T18" s="11">
        <f t="shared" si="28"/>
        <v>495</v>
      </c>
      <c r="U18" s="11">
        <f t="shared" si="28"/>
        <v>483</v>
      </c>
      <c r="V18" s="11">
        <f t="shared" si="28"/>
        <v>445.5</v>
      </c>
      <c r="W18" s="11">
        <f t="shared" si="28"/>
        <v>771.5</v>
      </c>
      <c r="X18" s="11">
        <f t="shared" si="28"/>
        <v>6600</v>
      </c>
      <c r="Y18" s="11">
        <f t="shared" si="28"/>
        <v>6892</v>
      </c>
      <c r="Z18" s="11">
        <f t="shared" si="28"/>
        <v>6685</v>
      </c>
      <c r="AA18" s="11">
        <f t="shared" si="28"/>
        <v>6666.5</v>
      </c>
      <c r="AB18" s="11">
        <f t="shared" si="28"/>
        <v>7725.5</v>
      </c>
      <c r="AC18" s="11">
        <f t="shared" si="28"/>
        <v>34569</v>
      </c>
    </row>
  </sheetData>
  <mergeCells count="5">
    <mergeCell ref="D2:H2"/>
    <mergeCell ref="I2:M2"/>
    <mergeCell ref="N2:R2"/>
    <mergeCell ref="S2:W2"/>
    <mergeCell ref="X2:AB2"/>
  </mergeCells>
  <pageMargins left="0.75" right="0.75" top="1" bottom="1" header="0.5" footer="0.5"/>
  <pageSetup paperSize="1" orientation="portrait"/>
  <headerFooter/>
  <ignoredErrors>
    <ignoredError sqref="D15 D16:AA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2025-02-28T06:18:00Z</dcterms:created>
  <dcterms:modified xsi:type="dcterms:W3CDTF">2025-02-28T22:53:21Z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BF9A9A41EEED46C49ED9A9C3C1279F9D_11</vt:lpwstr>
  </property>
  <property fmtid="{D5CDD505-2E9C-101B-9397-08002B2CF9AE}" pid="3" name="KSOProductBuildVer">
    <vt:lpwstr>1033-12.2.0.19805</vt:lpwstr>
  </property>
</Properties>
</file>