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00"/>
  </bookViews>
  <sheets>
    <sheet name="Sheet4" sheetId="4" r:id="rId1"/>
    <sheet name="Sheet1" sheetId="1" r:id="rId2"/>
  </sheets>
  <definedNames>
    <definedName name="_xlnm._FilterDatabase" localSheetId="1" hidden="1">Sheet1!$I$1:$I$138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<sst xmlns="http://schemas.openxmlformats.org/spreadsheetml/2006/main" count="709" uniqueCount="57">
  <si>
    <t>First Name</t>
  </si>
  <si>
    <t>Count of Product Description</t>
  </si>
  <si>
    <t>Sum of Store Cost ($)</t>
  </si>
  <si>
    <t>Sum of Sale Price ($)</t>
  </si>
  <si>
    <t>Sum of Profit ($)</t>
  </si>
  <si>
    <t>Charlie</t>
  </si>
  <si>
    <t>Doug</t>
  </si>
  <si>
    <t>Helen</t>
  </si>
  <si>
    <t>Juan</t>
  </si>
  <si>
    <t>Grand Total</t>
  </si>
  <si>
    <t>Month</t>
  </si>
  <si>
    <t>Transaction Number</t>
  </si>
  <si>
    <t>Product Code</t>
  </si>
  <si>
    <t>Product Description</t>
  </si>
  <si>
    <t>Store Cost ($)</t>
  </si>
  <si>
    <t>Sale Price ($)</t>
  </si>
  <si>
    <t>Profit ($)</t>
  </si>
  <si>
    <t>Commission 10% for Items less than $ 50. 20% for items more than $ 50</t>
  </si>
  <si>
    <t>Last Name</t>
  </si>
  <si>
    <t>Sale Location</t>
  </si>
  <si>
    <t>Jan</t>
  </si>
  <si>
    <t>Pool Cover</t>
  </si>
  <si>
    <t>Barnes</t>
  </si>
  <si>
    <t>NY</t>
  </si>
  <si>
    <t>Net</t>
  </si>
  <si>
    <t>Hernandez</t>
  </si>
  <si>
    <t>MW</t>
  </si>
  <si>
    <t>8 ft hose</t>
  </si>
  <si>
    <t>Smith</t>
  </si>
  <si>
    <t>NM</t>
  </si>
  <si>
    <t>Water Pump</t>
  </si>
  <si>
    <t>LA</t>
  </si>
  <si>
    <t>Chlorine Test Kit</t>
  </si>
  <si>
    <t>Johnson</t>
  </si>
  <si>
    <t>AZ</t>
  </si>
  <si>
    <t>CA</t>
  </si>
  <si>
    <t>CO</t>
  </si>
  <si>
    <t>Skimmer</t>
  </si>
  <si>
    <t>1 Gal Muratic Acid</t>
  </si>
  <si>
    <t>Feb</t>
  </si>
  <si>
    <t>Autovac</t>
  </si>
  <si>
    <t>UT</t>
  </si>
  <si>
    <t>Mar</t>
  </si>
  <si>
    <t>Apr</t>
  </si>
  <si>
    <t>May</t>
  </si>
  <si>
    <t>Jun</t>
  </si>
  <si>
    <t>S Gal Chlorine</t>
  </si>
  <si>
    <t>Algae Killer</t>
  </si>
  <si>
    <t>Jul</t>
  </si>
  <si>
    <t>Aug</t>
  </si>
  <si>
    <t>Sep</t>
  </si>
  <si>
    <t>Oct</t>
  </si>
  <si>
    <t>Nov</t>
  </si>
  <si>
    <t>Dec</t>
  </si>
  <si>
    <t>Sum of all the items sold ($)</t>
  </si>
  <si>
    <t>Sum of all the items sold above $ 50 ($)</t>
  </si>
  <si>
    <t>Sum of all the items sold that cost $ 50 and below ($)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</si>
</sst>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178" fontId="0" fillId="0" borderId="0" xfId="1" applyNumberFormat="1">
      <alignment vertical="center"/>
    </xf>
    <xf numFmtId="44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7"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17.4832523148" refreshedBy="User" recordCount="137">
  <cacheSource type="worksheet">
    <worksheetSource ref="A1:K138" sheet="Sheet1"/>
  </cacheSource>
  <cacheFields count="11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ransaction Number" numFmtId="178">
      <sharedItems containsSemiMixedTypes="0" containsString="0" containsNumber="1" containsInteger="1" minValue="1001" maxValue="1137" count="137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</sharedItems>
    </cacheField>
    <cacheField name="Product Code" numFmtId="0">
      <sharedItems containsSemiMixedTypes="0" containsString="0" containsNumber="1" containsInteger="1" minValue="1109" maxValue="9822" count="10">
        <n v="9822"/>
        <n v="2877"/>
        <n v="2499"/>
        <n v="8722"/>
        <n v="1109"/>
        <n v="4421"/>
        <n v="9212"/>
        <n v="2242"/>
        <n v="6622"/>
        <n v="6199"/>
      </sharedItems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S Gal Chlorine"/>
        <s v="Algae Killer"/>
      </sharedItems>
    </cacheField>
    <cacheField name="Store Cost ($)" numFmtId="44">
      <sharedItems containsSemiMixedTypes="0" containsString="0" containsNumber="1" minValue="11.36" maxValue="517.11" count="10">
        <n v="58.3"/>
        <n v="11.4"/>
        <n v="15.76"/>
        <n v="32.85"/>
        <n v="11.36"/>
        <n v="77.5"/>
        <n v="204.32"/>
        <n v="317.72"/>
        <n v="517.11"/>
        <n v="116.73"/>
      </sharedItems>
    </cacheField>
    <cacheField name="Sale Price ($)" numFmtId="44">
      <sharedItems containsSemiMixedTypes="0" containsString="0" containsNumber="1" minValue="31.56" maxValue="717.11" count="11">
        <n v="98.4"/>
        <n v="32.7"/>
        <n v="39.82"/>
        <n v="64.11"/>
        <n v="31.56"/>
        <n v="326"/>
        <n v="312.72"/>
        <n v="501.62"/>
        <n v="126.5"/>
        <n v="717.11"/>
        <n v="326.33"/>
      </sharedItems>
    </cacheField>
    <cacheField name="Profit ($)" numFmtId="44">
      <sharedItems containsSemiMixedTypes="0" containsString="0" containsNumber="1" minValue="20.2" maxValue="248.5" count="11">
        <n v="40.1"/>
        <n v="21.3"/>
        <n v="24.06"/>
        <n v="31.26"/>
        <n v="20.2"/>
        <n v="248.5"/>
        <n v="108.4"/>
        <n v="183.9"/>
        <n v="49"/>
        <n v="200"/>
        <n v="209.6"/>
      </sharedItems>
    </cacheField>
    <cacheField name="Commission 10% for Items less than $ 50. 20% for items more than $ 50" numFmtId="44">
      <sharedItems containsSemiMixedTypes="0" containsString="0" containsNumber="1" minValue="2.02" maxValue="49.7" count="11">
        <n v="8.02"/>
        <n v="2.13"/>
        <n v="2.406"/>
        <n v="6.252"/>
        <n v="2.02"/>
        <n v="49.7"/>
        <n v="21.68"/>
        <n v="36.78"/>
        <n v="9.8"/>
        <n v="40"/>
        <n v="41.92"/>
      </sharedItems>
    </cacheField>
    <cacheField name="First Name" numFmtId="0">
      <sharedItems count="4">
        <s v="Charlie"/>
        <s v="Juan"/>
        <s v="Doug"/>
        <s v="Helen"/>
      </sharedItems>
    </cacheField>
    <cacheField name="Last Name" numFmtId="0">
      <sharedItems count="4">
        <s v="Barnes"/>
        <s v="Hernandez"/>
        <s v="Smith"/>
        <s v="Johnson"/>
      </sharedItems>
    </cacheField>
    <cacheField name="Sale Location" numFmtId="0">
      <sharedItems count="8">
        <s v="NY"/>
        <s v="MW"/>
        <s v="NM"/>
        <s v="LA"/>
        <s v="AZ"/>
        <s v="CA"/>
        <s v="CO"/>
        <s v="U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</r>
  <r>
    <x v="0"/>
    <x v="3"/>
    <x v="3"/>
    <x v="3"/>
    <x v="3"/>
    <x v="3"/>
    <x v="3"/>
    <x v="3"/>
    <x v="2"/>
    <x v="2"/>
    <x v="3"/>
  </r>
  <r>
    <x v="0"/>
    <x v="4"/>
    <x v="4"/>
    <x v="4"/>
    <x v="4"/>
    <x v="4"/>
    <x v="4"/>
    <x v="4"/>
    <x v="3"/>
    <x v="3"/>
    <x v="4"/>
  </r>
  <r>
    <x v="0"/>
    <x v="5"/>
    <x v="1"/>
    <x v="1"/>
    <x v="1"/>
    <x v="1"/>
    <x v="1"/>
    <x v="1"/>
    <x v="2"/>
    <x v="2"/>
    <x v="5"/>
  </r>
  <r>
    <x v="0"/>
    <x v="6"/>
    <x v="4"/>
    <x v="4"/>
    <x v="4"/>
    <x v="4"/>
    <x v="4"/>
    <x v="4"/>
    <x v="2"/>
    <x v="2"/>
    <x v="6"/>
  </r>
  <r>
    <x v="0"/>
    <x v="7"/>
    <x v="1"/>
    <x v="1"/>
    <x v="1"/>
    <x v="1"/>
    <x v="1"/>
    <x v="1"/>
    <x v="1"/>
    <x v="1"/>
    <x v="2"/>
  </r>
  <r>
    <x v="0"/>
    <x v="8"/>
    <x v="4"/>
    <x v="4"/>
    <x v="4"/>
    <x v="4"/>
    <x v="4"/>
    <x v="4"/>
    <x v="1"/>
    <x v="1"/>
    <x v="3"/>
  </r>
  <r>
    <x v="0"/>
    <x v="9"/>
    <x v="1"/>
    <x v="1"/>
    <x v="1"/>
    <x v="1"/>
    <x v="1"/>
    <x v="1"/>
    <x v="3"/>
    <x v="3"/>
    <x v="4"/>
  </r>
  <r>
    <x v="0"/>
    <x v="10"/>
    <x v="1"/>
    <x v="1"/>
    <x v="1"/>
    <x v="1"/>
    <x v="1"/>
    <x v="1"/>
    <x v="0"/>
    <x v="0"/>
    <x v="0"/>
  </r>
  <r>
    <x v="0"/>
    <x v="11"/>
    <x v="5"/>
    <x v="5"/>
    <x v="5"/>
    <x v="5"/>
    <x v="5"/>
    <x v="5"/>
    <x v="0"/>
    <x v="0"/>
    <x v="1"/>
  </r>
  <r>
    <x v="0"/>
    <x v="12"/>
    <x v="6"/>
    <x v="6"/>
    <x v="6"/>
    <x v="6"/>
    <x v="6"/>
    <x v="6"/>
    <x v="0"/>
    <x v="0"/>
    <x v="3"/>
  </r>
  <r>
    <x v="0"/>
    <x v="13"/>
    <x v="3"/>
    <x v="3"/>
    <x v="3"/>
    <x v="3"/>
    <x v="3"/>
    <x v="3"/>
    <x v="0"/>
    <x v="0"/>
    <x v="4"/>
  </r>
  <r>
    <x v="0"/>
    <x v="14"/>
    <x v="1"/>
    <x v="1"/>
    <x v="1"/>
    <x v="1"/>
    <x v="1"/>
    <x v="1"/>
    <x v="2"/>
    <x v="2"/>
    <x v="2"/>
  </r>
  <r>
    <x v="1"/>
    <x v="15"/>
    <x v="2"/>
    <x v="2"/>
    <x v="2"/>
    <x v="2"/>
    <x v="2"/>
    <x v="2"/>
    <x v="2"/>
    <x v="2"/>
    <x v="3"/>
  </r>
  <r>
    <x v="1"/>
    <x v="16"/>
    <x v="7"/>
    <x v="7"/>
    <x v="7"/>
    <x v="7"/>
    <x v="7"/>
    <x v="7"/>
    <x v="2"/>
    <x v="2"/>
    <x v="4"/>
  </r>
  <r>
    <x v="1"/>
    <x v="17"/>
    <x v="4"/>
    <x v="4"/>
    <x v="4"/>
    <x v="4"/>
    <x v="4"/>
    <x v="4"/>
    <x v="2"/>
    <x v="2"/>
    <x v="7"/>
  </r>
  <r>
    <x v="1"/>
    <x v="18"/>
    <x v="2"/>
    <x v="2"/>
    <x v="2"/>
    <x v="2"/>
    <x v="2"/>
    <x v="2"/>
    <x v="1"/>
    <x v="1"/>
    <x v="6"/>
  </r>
  <r>
    <x v="1"/>
    <x v="19"/>
    <x v="2"/>
    <x v="2"/>
    <x v="2"/>
    <x v="2"/>
    <x v="2"/>
    <x v="2"/>
    <x v="1"/>
    <x v="1"/>
    <x v="0"/>
  </r>
  <r>
    <x v="1"/>
    <x v="20"/>
    <x v="0"/>
    <x v="0"/>
    <x v="0"/>
    <x v="0"/>
    <x v="0"/>
    <x v="0"/>
    <x v="1"/>
    <x v="1"/>
    <x v="1"/>
  </r>
  <r>
    <x v="1"/>
    <x v="21"/>
    <x v="1"/>
    <x v="1"/>
    <x v="1"/>
    <x v="1"/>
    <x v="1"/>
    <x v="1"/>
    <x v="1"/>
    <x v="1"/>
    <x v="2"/>
  </r>
  <r>
    <x v="2"/>
    <x v="22"/>
    <x v="2"/>
    <x v="2"/>
    <x v="2"/>
    <x v="2"/>
    <x v="2"/>
    <x v="2"/>
    <x v="1"/>
    <x v="1"/>
    <x v="3"/>
  </r>
  <r>
    <x v="2"/>
    <x v="23"/>
    <x v="3"/>
    <x v="3"/>
    <x v="3"/>
    <x v="3"/>
    <x v="3"/>
    <x v="3"/>
    <x v="1"/>
    <x v="1"/>
    <x v="7"/>
  </r>
  <r>
    <x v="2"/>
    <x v="24"/>
    <x v="4"/>
    <x v="4"/>
    <x v="4"/>
    <x v="4"/>
    <x v="4"/>
    <x v="4"/>
    <x v="3"/>
    <x v="3"/>
    <x v="2"/>
  </r>
  <r>
    <x v="2"/>
    <x v="25"/>
    <x v="1"/>
    <x v="1"/>
    <x v="1"/>
    <x v="1"/>
    <x v="1"/>
    <x v="1"/>
    <x v="0"/>
    <x v="0"/>
    <x v="3"/>
  </r>
  <r>
    <x v="2"/>
    <x v="26"/>
    <x v="1"/>
    <x v="1"/>
    <x v="1"/>
    <x v="1"/>
    <x v="1"/>
    <x v="1"/>
    <x v="0"/>
    <x v="0"/>
    <x v="4"/>
  </r>
  <r>
    <x v="2"/>
    <x v="27"/>
    <x v="5"/>
    <x v="5"/>
    <x v="5"/>
    <x v="8"/>
    <x v="8"/>
    <x v="8"/>
    <x v="3"/>
    <x v="3"/>
    <x v="1"/>
  </r>
  <r>
    <x v="2"/>
    <x v="28"/>
    <x v="7"/>
    <x v="7"/>
    <x v="7"/>
    <x v="7"/>
    <x v="7"/>
    <x v="7"/>
    <x v="3"/>
    <x v="3"/>
    <x v="3"/>
  </r>
  <r>
    <x v="2"/>
    <x v="29"/>
    <x v="4"/>
    <x v="4"/>
    <x v="4"/>
    <x v="4"/>
    <x v="4"/>
    <x v="4"/>
    <x v="3"/>
    <x v="3"/>
    <x v="4"/>
  </r>
  <r>
    <x v="2"/>
    <x v="30"/>
    <x v="2"/>
    <x v="2"/>
    <x v="2"/>
    <x v="2"/>
    <x v="2"/>
    <x v="2"/>
    <x v="3"/>
    <x v="3"/>
    <x v="2"/>
  </r>
  <r>
    <x v="2"/>
    <x v="31"/>
    <x v="2"/>
    <x v="2"/>
    <x v="2"/>
    <x v="2"/>
    <x v="2"/>
    <x v="2"/>
    <x v="1"/>
    <x v="1"/>
    <x v="3"/>
  </r>
  <r>
    <x v="2"/>
    <x v="32"/>
    <x v="4"/>
    <x v="4"/>
    <x v="4"/>
    <x v="4"/>
    <x v="4"/>
    <x v="4"/>
    <x v="0"/>
    <x v="0"/>
    <x v="4"/>
  </r>
  <r>
    <x v="3"/>
    <x v="33"/>
    <x v="4"/>
    <x v="4"/>
    <x v="4"/>
    <x v="4"/>
    <x v="4"/>
    <x v="4"/>
    <x v="0"/>
    <x v="0"/>
    <x v="7"/>
  </r>
  <r>
    <x v="3"/>
    <x v="34"/>
    <x v="5"/>
    <x v="5"/>
    <x v="5"/>
    <x v="8"/>
    <x v="8"/>
    <x v="8"/>
    <x v="0"/>
    <x v="0"/>
    <x v="3"/>
  </r>
  <r>
    <x v="3"/>
    <x v="35"/>
    <x v="6"/>
    <x v="6"/>
    <x v="6"/>
    <x v="6"/>
    <x v="6"/>
    <x v="6"/>
    <x v="0"/>
    <x v="0"/>
    <x v="4"/>
  </r>
  <r>
    <x v="3"/>
    <x v="36"/>
    <x v="3"/>
    <x v="3"/>
    <x v="3"/>
    <x v="3"/>
    <x v="3"/>
    <x v="3"/>
    <x v="2"/>
    <x v="2"/>
    <x v="5"/>
  </r>
  <r>
    <x v="4"/>
    <x v="37"/>
    <x v="1"/>
    <x v="1"/>
    <x v="1"/>
    <x v="1"/>
    <x v="1"/>
    <x v="1"/>
    <x v="2"/>
    <x v="2"/>
    <x v="6"/>
  </r>
  <r>
    <x v="4"/>
    <x v="38"/>
    <x v="4"/>
    <x v="4"/>
    <x v="4"/>
    <x v="4"/>
    <x v="4"/>
    <x v="4"/>
    <x v="2"/>
    <x v="2"/>
    <x v="2"/>
  </r>
  <r>
    <x v="4"/>
    <x v="39"/>
    <x v="1"/>
    <x v="1"/>
    <x v="1"/>
    <x v="1"/>
    <x v="1"/>
    <x v="1"/>
    <x v="2"/>
    <x v="2"/>
    <x v="3"/>
  </r>
  <r>
    <x v="4"/>
    <x v="40"/>
    <x v="1"/>
    <x v="1"/>
    <x v="1"/>
    <x v="1"/>
    <x v="1"/>
    <x v="1"/>
    <x v="3"/>
    <x v="3"/>
    <x v="4"/>
  </r>
  <r>
    <x v="4"/>
    <x v="41"/>
    <x v="5"/>
    <x v="5"/>
    <x v="5"/>
    <x v="8"/>
    <x v="8"/>
    <x v="8"/>
    <x v="3"/>
    <x v="3"/>
    <x v="1"/>
  </r>
  <r>
    <x v="4"/>
    <x v="42"/>
    <x v="7"/>
    <x v="7"/>
    <x v="7"/>
    <x v="7"/>
    <x v="7"/>
    <x v="7"/>
    <x v="3"/>
    <x v="3"/>
    <x v="3"/>
  </r>
  <r>
    <x v="4"/>
    <x v="43"/>
    <x v="4"/>
    <x v="4"/>
    <x v="4"/>
    <x v="4"/>
    <x v="4"/>
    <x v="4"/>
    <x v="3"/>
    <x v="3"/>
    <x v="4"/>
  </r>
  <r>
    <x v="5"/>
    <x v="44"/>
    <x v="5"/>
    <x v="5"/>
    <x v="5"/>
    <x v="8"/>
    <x v="8"/>
    <x v="8"/>
    <x v="2"/>
    <x v="2"/>
    <x v="2"/>
  </r>
  <r>
    <x v="5"/>
    <x v="45"/>
    <x v="5"/>
    <x v="5"/>
    <x v="5"/>
    <x v="8"/>
    <x v="8"/>
    <x v="8"/>
    <x v="2"/>
    <x v="2"/>
    <x v="3"/>
  </r>
  <r>
    <x v="5"/>
    <x v="46"/>
    <x v="6"/>
    <x v="6"/>
    <x v="6"/>
    <x v="6"/>
    <x v="6"/>
    <x v="6"/>
    <x v="1"/>
    <x v="1"/>
    <x v="4"/>
  </r>
  <r>
    <x v="5"/>
    <x v="47"/>
    <x v="6"/>
    <x v="6"/>
    <x v="6"/>
    <x v="6"/>
    <x v="6"/>
    <x v="6"/>
    <x v="1"/>
    <x v="1"/>
    <x v="7"/>
  </r>
  <r>
    <x v="5"/>
    <x v="48"/>
    <x v="7"/>
    <x v="7"/>
    <x v="7"/>
    <x v="7"/>
    <x v="7"/>
    <x v="7"/>
    <x v="1"/>
    <x v="1"/>
    <x v="6"/>
  </r>
  <r>
    <x v="5"/>
    <x v="49"/>
    <x v="8"/>
    <x v="8"/>
    <x v="8"/>
    <x v="9"/>
    <x v="9"/>
    <x v="9"/>
    <x v="1"/>
    <x v="1"/>
    <x v="1"/>
  </r>
  <r>
    <x v="5"/>
    <x v="50"/>
    <x v="9"/>
    <x v="9"/>
    <x v="9"/>
    <x v="10"/>
    <x v="10"/>
    <x v="10"/>
    <x v="0"/>
    <x v="0"/>
    <x v="3"/>
  </r>
  <r>
    <x v="5"/>
    <x v="51"/>
    <x v="0"/>
    <x v="0"/>
    <x v="0"/>
    <x v="0"/>
    <x v="0"/>
    <x v="0"/>
    <x v="0"/>
    <x v="0"/>
    <x v="4"/>
  </r>
  <r>
    <x v="5"/>
    <x v="52"/>
    <x v="1"/>
    <x v="1"/>
    <x v="1"/>
    <x v="1"/>
    <x v="1"/>
    <x v="1"/>
    <x v="0"/>
    <x v="0"/>
    <x v="2"/>
  </r>
  <r>
    <x v="5"/>
    <x v="53"/>
    <x v="2"/>
    <x v="2"/>
    <x v="2"/>
    <x v="2"/>
    <x v="2"/>
    <x v="2"/>
    <x v="0"/>
    <x v="0"/>
    <x v="3"/>
  </r>
  <r>
    <x v="5"/>
    <x v="54"/>
    <x v="3"/>
    <x v="3"/>
    <x v="3"/>
    <x v="3"/>
    <x v="3"/>
    <x v="3"/>
    <x v="0"/>
    <x v="0"/>
    <x v="4"/>
  </r>
  <r>
    <x v="5"/>
    <x v="55"/>
    <x v="4"/>
    <x v="4"/>
    <x v="4"/>
    <x v="4"/>
    <x v="4"/>
    <x v="4"/>
    <x v="3"/>
    <x v="3"/>
    <x v="7"/>
  </r>
  <r>
    <x v="5"/>
    <x v="56"/>
    <x v="1"/>
    <x v="1"/>
    <x v="1"/>
    <x v="1"/>
    <x v="1"/>
    <x v="1"/>
    <x v="3"/>
    <x v="3"/>
    <x v="0"/>
  </r>
  <r>
    <x v="5"/>
    <x v="57"/>
    <x v="4"/>
    <x v="4"/>
    <x v="4"/>
    <x v="4"/>
    <x v="4"/>
    <x v="4"/>
    <x v="3"/>
    <x v="3"/>
    <x v="3"/>
  </r>
  <r>
    <x v="5"/>
    <x v="58"/>
    <x v="6"/>
    <x v="6"/>
    <x v="6"/>
    <x v="6"/>
    <x v="6"/>
    <x v="6"/>
    <x v="2"/>
    <x v="2"/>
    <x v="4"/>
  </r>
  <r>
    <x v="6"/>
    <x v="59"/>
    <x v="3"/>
    <x v="3"/>
    <x v="3"/>
    <x v="3"/>
    <x v="3"/>
    <x v="3"/>
    <x v="2"/>
    <x v="2"/>
    <x v="5"/>
  </r>
  <r>
    <x v="6"/>
    <x v="60"/>
    <x v="1"/>
    <x v="1"/>
    <x v="1"/>
    <x v="1"/>
    <x v="1"/>
    <x v="1"/>
    <x v="2"/>
    <x v="2"/>
    <x v="6"/>
  </r>
  <r>
    <x v="6"/>
    <x v="61"/>
    <x v="4"/>
    <x v="4"/>
    <x v="4"/>
    <x v="4"/>
    <x v="4"/>
    <x v="4"/>
    <x v="1"/>
    <x v="1"/>
    <x v="2"/>
  </r>
  <r>
    <x v="6"/>
    <x v="62"/>
    <x v="1"/>
    <x v="1"/>
    <x v="1"/>
    <x v="1"/>
    <x v="1"/>
    <x v="1"/>
    <x v="1"/>
    <x v="1"/>
    <x v="3"/>
  </r>
  <r>
    <x v="6"/>
    <x v="63"/>
    <x v="1"/>
    <x v="1"/>
    <x v="1"/>
    <x v="1"/>
    <x v="1"/>
    <x v="1"/>
    <x v="1"/>
    <x v="1"/>
    <x v="4"/>
  </r>
  <r>
    <x v="6"/>
    <x v="64"/>
    <x v="5"/>
    <x v="5"/>
    <x v="5"/>
    <x v="8"/>
    <x v="8"/>
    <x v="8"/>
    <x v="1"/>
    <x v="1"/>
    <x v="1"/>
  </r>
  <r>
    <x v="6"/>
    <x v="65"/>
    <x v="7"/>
    <x v="7"/>
    <x v="7"/>
    <x v="7"/>
    <x v="7"/>
    <x v="7"/>
    <x v="1"/>
    <x v="1"/>
    <x v="2"/>
  </r>
  <r>
    <x v="6"/>
    <x v="66"/>
    <x v="9"/>
    <x v="9"/>
    <x v="9"/>
    <x v="10"/>
    <x v="10"/>
    <x v="10"/>
    <x v="3"/>
    <x v="3"/>
    <x v="3"/>
  </r>
  <r>
    <x v="7"/>
    <x v="67"/>
    <x v="0"/>
    <x v="0"/>
    <x v="0"/>
    <x v="0"/>
    <x v="0"/>
    <x v="0"/>
    <x v="3"/>
    <x v="3"/>
    <x v="4"/>
  </r>
  <r>
    <x v="7"/>
    <x v="68"/>
    <x v="1"/>
    <x v="1"/>
    <x v="1"/>
    <x v="1"/>
    <x v="1"/>
    <x v="1"/>
    <x v="3"/>
    <x v="3"/>
    <x v="5"/>
  </r>
  <r>
    <x v="7"/>
    <x v="69"/>
    <x v="2"/>
    <x v="2"/>
    <x v="2"/>
    <x v="2"/>
    <x v="2"/>
    <x v="2"/>
    <x v="3"/>
    <x v="3"/>
    <x v="6"/>
  </r>
  <r>
    <x v="7"/>
    <x v="70"/>
    <x v="3"/>
    <x v="3"/>
    <x v="3"/>
    <x v="3"/>
    <x v="3"/>
    <x v="3"/>
    <x v="0"/>
    <x v="0"/>
    <x v="2"/>
  </r>
  <r>
    <x v="7"/>
    <x v="71"/>
    <x v="4"/>
    <x v="4"/>
    <x v="4"/>
    <x v="4"/>
    <x v="4"/>
    <x v="4"/>
    <x v="0"/>
    <x v="0"/>
    <x v="3"/>
  </r>
  <r>
    <x v="7"/>
    <x v="72"/>
    <x v="1"/>
    <x v="1"/>
    <x v="1"/>
    <x v="1"/>
    <x v="1"/>
    <x v="1"/>
    <x v="0"/>
    <x v="0"/>
    <x v="4"/>
  </r>
  <r>
    <x v="8"/>
    <x v="73"/>
    <x v="4"/>
    <x v="4"/>
    <x v="4"/>
    <x v="4"/>
    <x v="4"/>
    <x v="4"/>
    <x v="0"/>
    <x v="0"/>
    <x v="7"/>
  </r>
  <r>
    <x v="8"/>
    <x v="74"/>
    <x v="6"/>
    <x v="6"/>
    <x v="6"/>
    <x v="6"/>
    <x v="6"/>
    <x v="6"/>
    <x v="1"/>
    <x v="1"/>
    <x v="7"/>
  </r>
  <r>
    <x v="8"/>
    <x v="75"/>
    <x v="6"/>
    <x v="6"/>
    <x v="6"/>
    <x v="6"/>
    <x v="6"/>
    <x v="6"/>
    <x v="1"/>
    <x v="1"/>
    <x v="3"/>
  </r>
  <r>
    <x v="8"/>
    <x v="76"/>
    <x v="7"/>
    <x v="7"/>
    <x v="7"/>
    <x v="7"/>
    <x v="7"/>
    <x v="7"/>
    <x v="1"/>
    <x v="1"/>
    <x v="4"/>
  </r>
  <r>
    <x v="8"/>
    <x v="77"/>
    <x v="8"/>
    <x v="8"/>
    <x v="8"/>
    <x v="9"/>
    <x v="9"/>
    <x v="9"/>
    <x v="1"/>
    <x v="1"/>
    <x v="1"/>
  </r>
  <r>
    <x v="8"/>
    <x v="78"/>
    <x v="9"/>
    <x v="9"/>
    <x v="9"/>
    <x v="10"/>
    <x v="10"/>
    <x v="10"/>
    <x v="3"/>
    <x v="3"/>
    <x v="2"/>
  </r>
  <r>
    <x v="8"/>
    <x v="79"/>
    <x v="0"/>
    <x v="0"/>
    <x v="0"/>
    <x v="0"/>
    <x v="0"/>
    <x v="0"/>
    <x v="3"/>
    <x v="3"/>
    <x v="3"/>
  </r>
  <r>
    <x v="8"/>
    <x v="80"/>
    <x v="1"/>
    <x v="1"/>
    <x v="1"/>
    <x v="1"/>
    <x v="1"/>
    <x v="1"/>
    <x v="3"/>
    <x v="3"/>
    <x v="4"/>
  </r>
  <r>
    <x v="8"/>
    <x v="81"/>
    <x v="2"/>
    <x v="2"/>
    <x v="2"/>
    <x v="2"/>
    <x v="2"/>
    <x v="2"/>
    <x v="3"/>
    <x v="3"/>
    <x v="7"/>
  </r>
  <r>
    <x v="8"/>
    <x v="82"/>
    <x v="3"/>
    <x v="3"/>
    <x v="3"/>
    <x v="3"/>
    <x v="3"/>
    <x v="3"/>
    <x v="3"/>
    <x v="3"/>
    <x v="5"/>
  </r>
  <r>
    <x v="8"/>
    <x v="83"/>
    <x v="4"/>
    <x v="4"/>
    <x v="4"/>
    <x v="4"/>
    <x v="4"/>
    <x v="4"/>
    <x v="3"/>
    <x v="3"/>
    <x v="3"/>
  </r>
  <r>
    <x v="8"/>
    <x v="84"/>
    <x v="1"/>
    <x v="1"/>
    <x v="1"/>
    <x v="1"/>
    <x v="1"/>
    <x v="1"/>
    <x v="2"/>
    <x v="2"/>
    <x v="4"/>
  </r>
  <r>
    <x v="8"/>
    <x v="85"/>
    <x v="1"/>
    <x v="1"/>
    <x v="1"/>
    <x v="1"/>
    <x v="1"/>
    <x v="1"/>
    <x v="2"/>
    <x v="2"/>
    <x v="5"/>
  </r>
  <r>
    <x v="9"/>
    <x v="86"/>
    <x v="5"/>
    <x v="5"/>
    <x v="5"/>
    <x v="8"/>
    <x v="8"/>
    <x v="8"/>
    <x v="2"/>
    <x v="2"/>
    <x v="6"/>
  </r>
  <r>
    <x v="9"/>
    <x v="87"/>
    <x v="7"/>
    <x v="7"/>
    <x v="7"/>
    <x v="7"/>
    <x v="7"/>
    <x v="7"/>
    <x v="2"/>
    <x v="2"/>
    <x v="2"/>
  </r>
  <r>
    <x v="9"/>
    <x v="88"/>
    <x v="4"/>
    <x v="4"/>
    <x v="4"/>
    <x v="4"/>
    <x v="4"/>
    <x v="4"/>
    <x v="2"/>
    <x v="2"/>
    <x v="3"/>
  </r>
  <r>
    <x v="9"/>
    <x v="89"/>
    <x v="2"/>
    <x v="2"/>
    <x v="2"/>
    <x v="2"/>
    <x v="2"/>
    <x v="2"/>
    <x v="2"/>
    <x v="2"/>
    <x v="4"/>
  </r>
  <r>
    <x v="9"/>
    <x v="90"/>
    <x v="2"/>
    <x v="2"/>
    <x v="2"/>
    <x v="2"/>
    <x v="2"/>
    <x v="2"/>
    <x v="2"/>
    <x v="2"/>
    <x v="3"/>
  </r>
  <r>
    <x v="9"/>
    <x v="91"/>
    <x v="4"/>
    <x v="4"/>
    <x v="4"/>
    <x v="4"/>
    <x v="4"/>
    <x v="4"/>
    <x v="0"/>
    <x v="0"/>
    <x v="4"/>
  </r>
  <r>
    <x v="9"/>
    <x v="92"/>
    <x v="4"/>
    <x v="4"/>
    <x v="4"/>
    <x v="4"/>
    <x v="4"/>
    <x v="4"/>
    <x v="0"/>
    <x v="0"/>
    <x v="5"/>
  </r>
  <r>
    <x v="10"/>
    <x v="93"/>
    <x v="0"/>
    <x v="0"/>
    <x v="0"/>
    <x v="0"/>
    <x v="0"/>
    <x v="0"/>
    <x v="0"/>
    <x v="0"/>
    <x v="6"/>
  </r>
  <r>
    <x v="10"/>
    <x v="94"/>
    <x v="1"/>
    <x v="1"/>
    <x v="1"/>
    <x v="1"/>
    <x v="1"/>
    <x v="1"/>
    <x v="0"/>
    <x v="0"/>
    <x v="2"/>
  </r>
  <r>
    <x v="10"/>
    <x v="95"/>
    <x v="2"/>
    <x v="2"/>
    <x v="2"/>
    <x v="2"/>
    <x v="2"/>
    <x v="2"/>
    <x v="0"/>
    <x v="0"/>
    <x v="3"/>
  </r>
  <r>
    <x v="10"/>
    <x v="96"/>
    <x v="3"/>
    <x v="3"/>
    <x v="3"/>
    <x v="3"/>
    <x v="3"/>
    <x v="3"/>
    <x v="0"/>
    <x v="0"/>
    <x v="7"/>
  </r>
  <r>
    <x v="10"/>
    <x v="97"/>
    <x v="4"/>
    <x v="4"/>
    <x v="4"/>
    <x v="4"/>
    <x v="4"/>
    <x v="4"/>
    <x v="0"/>
    <x v="0"/>
    <x v="5"/>
  </r>
  <r>
    <x v="10"/>
    <x v="98"/>
    <x v="1"/>
    <x v="1"/>
    <x v="1"/>
    <x v="1"/>
    <x v="1"/>
    <x v="1"/>
    <x v="0"/>
    <x v="0"/>
    <x v="3"/>
  </r>
  <r>
    <x v="10"/>
    <x v="99"/>
    <x v="4"/>
    <x v="4"/>
    <x v="4"/>
    <x v="4"/>
    <x v="4"/>
    <x v="4"/>
    <x v="0"/>
    <x v="0"/>
    <x v="4"/>
  </r>
  <r>
    <x v="10"/>
    <x v="100"/>
    <x v="1"/>
    <x v="1"/>
    <x v="1"/>
    <x v="1"/>
    <x v="1"/>
    <x v="1"/>
    <x v="0"/>
    <x v="0"/>
    <x v="0"/>
  </r>
  <r>
    <x v="10"/>
    <x v="101"/>
    <x v="4"/>
    <x v="4"/>
    <x v="4"/>
    <x v="4"/>
    <x v="4"/>
    <x v="4"/>
    <x v="0"/>
    <x v="0"/>
    <x v="0"/>
  </r>
  <r>
    <x v="10"/>
    <x v="102"/>
    <x v="1"/>
    <x v="1"/>
    <x v="1"/>
    <x v="1"/>
    <x v="1"/>
    <x v="1"/>
    <x v="0"/>
    <x v="0"/>
    <x v="3"/>
  </r>
  <r>
    <x v="10"/>
    <x v="103"/>
    <x v="1"/>
    <x v="1"/>
    <x v="1"/>
    <x v="1"/>
    <x v="1"/>
    <x v="1"/>
    <x v="0"/>
    <x v="0"/>
    <x v="4"/>
  </r>
  <r>
    <x v="10"/>
    <x v="104"/>
    <x v="5"/>
    <x v="5"/>
    <x v="5"/>
    <x v="8"/>
    <x v="8"/>
    <x v="8"/>
    <x v="0"/>
    <x v="0"/>
    <x v="5"/>
  </r>
  <r>
    <x v="10"/>
    <x v="105"/>
    <x v="6"/>
    <x v="6"/>
    <x v="6"/>
    <x v="6"/>
    <x v="6"/>
    <x v="6"/>
    <x v="0"/>
    <x v="0"/>
    <x v="6"/>
  </r>
  <r>
    <x v="10"/>
    <x v="106"/>
    <x v="0"/>
    <x v="0"/>
    <x v="0"/>
    <x v="0"/>
    <x v="0"/>
    <x v="0"/>
    <x v="1"/>
    <x v="1"/>
    <x v="2"/>
  </r>
  <r>
    <x v="10"/>
    <x v="107"/>
    <x v="1"/>
    <x v="1"/>
    <x v="1"/>
    <x v="1"/>
    <x v="1"/>
    <x v="1"/>
    <x v="1"/>
    <x v="1"/>
    <x v="3"/>
  </r>
  <r>
    <x v="10"/>
    <x v="108"/>
    <x v="2"/>
    <x v="2"/>
    <x v="2"/>
    <x v="2"/>
    <x v="2"/>
    <x v="2"/>
    <x v="1"/>
    <x v="1"/>
    <x v="4"/>
  </r>
  <r>
    <x v="10"/>
    <x v="109"/>
    <x v="3"/>
    <x v="3"/>
    <x v="3"/>
    <x v="3"/>
    <x v="3"/>
    <x v="3"/>
    <x v="1"/>
    <x v="1"/>
    <x v="0"/>
  </r>
  <r>
    <x v="11"/>
    <x v="110"/>
    <x v="4"/>
    <x v="4"/>
    <x v="4"/>
    <x v="4"/>
    <x v="4"/>
    <x v="4"/>
    <x v="1"/>
    <x v="1"/>
    <x v="0"/>
  </r>
  <r>
    <x v="11"/>
    <x v="111"/>
    <x v="1"/>
    <x v="1"/>
    <x v="1"/>
    <x v="1"/>
    <x v="1"/>
    <x v="1"/>
    <x v="1"/>
    <x v="1"/>
    <x v="3"/>
  </r>
  <r>
    <x v="11"/>
    <x v="112"/>
    <x v="4"/>
    <x v="4"/>
    <x v="4"/>
    <x v="4"/>
    <x v="4"/>
    <x v="4"/>
    <x v="1"/>
    <x v="1"/>
    <x v="2"/>
  </r>
  <r>
    <x v="11"/>
    <x v="113"/>
    <x v="6"/>
    <x v="6"/>
    <x v="6"/>
    <x v="6"/>
    <x v="6"/>
    <x v="6"/>
    <x v="1"/>
    <x v="1"/>
    <x v="2"/>
  </r>
  <r>
    <x v="11"/>
    <x v="114"/>
    <x v="1"/>
    <x v="1"/>
    <x v="1"/>
    <x v="1"/>
    <x v="1"/>
    <x v="1"/>
    <x v="1"/>
    <x v="1"/>
    <x v="4"/>
  </r>
  <r>
    <x v="11"/>
    <x v="115"/>
    <x v="4"/>
    <x v="4"/>
    <x v="4"/>
    <x v="4"/>
    <x v="4"/>
    <x v="4"/>
    <x v="1"/>
    <x v="1"/>
    <x v="5"/>
  </r>
  <r>
    <x v="11"/>
    <x v="116"/>
    <x v="1"/>
    <x v="1"/>
    <x v="1"/>
    <x v="1"/>
    <x v="1"/>
    <x v="1"/>
    <x v="1"/>
    <x v="1"/>
    <x v="6"/>
  </r>
  <r>
    <x v="11"/>
    <x v="117"/>
    <x v="4"/>
    <x v="4"/>
    <x v="4"/>
    <x v="4"/>
    <x v="4"/>
    <x v="4"/>
    <x v="2"/>
    <x v="2"/>
    <x v="2"/>
  </r>
  <r>
    <x v="11"/>
    <x v="118"/>
    <x v="1"/>
    <x v="1"/>
    <x v="1"/>
    <x v="1"/>
    <x v="1"/>
    <x v="1"/>
    <x v="2"/>
    <x v="2"/>
    <x v="7"/>
  </r>
  <r>
    <x v="11"/>
    <x v="119"/>
    <x v="1"/>
    <x v="1"/>
    <x v="1"/>
    <x v="1"/>
    <x v="1"/>
    <x v="1"/>
    <x v="2"/>
    <x v="2"/>
    <x v="2"/>
  </r>
  <r>
    <x v="11"/>
    <x v="120"/>
    <x v="5"/>
    <x v="5"/>
    <x v="5"/>
    <x v="8"/>
    <x v="8"/>
    <x v="8"/>
    <x v="2"/>
    <x v="2"/>
    <x v="1"/>
  </r>
  <r>
    <x v="11"/>
    <x v="121"/>
    <x v="6"/>
    <x v="6"/>
    <x v="6"/>
    <x v="6"/>
    <x v="6"/>
    <x v="6"/>
    <x v="2"/>
    <x v="2"/>
    <x v="2"/>
  </r>
  <r>
    <x v="11"/>
    <x v="122"/>
    <x v="5"/>
    <x v="5"/>
    <x v="5"/>
    <x v="8"/>
    <x v="8"/>
    <x v="8"/>
    <x v="2"/>
    <x v="2"/>
    <x v="3"/>
  </r>
  <r>
    <x v="11"/>
    <x v="123"/>
    <x v="5"/>
    <x v="5"/>
    <x v="5"/>
    <x v="8"/>
    <x v="8"/>
    <x v="8"/>
    <x v="2"/>
    <x v="2"/>
    <x v="4"/>
  </r>
  <r>
    <x v="11"/>
    <x v="124"/>
    <x v="4"/>
    <x v="4"/>
    <x v="4"/>
    <x v="4"/>
    <x v="4"/>
    <x v="4"/>
    <x v="2"/>
    <x v="2"/>
    <x v="5"/>
  </r>
  <r>
    <x v="11"/>
    <x v="125"/>
    <x v="1"/>
    <x v="1"/>
    <x v="1"/>
    <x v="1"/>
    <x v="1"/>
    <x v="1"/>
    <x v="2"/>
    <x v="2"/>
    <x v="0"/>
  </r>
  <r>
    <x v="11"/>
    <x v="126"/>
    <x v="4"/>
    <x v="4"/>
    <x v="4"/>
    <x v="4"/>
    <x v="4"/>
    <x v="4"/>
    <x v="2"/>
    <x v="2"/>
    <x v="1"/>
  </r>
  <r>
    <x v="11"/>
    <x v="127"/>
    <x v="9"/>
    <x v="9"/>
    <x v="9"/>
    <x v="10"/>
    <x v="10"/>
    <x v="10"/>
    <x v="3"/>
    <x v="3"/>
    <x v="2"/>
  </r>
  <r>
    <x v="11"/>
    <x v="128"/>
    <x v="0"/>
    <x v="0"/>
    <x v="0"/>
    <x v="0"/>
    <x v="0"/>
    <x v="0"/>
    <x v="3"/>
    <x v="3"/>
    <x v="6"/>
  </r>
  <r>
    <x v="11"/>
    <x v="129"/>
    <x v="1"/>
    <x v="1"/>
    <x v="1"/>
    <x v="1"/>
    <x v="1"/>
    <x v="1"/>
    <x v="3"/>
    <x v="3"/>
    <x v="7"/>
  </r>
  <r>
    <x v="11"/>
    <x v="130"/>
    <x v="2"/>
    <x v="2"/>
    <x v="2"/>
    <x v="2"/>
    <x v="2"/>
    <x v="2"/>
    <x v="3"/>
    <x v="3"/>
    <x v="2"/>
  </r>
  <r>
    <x v="11"/>
    <x v="131"/>
    <x v="3"/>
    <x v="3"/>
    <x v="3"/>
    <x v="3"/>
    <x v="3"/>
    <x v="3"/>
    <x v="3"/>
    <x v="3"/>
    <x v="1"/>
  </r>
  <r>
    <x v="11"/>
    <x v="132"/>
    <x v="4"/>
    <x v="4"/>
    <x v="4"/>
    <x v="4"/>
    <x v="4"/>
    <x v="4"/>
    <x v="3"/>
    <x v="3"/>
    <x v="7"/>
  </r>
  <r>
    <x v="11"/>
    <x v="133"/>
    <x v="1"/>
    <x v="1"/>
    <x v="1"/>
    <x v="1"/>
    <x v="1"/>
    <x v="1"/>
    <x v="3"/>
    <x v="3"/>
    <x v="4"/>
  </r>
  <r>
    <x v="11"/>
    <x v="134"/>
    <x v="4"/>
    <x v="4"/>
    <x v="4"/>
    <x v="4"/>
    <x v="4"/>
    <x v="4"/>
    <x v="3"/>
    <x v="3"/>
    <x v="5"/>
  </r>
  <r>
    <x v="11"/>
    <x v="135"/>
    <x v="1"/>
    <x v="1"/>
    <x v="1"/>
    <x v="1"/>
    <x v="1"/>
    <x v="1"/>
    <x v="0"/>
    <x v="0"/>
    <x v="6"/>
  </r>
  <r>
    <x v="11"/>
    <x v="136"/>
    <x v="1"/>
    <x v="1"/>
    <x v="1"/>
    <x v="1"/>
    <x v="1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8" firstHeaderRow="0" firstDataRow="1" firstDataCol="1"/>
  <pivotFields count="11"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78" showAll="0"/>
    <pivotField compact="0" showAll="0"/>
    <pivotField dataField="1" compact="0" showAll="0">
      <items count="11">
        <item x="6"/>
        <item x="2"/>
        <item x="9"/>
        <item x="7"/>
        <item x="4"/>
        <item x="1"/>
        <item x="0"/>
        <item x="8"/>
        <item x="5"/>
        <item x="3"/>
        <item t="default"/>
      </items>
    </pivotField>
    <pivotField dataField="1" compact="0" numFmtId="44" showAll="0"/>
    <pivotField dataField="1" compact="0" numFmtId="44" showAll="0"/>
    <pivotField dataField="1" compact="0" numFmtId="44" showAll="0"/>
    <pivotField compact="0" numFmtId="44" showAll="0"/>
    <pivotField axis="axisRow" compact="0" showAll="0">
      <items count="5">
        <item x="0"/>
        <item x="2"/>
        <item x="3"/>
        <item x="1"/>
        <item t="default"/>
      </items>
    </pivotField>
    <pivotField compact="0" showAll="0"/>
    <pivotField compact="0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duct Description" fld="3" subtotal="count" baseField="0" baseItem="0"/>
    <dataField name="Sum of Store Cost ($)" fld="4" baseField="0" baseItem="0"/>
    <dataField name="Sum of Sale Price ($)" fld="5" baseField="0" baseItem="0"/>
    <dataField name="Sum of Profit ($)" fld="6" baseField="0" baseItem="0"/>
  </dataFields>
  <formats count="10">
    <format dxfId="0">
      <pivotArea dataOnly="0" axis="axisValues" fieldPosition="0"/>
    </format>
    <format dxfId="1">
      <pivotArea collapsedLevelsAreSubtotals="1" fieldPosition="0"/>
    </format>
    <format dxfId="2">
      <pivotArea dataOnly="0" axis="axisValues" fieldPosition="0"/>
    </format>
    <format dxfId="3">
      <pivotArea collapsedLevelsAreSubtotals="1" fieldPosition="0"/>
    </format>
    <format dxfId="4">
      <pivotArea dataOnly="0" labelOnly="1" fieldPosition="0">
        <references count="1">
          <reference field="4294967294" count="1">
            <x v="1"/>
          </reference>
        </references>
      </pivotArea>
    </format>
    <format dxfId="5">
      <pivotArea dataOnly="0" labelOnly="1" fieldPosition="0">
        <references count="1">
          <reference field="4294967294" count="1">
            <x v="2"/>
          </reference>
        </references>
      </pivotArea>
    </format>
    <format dxfId="6">
      <pivotArea dataOnly="0" labelOnly="1" fieldPosition="0">
        <references count="1">
          <reference field="4294967294" count="1">
            <x v="3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collapsedLevelsAreSubtotals="1" fieldPosition="0">
        <references count="1">
          <reference field="4294967294" count="1" selected="0">
            <x v="2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91"/>
  <sheetViews>
    <sheetView tabSelected="1" workbookViewId="0">
      <selection activeCell="D14" sqref="D14"/>
    </sheetView>
  </sheetViews>
  <sheetFormatPr defaultColWidth="9.14285714285714" defaultRowHeight="15" outlineLevelCol="4"/>
  <cols>
    <col min="1" max="1" width="13.2857142857143"/>
    <col min="2" max="5" width="29.1428571428571" style="4"/>
    <col min="6" max="6" width="29.1428571428571"/>
  </cols>
  <sheetData>
    <row r="3" spans="1:5">
      <c r="A3" t="s">
        <v>0</v>
      </c>
      <c r="B3" t="s">
        <v>1</v>
      </c>
      <c r="C3" s="4" t="s">
        <v>2</v>
      </c>
      <c r="D3" s="4" t="s">
        <v>3</v>
      </c>
      <c r="E3" s="4" t="s">
        <v>4</v>
      </c>
    </row>
    <row r="4" spans="1:5">
      <c r="A4" t="s">
        <v>5</v>
      </c>
      <c r="B4" s="9">
        <v>37</v>
      </c>
      <c r="C4" s="4">
        <v>1539.05</v>
      </c>
      <c r="D4" s="4">
        <v>3151.21</v>
      </c>
      <c r="E4" s="4">
        <v>1612.16</v>
      </c>
    </row>
    <row r="5" spans="1:5">
      <c r="A5" t="s">
        <v>6</v>
      </c>
      <c r="B5" s="9">
        <v>34</v>
      </c>
      <c r="C5" s="4">
        <v>1864.19</v>
      </c>
      <c r="D5" s="4">
        <v>3287.21</v>
      </c>
      <c r="E5" s="4">
        <v>1423.02</v>
      </c>
    </row>
    <row r="6" spans="1:5">
      <c r="A6" t="s">
        <v>7</v>
      </c>
      <c r="B6" s="9">
        <v>32</v>
      </c>
      <c r="C6" s="4">
        <v>1626.31</v>
      </c>
      <c r="D6" s="4">
        <v>3330.87</v>
      </c>
      <c r="E6" s="4">
        <v>1704.56</v>
      </c>
    </row>
    <row r="7" spans="1:5">
      <c r="A7" t="s">
        <v>8</v>
      </c>
      <c r="B7" s="9">
        <v>34</v>
      </c>
      <c r="C7" s="4">
        <v>3506.98</v>
      </c>
      <c r="D7" s="4">
        <v>5605.4</v>
      </c>
      <c r="E7" s="4">
        <v>2098.42</v>
      </c>
    </row>
    <row r="8" spans="1:5">
      <c r="A8" t="s">
        <v>9</v>
      </c>
      <c r="B8" s="9">
        <v>137</v>
      </c>
      <c r="C8" s="4">
        <v>8536.53</v>
      </c>
      <c r="D8" s="4">
        <v>15374.69</v>
      </c>
      <c r="E8" s="4">
        <v>6838.16</v>
      </c>
    </row>
    <row r="9" spans="2:5">
      <c r="B9"/>
      <c r="C9"/>
      <c r="D9"/>
      <c r="E9"/>
    </row>
    <row r="10" spans="2:5">
      <c r="B10"/>
      <c r="C10"/>
      <c r="D10"/>
      <c r="E10"/>
    </row>
    <row r="11" spans="2:5">
      <c r="B11"/>
      <c r="C11"/>
      <c r="D11"/>
      <c r="E11"/>
    </row>
    <row r="12" spans="2:5">
      <c r="B12"/>
      <c r="C12"/>
      <c r="D12"/>
      <c r="E12"/>
    </row>
    <row r="13" spans="2:5">
      <c r="B13"/>
      <c r="C13"/>
      <c r="D13"/>
      <c r="E13"/>
    </row>
    <row r="14" spans="2:5">
      <c r="B14"/>
      <c r="C14"/>
      <c r="D14"/>
      <c r="E14"/>
    </row>
    <row r="15" spans="2:5">
      <c r="B15"/>
      <c r="C15"/>
      <c r="D15"/>
      <c r="E15"/>
    </row>
    <row r="16" spans="2:5">
      <c r="B16"/>
      <c r="C16"/>
      <c r="D16"/>
      <c r="E16"/>
    </row>
    <row r="17" spans="2:5">
      <c r="B17"/>
      <c r="C17"/>
      <c r="D17"/>
      <c r="E17"/>
    </row>
    <row r="18" spans="2:5">
      <c r="B18"/>
      <c r="C18"/>
      <c r="D18"/>
      <c r="E18"/>
    </row>
    <row r="19" spans="2:5">
      <c r="B19"/>
      <c r="C19"/>
      <c r="D19"/>
      <c r="E19"/>
    </row>
    <row r="20" spans="2:5">
      <c r="B20"/>
      <c r="C20"/>
      <c r="D20"/>
      <c r="E20"/>
    </row>
    <row r="21" spans="2:5">
      <c r="B21"/>
      <c r="C21"/>
      <c r="D21"/>
      <c r="E21"/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  <row r="41" spans="2:5">
      <c r="B41"/>
      <c r="C41"/>
      <c r="D41"/>
      <c r="E41"/>
    </row>
    <row r="42" spans="2:5">
      <c r="B42"/>
      <c r="C42"/>
      <c r="D42"/>
      <c r="E42"/>
    </row>
    <row r="43" spans="2:5">
      <c r="B43"/>
      <c r="C43"/>
      <c r="D43"/>
      <c r="E43"/>
    </row>
    <row r="44" spans="2:5">
      <c r="B44"/>
      <c r="C44"/>
      <c r="D44"/>
      <c r="E44"/>
    </row>
    <row r="45" spans="2:5">
      <c r="B45"/>
      <c r="C45"/>
      <c r="D45"/>
      <c r="E45"/>
    </row>
    <row r="46" spans="2:5">
      <c r="B46"/>
      <c r="C46"/>
      <c r="D46"/>
      <c r="E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2"/>
  <sheetViews>
    <sheetView workbookViewId="0">
      <selection activeCell="A1" sqref="A1:K138"/>
    </sheetView>
  </sheetViews>
  <sheetFormatPr defaultColWidth="9.14285714285714" defaultRowHeight="15"/>
  <cols>
    <col min="2" max="2" width="11.5714285714286" customWidth="1"/>
    <col min="4" max="4" width="17.8571428571429" customWidth="1"/>
    <col min="5" max="5" width="11.7142857142857"/>
  </cols>
  <sheetData>
    <row r="1" ht="120" spans="1:11">
      <c r="A1" s="1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1" t="s">
        <v>16</v>
      </c>
      <c r="H1" s="2" t="s">
        <v>17</v>
      </c>
      <c r="I1" s="2" t="s">
        <v>0</v>
      </c>
      <c r="J1" s="2" t="s">
        <v>18</v>
      </c>
      <c r="K1" s="2" t="s">
        <v>19</v>
      </c>
    </row>
    <row r="2" spans="1:11">
      <c r="A2" t="s">
        <v>20</v>
      </c>
      <c r="B2" s="3">
        <v>1001</v>
      </c>
      <c r="C2">
        <v>9822</v>
      </c>
      <c r="D2" t="s">
        <v>21</v>
      </c>
      <c r="E2" s="4">
        <v>58.3</v>
      </c>
      <c r="F2" s="4">
        <v>98.4</v>
      </c>
      <c r="G2" s="4">
        <f>F2-E2</f>
        <v>40.1</v>
      </c>
      <c r="H2" s="4">
        <f>IF(F2&gt;50,G2*0.2,G2*0.1)</f>
        <v>8.02</v>
      </c>
      <c r="I2" t="s">
        <v>5</v>
      </c>
      <c r="J2" t="s">
        <v>22</v>
      </c>
      <c r="K2" t="s">
        <v>23</v>
      </c>
    </row>
    <row r="3" spans="1:11">
      <c r="A3" t="s">
        <v>20</v>
      </c>
      <c r="B3" s="3">
        <v>1002</v>
      </c>
      <c r="C3">
        <v>2877</v>
      </c>
      <c r="D3" t="s">
        <v>24</v>
      </c>
      <c r="E3" s="4">
        <v>11.4</v>
      </c>
      <c r="F3" s="4">
        <v>32.7</v>
      </c>
      <c r="G3" s="4">
        <f t="shared" ref="G3:G34" si="0">F3-E3</f>
        <v>21.3</v>
      </c>
      <c r="H3" s="4">
        <f t="shared" ref="H3:H34" si="1">IF(F3&gt;50,G3*0.2,G3*0.1)</f>
        <v>2.13</v>
      </c>
      <c r="I3" t="s">
        <v>8</v>
      </c>
      <c r="J3" t="s">
        <v>25</v>
      </c>
      <c r="K3" t="s">
        <v>26</v>
      </c>
    </row>
    <row r="4" spans="1:11">
      <c r="A4" t="s">
        <v>20</v>
      </c>
      <c r="B4" s="3">
        <v>1003</v>
      </c>
      <c r="C4">
        <v>2499</v>
      </c>
      <c r="D4" t="s">
        <v>27</v>
      </c>
      <c r="E4" s="4">
        <v>15.76</v>
      </c>
      <c r="F4" s="4">
        <v>39.82</v>
      </c>
      <c r="G4" s="4">
        <f t="shared" si="0"/>
        <v>24.06</v>
      </c>
      <c r="H4" s="4">
        <f t="shared" si="1"/>
        <v>2.406</v>
      </c>
      <c r="I4" t="s">
        <v>6</v>
      </c>
      <c r="J4" t="s">
        <v>28</v>
      </c>
      <c r="K4" t="s">
        <v>29</v>
      </c>
    </row>
    <row r="5" spans="1:11">
      <c r="A5" t="s">
        <v>20</v>
      </c>
      <c r="B5" s="3">
        <v>1004</v>
      </c>
      <c r="C5">
        <v>8722</v>
      </c>
      <c r="D5" t="s">
        <v>30</v>
      </c>
      <c r="E5" s="4">
        <v>32.85</v>
      </c>
      <c r="F5" s="4">
        <v>64.11</v>
      </c>
      <c r="G5" s="4">
        <f t="shared" si="0"/>
        <v>31.26</v>
      </c>
      <c r="H5" s="4">
        <f t="shared" si="1"/>
        <v>6.252</v>
      </c>
      <c r="I5" t="s">
        <v>6</v>
      </c>
      <c r="J5" t="s">
        <v>28</v>
      </c>
      <c r="K5" t="s">
        <v>31</v>
      </c>
    </row>
    <row r="6" spans="1:11">
      <c r="A6" t="s">
        <v>20</v>
      </c>
      <c r="B6" s="3">
        <v>1005</v>
      </c>
      <c r="C6">
        <v>1109</v>
      </c>
      <c r="D6" t="s">
        <v>32</v>
      </c>
      <c r="E6" s="4">
        <v>11.36</v>
      </c>
      <c r="F6" s="4">
        <v>31.56</v>
      </c>
      <c r="G6" s="4">
        <f t="shared" si="0"/>
        <v>20.2</v>
      </c>
      <c r="H6" s="4">
        <f t="shared" si="1"/>
        <v>2.02</v>
      </c>
      <c r="I6" t="s">
        <v>7</v>
      </c>
      <c r="J6" t="s">
        <v>33</v>
      </c>
      <c r="K6" t="s">
        <v>34</v>
      </c>
    </row>
    <row r="7" spans="1:11">
      <c r="A7" t="s">
        <v>20</v>
      </c>
      <c r="B7" s="3">
        <v>1006</v>
      </c>
      <c r="C7">
        <v>2877</v>
      </c>
      <c r="D7" t="s">
        <v>24</v>
      </c>
      <c r="E7" s="4">
        <v>11.4</v>
      </c>
      <c r="F7" s="4">
        <v>32.7</v>
      </c>
      <c r="G7" s="4">
        <f t="shared" si="0"/>
        <v>21.3</v>
      </c>
      <c r="H7" s="4">
        <f t="shared" si="1"/>
        <v>2.13</v>
      </c>
      <c r="I7" t="s">
        <v>6</v>
      </c>
      <c r="J7" t="s">
        <v>28</v>
      </c>
      <c r="K7" t="s">
        <v>35</v>
      </c>
    </row>
    <row r="8" spans="1:11">
      <c r="A8" t="s">
        <v>20</v>
      </c>
      <c r="B8" s="3">
        <v>1007</v>
      </c>
      <c r="C8">
        <v>1109</v>
      </c>
      <c r="D8" t="s">
        <v>32</v>
      </c>
      <c r="E8" s="4">
        <v>11.36</v>
      </c>
      <c r="F8" s="4">
        <v>31.56</v>
      </c>
      <c r="G8" s="4">
        <f t="shared" si="0"/>
        <v>20.2</v>
      </c>
      <c r="H8" s="4">
        <f t="shared" si="1"/>
        <v>2.02</v>
      </c>
      <c r="I8" t="s">
        <v>6</v>
      </c>
      <c r="J8" t="s">
        <v>28</v>
      </c>
      <c r="K8" t="s">
        <v>36</v>
      </c>
    </row>
    <row r="9" spans="1:11">
      <c r="A9" t="s">
        <v>20</v>
      </c>
      <c r="B9" s="3">
        <v>1008</v>
      </c>
      <c r="C9">
        <v>2877</v>
      </c>
      <c r="D9" t="s">
        <v>24</v>
      </c>
      <c r="E9" s="4">
        <v>11.4</v>
      </c>
      <c r="F9" s="4">
        <v>32.7</v>
      </c>
      <c r="G9" s="4">
        <f t="shared" si="0"/>
        <v>21.3</v>
      </c>
      <c r="H9" s="4">
        <f t="shared" si="1"/>
        <v>2.13</v>
      </c>
      <c r="I9" t="s">
        <v>8</v>
      </c>
      <c r="J9" t="s">
        <v>25</v>
      </c>
      <c r="K9" t="s">
        <v>29</v>
      </c>
    </row>
    <row r="10" spans="1:11">
      <c r="A10" t="s">
        <v>20</v>
      </c>
      <c r="B10" s="3">
        <v>1009</v>
      </c>
      <c r="C10">
        <v>1109</v>
      </c>
      <c r="D10" t="s">
        <v>32</v>
      </c>
      <c r="E10" s="4">
        <v>11.36</v>
      </c>
      <c r="F10" s="4">
        <v>31.56</v>
      </c>
      <c r="G10" s="4">
        <f t="shared" si="0"/>
        <v>20.2</v>
      </c>
      <c r="H10" s="4">
        <f t="shared" si="1"/>
        <v>2.02</v>
      </c>
      <c r="I10" t="s">
        <v>8</v>
      </c>
      <c r="J10" t="s">
        <v>25</v>
      </c>
      <c r="K10" t="s">
        <v>31</v>
      </c>
    </row>
    <row r="11" spans="1:11">
      <c r="A11" t="s">
        <v>20</v>
      </c>
      <c r="B11" s="3">
        <v>1010</v>
      </c>
      <c r="C11">
        <v>2877</v>
      </c>
      <c r="D11" t="s">
        <v>24</v>
      </c>
      <c r="E11" s="4">
        <v>11.4</v>
      </c>
      <c r="F11" s="4">
        <v>32.7</v>
      </c>
      <c r="G11" s="4">
        <f t="shared" si="0"/>
        <v>21.3</v>
      </c>
      <c r="H11" s="4">
        <f t="shared" si="1"/>
        <v>2.13</v>
      </c>
      <c r="I11" t="s">
        <v>7</v>
      </c>
      <c r="J11" t="s">
        <v>33</v>
      </c>
      <c r="K11" t="s">
        <v>34</v>
      </c>
    </row>
    <row r="12" spans="1:11">
      <c r="A12" t="s">
        <v>20</v>
      </c>
      <c r="B12" s="3">
        <v>1011</v>
      </c>
      <c r="C12">
        <v>2877</v>
      </c>
      <c r="D12" t="s">
        <v>24</v>
      </c>
      <c r="E12" s="4">
        <v>11.4</v>
      </c>
      <c r="F12" s="4">
        <v>32.7</v>
      </c>
      <c r="G12" s="4">
        <f t="shared" si="0"/>
        <v>21.3</v>
      </c>
      <c r="H12" s="4">
        <f t="shared" si="1"/>
        <v>2.13</v>
      </c>
      <c r="I12" t="s">
        <v>5</v>
      </c>
      <c r="J12" t="s">
        <v>22</v>
      </c>
      <c r="K12" t="s">
        <v>23</v>
      </c>
    </row>
    <row r="13" spans="1:11">
      <c r="A13" t="s">
        <v>20</v>
      </c>
      <c r="B13" s="3">
        <v>1012</v>
      </c>
      <c r="C13">
        <v>4421</v>
      </c>
      <c r="D13" t="s">
        <v>37</v>
      </c>
      <c r="E13" s="4">
        <v>77.5</v>
      </c>
      <c r="F13" s="4">
        <v>326</v>
      </c>
      <c r="G13" s="4">
        <f t="shared" si="0"/>
        <v>248.5</v>
      </c>
      <c r="H13" s="4">
        <f t="shared" si="1"/>
        <v>49.7</v>
      </c>
      <c r="I13" t="s">
        <v>5</v>
      </c>
      <c r="J13" t="s">
        <v>22</v>
      </c>
      <c r="K13" t="s">
        <v>26</v>
      </c>
    </row>
    <row r="14" spans="1:11">
      <c r="A14" t="s">
        <v>20</v>
      </c>
      <c r="B14" s="3">
        <v>1013</v>
      </c>
      <c r="C14">
        <v>9212</v>
      </c>
      <c r="D14" t="s">
        <v>38</v>
      </c>
      <c r="E14" s="4">
        <v>204.32</v>
      </c>
      <c r="F14" s="4">
        <v>312.72</v>
      </c>
      <c r="G14" s="4">
        <f t="shared" si="0"/>
        <v>108.4</v>
      </c>
      <c r="H14" s="4">
        <f t="shared" si="1"/>
        <v>21.68</v>
      </c>
      <c r="I14" t="s">
        <v>5</v>
      </c>
      <c r="J14" t="s">
        <v>22</v>
      </c>
      <c r="K14" t="s">
        <v>31</v>
      </c>
    </row>
    <row r="15" spans="1:11">
      <c r="A15" t="s">
        <v>20</v>
      </c>
      <c r="B15" s="3">
        <v>1014</v>
      </c>
      <c r="C15">
        <v>8722</v>
      </c>
      <c r="D15" t="s">
        <v>30</v>
      </c>
      <c r="E15" s="4">
        <v>32.85</v>
      </c>
      <c r="F15" s="4">
        <v>64.11</v>
      </c>
      <c r="G15" s="4">
        <f t="shared" si="0"/>
        <v>31.26</v>
      </c>
      <c r="H15" s="4">
        <f t="shared" si="1"/>
        <v>6.252</v>
      </c>
      <c r="I15" t="s">
        <v>5</v>
      </c>
      <c r="J15" t="s">
        <v>22</v>
      </c>
      <c r="K15" t="s">
        <v>34</v>
      </c>
    </row>
    <row r="16" spans="1:11">
      <c r="A16" t="s">
        <v>20</v>
      </c>
      <c r="B16" s="3">
        <v>1015</v>
      </c>
      <c r="C16">
        <v>2877</v>
      </c>
      <c r="D16" t="s">
        <v>24</v>
      </c>
      <c r="E16" s="4">
        <v>11.4</v>
      </c>
      <c r="F16" s="4">
        <v>32.7</v>
      </c>
      <c r="G16" s="4">
        <f t="shared" si="0"/>
        <v>21.3</v>
      </c>
      <c r="H16" s="4">
        <f t="shared" si="1"/>
        <v>2.13</v>
      </c>
      <c r="I16" t="s">
        <v>6</v>
      </c>
      <c r="J16" t="s">
        <v>28</v>
      </c>
      <c r="K16" t="s">
        <v>29</v>
      </c>
    </row>
    <row r="17" spans="1:11">
      <c r="A17" t="s">
        <v>39</v>
      </c>
      <c r="B17" s="3">
        <v>1016</v>
      </c>
      <c r="C17">
        <v>2499</v>
      </c>
      <c r="D17" t="s">
        <v>27</v>
      </c>
      <c r="E17" s="4">
        <v>15.76</v>
      </c>
      <c r="F17" s="4">
        <v>39.82</v>
      </c>
      <c r="G17" s="4">
        <f t="shared" si="0"/>
        <v>24.06</v>
      </c>
      <c r="H17" s="4">
        <f t="shared" si="1"/>
        <v>2.406</v>
      </c>
      <c r="I17" t="s">
        <v>6</v>
      </c>
      <c r="J17" t="s">
        <v>28</v>
      </c>
      <c r="K17" t="s">
        <v>31</v>
      </c>
    </row>
    <row r="18" spans="1:11">
      <c r="A18" t="s">
        <v>39</v>
      </c>
      <c r="B18" s="3">
        <v>1017</v>
      </c>
      <c r="C18">
        <v>2242</v>
      </c>
      <c r="D18" t="s">
        <v>40</v>
      </c>
      <c r="E18" s="4">
        <v>317.72</v>
      </c>
      <c r="F18" s="4">
        <v>501.62</v>
      </c>
      <c r="G18" s="4">
        <f t="shared" si="0"/>
        <v>183.9</v>
      </c>
      <c r="H18" s="4">
        <f t="shared" si="1"/>
        <v>36.78</v>
      </c>
      <c r="I18" t="s">
        <v>6</v>
      </c>
      <c r="J18" t="s">
        <v>28</v>
      </c>
      <c r="K18" t="s">
        <v>34</v>
      </c>
    </row>
    <row r="19" spans="1:11">
      <c r="A19" t="s">
        <v>39</v>
      </c>
      <c r="B19" s="3">
        <v>1018</v>
      </c>
      <c r="C19">
        <v>1109</v>
      </c>
      <c r="D19" t="s">
        <v>32</v>
      </c>
      <c r="E19" s="4">
        <v>11.36</v>
      </c>
      <c r="F19" s="4">
        <v>31.56</v>
      </c>
      <c r="G19" s="4">
        <f t="shared" si="0"/>
        <v>20.2</v>
      </c>
      <c r="H19" s="4">
        <f t="shared" si="1"/>
        <v>2.02</v>
      </c>
      <c r="I19" t="s">
        <v>6</v>
      </c>
      <c r="J19" t="s">
        <v>28</v>
      </c>
      <c r="K19" t="s">
        <v>41</v>
      </c>
    </row>
    <row r="20" spans="1:11">
      <c r="A20" t="s">
        <v>39</v>
      </c>
      <c r="B20" s="3">
        <v>1019</v>
      </c>
      <c r="C20">
        <v>2499</v>
      </c>
      <c r="D20" t="s">
        <v>27</v>
      </c>
      <c r="E20" s="4">
        <v>15.76</v>
      </c>
      <c r="F20" s="4">
        <v>39.82</v>
      </c>
      <c r="G20" s="4">
        <f t="shared" si="0"/>
        <v>24.06</v>
      </c>
      <c r="H20" s="4">
        <f t="shared" si="1"/>
        <v>2.406</v>
      </c>
      <c r="I20" t="s">
        <v>8</v>
      </c>
      <c r="J20" t="s">
        <v>25</v>
      </c>
      <c r="K20" t="s">
        <v>36</v>
      </c>
    </row>
    <row r="21" spans="1:11">
      <c r="A21" t="s">
        <v>39</v>
      </c>
      <c r="B21" s="3">
        <v>1020</v>
      </c>
      <c r="C21">
        <v>2499</v>
      </c>
      <c r="D21" t="s">
        <v>27</v>
      </c>
      <c r="E21" s="4">
        <v>15.76</v>
      </c>
      <c r="F21" s="4">
        <v>39.82</v>
      </c>
      <c r="G21" s="4">
        <f t="shared" si="0"/>
        <v>24.06</v>
      </c>
      <c r="H21" s="4">
        <f t="shared" si="1"/>
        <v>2.406</v>
      </c>
      <c r="I21" t="s">
        <v>8</v>
      </c>
      <c r="J21" t="s">
        <v>25</v>
      </c>
      <c r="K21" t="s">
        <v>23</v>
      </c>
    </row>
    <row r="22" spans="1:11">
      <c r="A22" t="s">
        <v>39</v>
      </c>
      <c r="B22" s="3">
        <v>1021</v>
      </c>
      <c r="C22">
        <v>9822</v>
      </c>
      <c r="D22" t="s">
        <v>21</v>
      </c>
      <c r="E22" s="4">
        <v>58.3</v>
      </c>
      <c r="F22" s="4">
        <v>98.4</v>
      </c>
      <c r="G22" s="4">
        <f t="shared" si="0"/>
        <v>40.1</v>
      </c>
      <c r="H22" s="4">
        <f t="shared" si="1"/>
        <v>8.02</v>
      </c>
      <c r="I22" t="s">
        <v>8</v>
      </c>
      <c r="J22" t="s">
        <v>25</v>
      </c>
      <c r="K22" t="s">
        <v>26</v>
      </c>
    </row>
    <row r="23" spans="1:11">
      <c r="A23" t="s">
        <v>39</v>
      </c>
      <c r="B23" s="3">
        <v>1022</v>
      </c>
      <c r="C23">
        <v>2877</v>
      </c>
      <c r="D23" t="s">
        <v>24</v>
      </c>
      <c r="E23" s="4">
        <v>11.4</v>
      </c>
      <c r="F23" s="4">
        <v>32.7</v>
      </c>
      <c r="G23" s="4">
        <f t="shared" si="0"/>
        <v>21.3</v>
      </c>
      <c r="H23" s="4">
        <f t="shared" si="1"/>
        <v>2.13</v>
      </c>
      <c r="I23" t="s">
        <v>8</v>
      </c>
      <c r="J23" t="s">
        <v>25</v>
      </c>
      <c r="K23" t="s">
        <v>29</v>
      </c>
    </row>
    <row r="24" spans="1:11">
      <c r="A24" t="s">
        <v>42</v>
      </c>
      <c r="B24" s="3">
        <v>1023</v>
      </c>
      <c r="C24">
        <v>2499</v>
      </c>
      <c r="D24" t="s">
        <v>27</v>
      </c>
      <c r="E24" s="4">
        <v>15.76</v>
      </c>
      <c r="F24" s="4">
        <v>39.82</v>
      </c>
      <c r="G24" s="4">
        <f t="shared" si="0"/>
        <v>24.06</v>
      </c>
      <c r="H24" s="4">
        <f t="shared" si="1"/>
        <v>2.406</v>
      </c>
      <c r="I24" t="s">
        <v>8</v>
      </c>
      <c r="J24" t="s">
        <v>25</v>
      </c>
      <c r="K24" t="s">
        <v>31</v>
      </c>
    </row>
    <row r="25" spans="1:11">
      <c r="A25" t="s">
        <v>42</v>
      </c>
      <c r="B25" s="3">
        <v>1024</v>
      </c>
      <c r="C25">
        <v>8722</v>
      </c>
      <c r="D25" t="s">
        <v>30</v>
      </c>
      <c r="E25" s="4">
        <v>32.85</v>
      </c>
      <c r="F25" s="4">
        <v>64.11</v>
      </c>
      <c r="G25" s="4">
        <f t="shared" si="0"/>
        <v>31.26</v>
      </c>
      <c r="H25" s="4">
        <f t="shared" si="1"/>
        <v>6.252</v>
      </c>
      <c r="I25" t="s">
        <v>8</v>
      </c>
      <c r="J25" t="s">
        <v>25</v>
      </c>
      <c r="K25" t="s">
        <v>41</v>
      </c>
    </row>
    <row r="26" spans="1:11">
      <c r="A26" t="s">
        <v>42</v>
      </c>
      <c r="B26" s="3">
        <v>1025</v>
      </c>
      <c r="C26">
        <v>1109</v>
      </c>
      <c r="D26" t="s">
        <v>32</v>
      </c>
      <c r="E26" s="4">
        <v>11.36</v>
      </c>
      <c r="F26" s="4">
        <v>31.56</v>
      </c>
      <c r="G26" s="4">
        <f t="shared" si="0"/>
        <v>20.2</v>
      </c>
      <c r="H26" s="4">
        <f t="shared" si="1"/>
        <v>2.02</v>
      </c>
      <c r="I26" t="s">
        <v>7</v>
      </c>
      <c r="J26" t="s">
        <v>33</v>
      </c>
      <c r="K26" t="s">
        <v>29</v>
      </c>
    </row>
    <row r="27" spans="1:11">
      <c r="A27" t="s">
        <v>42</v>
      </c>
      <c r="B27" s="3">
        <v>1026</v>
      </c>
      <c r="C27">
        <v>2877</v>
      </c>
      <c r="D27" t="s">
        <v>24</v>
      </c>
      <c r="E27" s="4">
        <v>11.4</v>
      </c>
      <c r="F27" s="4">
        <v>32.7</v>
      </c>
      <c r="G27" s="4">
        <f t="shared" si="0"/>
        <v>21.3</v>
      </c>
      <c r="H27" s="4">
        <f t="shared" si="1"/>
        <v>2.13</v>
      </c>
      <c r="I27" t="s">
        <v>5</v>
      </c>
      <c r="J27" t="s">
        <v>22</v>
      </c>
      <c r="K27" t="s">
        <v>31</v>
      </c>
    </row>
    <row r="28" spans="1:11">
      <c r="A28" t="s">
        <v>42</v>
      </c>
      <c r="B28" s="3">
        <v>1027</v>
      </c>
      <c r="C28">
        <v>2877</v>
      </c>
      <c r="D28" t="s">
        <v>24</v>
      </c>
      <c r="E28" s="4">
        <v>11.4</v>
      </c>
      <c r="F28" s="4">
        <v>32.7</v>
      </c>
      <c r="G28" s="4">
        <f t="shared" si="0"/>
        <v>21.3</v>
      </c>
      <c r="H28" s="4">
        <f t="shared" si="1"/>
        <v>2.13</v>
      </c>
      <c r="I28" t="s">
        <v>5</v>
      </c>
      <c r="J28" t="s">
        <v>22</v>
      </c>
      <c r="K28" t="s">
        <v>34</v>
      </c>
    </row>
    <row r="29" spans="1:11">
      <c r="A29" t="s">
        <v>42</v>
      </c>
      <c r="B29" s="3">
        <v>1028</v>
      </c>
      <c r="C29">
        <v>4421</v>
      </c>
      <c r="D29" t="s">
        <v>37</v>
      </c>
      <c r="E29" s="4">
        <v>77.5</v>
      </c>
      <c r="F29" s="4">
        <v>126.5</v>
      </c>
      <c r="G29" s="4">
        <f t="shared" si="0"/>
        <v>49</v>
      </c>
      <c r="H29" s="4">
        <f t="shared" si="1"/>
        <v>9.8</v>
      </c>
      <c r="I29" t="s">
        <v>7</v>
      </c>
      <c r="J29" t="s">
        <v>33</v>
      </c>
      <c r="K29" t="s">
        <v>26</v>
      </c>
    </row>
    <row r="30" spans="1:11">
      <c r="A30" t="s">
        <v>42</v>
      </c>
      <c r="B30" s="3">
        <v>1029</v>
      </c>
      <c r="C30">
        <v>2242</v>
      </c>
      <c r="D30" t="s">
        <v>40</v>
      </c>
      <c r="E30" s="4">
        <v>317.72</v>
      </c>
      <c r="F30" s="4">
        <v>501.62</v>
      </c>
      <c r="G30" s="4">
        <f t="shared" si="0"/>
        <v>183.9</v>
      </c>
      <c r="H30" s="4">
        <f t="shared" si="1"/>
        <v>36.78</v>
      </c>
      <c r="I30" t="s">
        <v>7</v>
      </c>
      <c r="J30" t="s">
        <v>33</v>
      </c>
      <c r="K30" t="s">
        <v>31</v>
      </c>
    </row>
    <row r="31" spans="1:11">
      <c r="A31" t="s">
        <v>42</v>
      </c>
      <c r="B31" s="3">
        <v>1030</v>
      </c>
      <c r="C31">
        <v>1109</v>
      </c>
      <c r="D31" t="s">
        <v>32</v>
      </c>
      <c r="E31" s="4">
        <v>11.36</v>
      </c>
      <c r="F31" s="4">
        <v>31.56</v>
      </c>
      <c r="G31" s="4">
        <f t="shared" si="0"/>
        <v>20.2</v>
      </c>
      <c r="H31" s="4">
        <f t="shared" si="1"/>
        <v>2.02</v>
      </c>
      <c r="I31" t="s">
        <v>7</v>
      </c>
      <c r="J31" t="s">
        <v>33</v>
      </c>
      <c r="K31" t="s">
        <v>34</v>
      </c>
    </row>
    <row r="32" spans="1:11">
      <c r="A32" t="s">
        <v>42</v>
      </c>
      <c r="B32" s="3">
        <v>1031</v>
      </c>
      <c r="C32">
        <v>2499</v>
      </c>
      <c r="D32" t="s">
        <v>27</v>
      </c>
      <c r="E32" s="4">
        <v>15.76</v>
      </c>
      <c r="F32" s="4">
        <v>39.82</v>
      </c>
      <c r="G32" s="4">
        <f t="shared" si="0"/>
        <v>24.06</v>
      </c>
      <c r="H32" s="4">
        <f t="shared" si="1"/>
        <v>2.406</v>
      </c>
      <c r="I32" t="s">
        <v>7</v>
      </c>
      <c r="J32" t="s">
        <v>33</v>
      </c>
      <c r="K32" t="s">
        <v>29</v>
      </c>
    </row>
    <row r="33" spans="1:11">
      <c r="A33" t="s">
        <v>42</v>
      </c>
      <c r="B33" s="3">
        <v>1032</v>
      </c>
      <c r="C33">
        <v>2499</v>
      </c>
      <c r="D33" t="s">
        <v>27</v>
      </c>
      <c r="E33" s="4">
        <v>15.76</v>
      </c>
      <c r="F33" s="4">
        <v>39.82</v>
      </c>
      <c r="G33" s="4">
        <f t="shared" si="0"/>
        <v>24.06</v>
      </c>
      <c r="H33" s="4">
        <f t="shared" si="1"/>
        <v>2.406</v>
      </c>
      <c r="I33" t="s">
        <v>8</v>
      </c>
      <c r="J33" t="s">
        <v>25</v>
      </c>
      <c r="K33" t="s">
        <v>31</v>
      </c>
    </row>
    <row r="34" spans="1:11">
      <c r="A34" t="s">
        <v>42</v>
      </c>
      <c r="B34" s="3">
        <v>1033</v>
      </c>
      <c r="C34">
        <v>1109</v>
      </c>
      <c r="D34" t="s">
        <v>32</v>
      </c>
      <c r="E34" s="4">
        <v>11.36</v>
      </c>
      <c r="F34" s="4">
        <v>31.56</v>
      </c>
      <c r="G34" s="4">
        <f t="shared" si="0"/>
        <v>20.2</v>
      </c>
      <c r="H34" s="4">
        <f t="shared" si="1"/>
        <v>2.02</v>
      </c>
      <c r="I34" t="s">
        <v>5</v>
      </c>
      <c r="J34" t="s">
        <v>22</v>
      </c>
      <c r="K34" t="s">
        <v>34</v>
      </c>
    </row>
    <row r="35" spans="1:11">
      <c r="A35" t="s">
        <v>43</v>
      </c>
      <c r="B35" s="3">
        <v>1034</v>
      </c>
      <c r="C35">
        <v>1109</v>
      </c>
      <c r="D35" t="s">
        <v>32</v>
      </c>
      <c r="E35" s="4">
        <v>11.36</v>
      </c>
      <c r="F35" s="4">
        <v>31.56</v>
      </c>
      <c r="G35" s="4">
        <f t="shared" ref="G35:G66" si="2">F35-E35</f>
        <v>20.2</v>
      </c>
      <c r="H35" s="4">
        <f t="shared" ref="H35:H66" si="3">IF(F35&gt;50,G35*0.2,G35*0.1)</f>
        <v>2.02</v>
      </c>
      <c r="I35" t="s">
        <v>5</v>
      </c>
      <c r="J35" t="s">
        <v>22</v>
      </c>
      <c r="K35" t="s">
        <v>41</v>
      </c>
    </row>
    <row r="36" spans="1:11">
      <c r="A36" t="s">
        <v>43</v>
      </c>
      <c r="B36" s="3">
        <v>1035</v>
      </c>
      <c r="C36">
        <v>4421</v>
      </c>
      <c r="D36" t="s">
        <v>37</v>
      </c>
      <c r="E36" s="4">
        <v>77.5</v>
      </c>
      <c r="F36" s="4">
        <v>126.5</v>
      </c>
      <c r="G36" s="4">
        <f t="shared" si="2"/>
        <v>49</v>
      </c>
      <c r="H36" s="4">
        <f t="shared" si="3"/>
        <v>9.8</v>
      </c>
      <c r="I36" t="s">
        <v>5</v>
      </c>
      <c r="J36" t="s">
        <v>22</v>
      </c>
      <c r="K36" t="s">
        <v>31</v>
      </c>
    </row>
    <row r="37" spans="1:11">
      <c r="A37" t="s">
        <v>43</v>
      </c>
      <c r="B37" s="3">
        <v>1036</v>
      </c>
      <c r="C37">
        <v>9212</v>
      </c>
      <c r="D37" t="s">
        <v>38</v>
      </c>
      <c r="E37" s="4">
        <v>204.32</v>
      </c>
      <c r="F37" s="4">
        <v>312.72</v>
      </c>
      <c r="G37" s="4">
        <f t="shared" si="2"/>
        <v>108.4</v>
      </c>
      <c r="H37" s="4">
        <f t="shared" si="3"/>
        <v>21.68</v>
      </c>
      <c r="I37" t="s">
        <v>5</v>
      </c>
      <c r="J37" t="s">
        <v>22</v>
      </c>
      <c r="K37" t="s">
        <v>34</v>
      </c>
    </row>
    <row r="38" spans="1:11">
      <c r="A38" t="s">
        <v>43</v>
      </c>
      <c r="B38" s="3">
        <v>1037</v>
      </c>
      <c r="C38">
        <v>8722</v>
      </c>
      <c r="D38" t="s">
        <v>30</v>
      </c>
      <c r="E38" s="4">
        <v>32.85</v>
      </c>
      <c r="F38" s="4">
        <v>64.11</v>
      </c>
      <c r="G38" s="4">
        <f t="shared" si="2"/>
        <v>31.26</v>
      </c>
      <c r="H38" s="4">
        <f t="shared" si="3"/>
        <v>6.252</v>
      </c>
      <c r="I38" t="s">
        <v>6</v>
      </c>
      <c r="J38" t="s">
        <v>28</v>
      </c>
      <c r="K38" t="s">
        <v>35</v>
      </c>
    </row>
    <row r="39" spans="1:11">
      <c r="A39" t="s">
        <v>44</v>
      </c>
      <c r="B39" s="3">
        <v>1038</v>
      </c>
      <c r="C39">
        <v>2877</v>
      </c>
      <c r="D39" t="s">
        <v>24</v>
      </c>
      <c r="E39" s="4">
        <v>11.4</v>
      </c>
      <c r="F39" s="4">
        <v>32.7</v>
      </c>
      <c r="G39" s="4">
        <f t="shared" si="2"/>
        <v>21.3</v>
      </c>
      <c r="H39" s="4">
        <f t="shared" si="3"/>
        <v>2.13</v>
      </c>
      <c r="I39" t="s">
        <v>6</v>
      </c>
      <c r="J39" t="s">
        <v>28</v>
      </c>
      <c r="K39" t="s">
        <v>36</v>
      </c>
    </row>
    <row r="40" spans="1:11">
      <c r="A40" t="s">
        <v>44</v>
      </c>
      <c r="B40" s="3">
        <v>1039</v>
      </c>
      <c r="C40">
        <v>1109</v>
      </c>
      <c r="D40" t="s">
        <v>32</v>
      </c>
      <c r="E40" s="4">
        <v>11.36</v>
      </c>
      <c r="F40" s="4">
        <v>31.56</v>
      </c>
      <c r="G40" s="4">
        <f t="shared" si="2"/>
        <v>20.2</v>
      </c>
      <c r="H40" s="4">
        <f t="shared" si="3"/>
        <v>2.02</v>
      </c>
      <c r="I40" t="s">
        <v>6</v>
      </c>
      <c r="J40" t="s">
        <v>28</v>
      </c>
      <c r="K40" t="s">
        <v>29</v>
      </c>
    </row>
    <row r="41" spans="1:11">
      <c r="A41" t="s">
        <v>44</v>
      </c>
      <c r="B41" s="3">
        <v>1040</v>
      </c>
      <c r="C41">
        <v>2877</v>
      </c>
      <c r="D41" t="s">
        <v>24</v>
      </c>
      <c r="E41" s="4">
        <v>11.4</v>
      </c>
      <c r="F41" s="4">
        <v>32.7</v>
      </c>
      <c r="G41" s="4">
        <f t="shared" si="2"/>
        <v>21.3</v>
      </c>
      <c r="H41" s="4">
        <f t="shared" si="3"/>
        <v>2.13</v>
      </c>
      <c r="I41" t="s">
        <v>6</v>
      </c>
      <c r="J41" t="s">
        <v>28</v>
      </c>
      <c r="K41" t="s">
        <v>31</v>
      </c>
    </row>
    <row r="42" spans="1:11">
      <c r="A42" t="s">
        <v>44</v>
      </c>
      <c r="B42" s="3">
        <v>1041</v>
      </c>
      <c r="C42">
        <v>2877</v>
      </c>
      <c r="D42" t="s">
        <v>24</v>
      </c>
      <c r="E42" s="4">
        <v>11.4</v>
      </c>
      <c r="F42" s="4">
        <v>32.7</v>
      </c>
      <c r="G42" s="4">
        <f t="shared" si="2"/>
        <v>21.3</v>
      </c>
      <c r="H42" s="4">
        <f t="shared" si="3"/>
        <v>2.13</v>
      </c>
      <c r="I42" t="s">
        <v>7</v>
      </c>
      <c r="J42" t="s">
        <v>33</v>
      </c>
      <c r="K42" t="s">
        <v>34</v>
      </c>
    </row>
    <row r="43" spans="1:11">
      <c r="A43" t="s">
        <v>44</v>
      </c>
      <c r="B43" s="3">
        <v>1042</v>
      </c>
      <c r="C43">
        <v>4421</v>
      </c>
      <c r="D43" t="s">
        <v>37</v>
      </c>
      <c r="E43" s="4">
        <v>77.5</v>
      </c>
      <c r="F43" s="4">
        <v>126.5</v>
      </c>
      <c r="G43" s="4">
        <f t="shared" si="2"/>
        <v>49</v>
      </c>
      <c r="H43" s="4">
        <f t="shared" si="3"/>
        <v>9.8</v>
      </c>
      <c r="I43" t="s">
        <v>7</v>
      </c>
      <c r="J43" t="s">
        <v>33</v>
      </c>
      <c r="K43" t="s">
        <v>26</v>
      </c>
    </row>
    <row r="44" spans="1:11">
      <c r="A44" t="s">
        <v>44</v>
      </c>
      <c r="B44" s="3">
        <v>1043</v>
      </c>
      <c r="C44">
        <v>2242</v>
      </c>
      <c r="D44" t="s">
        <v>40</v>
      </c>
      <c r="E44" s="4">
        <v>317.72</v>
      </c>
      <c r="F44" s="4">
        <v>501.62</v>
      </c>
      <c r="G44" s="4">
        <f t="shared" si="2"/>
        <v>183.9</v>
      </c>
      <c r="H44" s="4">
        <f t="shared" si="3"/>
        <v>36.78</v>
      </c>
      <c r="I44" t="s">
        <v>7</v>
      </c>
      <c r="J44" t="s">
        <v>33</v>
      </c>
      <c r="K44" t="s">
        <v>31</v>
      </c>
    </row>
    <row r="45" spans="1:11">
      <c r="A45" t="s">
        <v>44</v>
      </c>
      <c r="B45" s="3">
        <v>1044</v>
      </c>
      <c r="C45">
        <v>1109</v>
      </c>
      <c r="D45" t="s">
        <v>32</v>
      </c>
      <c r="E45" s="4">
        <v>11.36</v>
      </c>
      <c r="F45" s="4">
        <v>31.56</v>
      </c>
      <c r="G45" s="4">
        <f t="shared" si="2"/>
        <v>20.2</v>
      </c>
      <c r="H45" s="4">
        <f t="shared" si="3"/>
        <v>2.02</v>
      </c>
      <c r="I45" t="s">
        <v>7</v>
      </c>
      <c r="J45" t="s">
        <v>33</v>
      </c>
      <c r="K45" t="s">
        <v>34</v>
      </c>
    </row>
    <row r="46" spans="1:11">
      <c r="A46" t="s">
        <v>45</v>
      </c>
      <c r="B46" s="3">
        <v>1045</v>
      </c>
      <c r="C46">
        <v>4421</v>
      </c>
      <c r="D46" t="s">
        <v>37</v>
      </c>
      <c r="E46" s="4">
        <v>77.5</v>
      </c>
      <c r="F46" s="4">
        <v>126.5</v>
      </c>
      <c r="G46" s="4">
        <f t="shared" si="2"/>
        <v>49</v>
      </c>
      <c r="H46" s="4">
        <f t="shared" si="3"/>
        <v>9.8</v>
      </c>
      <c r="I46" t="s">
        <v>6</v>
      </c>
      <c r="J46" t="s">
        <v>28</v>
      </c>
      <c r="K46" t="s">
        <v>29</v>
      </c>
    </row>
    <row r="47" spans="1:11">
      <c r="A47" t="s">
        <v>45</v>
      </c>
      <c r="B47" s="3">
        <v>1046</v>
      </c>
      <c r="C47">
        <v>4421</v>
      </c>
      <c r="D47" t="s">
        <v>37</v>
      </c>
      <c r="E47" s="4">
        <v>77.5</v>
      </c>
      <c r="F47" s="4">
        <v>126.5</v>
      </c>
      <c r="G47" s="4">
        <f t="shared" si="2"/>
        <v>49</v>
      </c>
      <c r="H47" s="4">
        <f t="shared" si="3"/>
        <v>9.8</v>
      </c>
      <c r="I47" t="s">
        <v>6</v>
      </c>
      <c r="J47" t="s">
        <v>28</v>
      </c>
      <c r="K47" t="s">
        <v>31</v>
      </c>
    </row>
    <row r="48" spans="1:11">
      <c r="A48" t="s">
        <v>45</v>
      </c>
      <c r="B48" s="3">
        <v>1047</v>
      </c>
      <c r="C48">
        <v>9212</v>
      </c>
      <c r="D48" t="s">
        <v>38</v>
      </c>
      <c r="E48" s="4">
        <v>204.32</v>
      </c>
      <c r="F48" s="4">
        <v>312.72</v>
      </c>
      <c r="G48" s="4">
        <f t="shared" si="2"/>
        <v>108.4</v>
      </c>
      <c r="H48" s="4">
        <f t="shared" si="3"/>
        <v>21.68</v>
      </c>
      <c r="I48" t="s">
        <v>8</v>
      </c>
      <c r="J48" t="s">
        <v>25</v>
      </c>
      <c r="K48" t="s">
        <v>34</v>
      </c>
    </row>
    <row r="49" spans="1:11">
      <c r="A49" t="s">
        <v>45</v>
      </c>
      <c r="B49" s="3">
        <v>1048</v>
      </c>
      <c r="C49">
        <v>9212</v>
      </c>
      <c r="D49" t="s">
        <v>38</v>
      </c>
      <c r="E49" s="4">
        <v>204.32</v>
      </c>
      <c r="F49" s="4">
        <v>312.72</v>
      </c>
      <c r="G49" s="4">
        <f t="shared" si="2"/>
        <v>108.4</v>
      </c>
      <c r="H49" s="4">
        <f t="shared" si="3"/>
        <v>21.68</v>
      </c>
      <c r="I49" t="s">
        <v>8</v>
      </c>
      <c r="J49" t="s">
        <v>25</v>
      </c>
      <c r="K49" t="s">
        <v>41</v>
      </c>
    </row>
    <row r="50" spans="1:11">
      <c r="A50" t="s">
        <v>45</v>
      </c>
      <c r="B50" s="3">
        <v>1049</v>
      </c>
      <c r="C50">
        <v>2242</v>
      </c>
      <c r="D50" t="s">
        <v>40</v>
      </c>
      <c r="E50" s="4">
        <v>317.72</v>
      </c>
      <c r="F50" s="4">
        <v>501.62</v>
      </c>
      <c r="G50" s="4">
        <f t="shared" si="2"/>
        <v>183.9</v>
      </c>
      <c r="H50" s="4">
        <f t="shared" si="3"/>
        <v>36.78</v>
      </c>
      <c r="I50" t="s">
        <v>8</v>
      </c>
      <c r="J50" t="s">
        <v>25</v>
      </c>
      <c r="K50" t="s">
        <v>36</v>
      </c>
    </row>
    <row r="51" spans="1:11">
      <c r="A51" t="s">
        <v>45</v>
      </c>
      <c r="B51" s="3">
        <v>1050</v>
      </c>
      <c r="C51">
        <v>6622</v>
      </c>
      <c r="D51" t="s">
        <v>46</v>
      </c>
      <c r="E51" s="4">
        <v>517.11</v>
      </c>
      <c r="F51" s="4">
        <v>717.11</v>
      </c>
      <c r="G51" s="4">
        <f t="shared" si="2"/>
        <v>200</v>
      </c>
      <c r="H51" s="4">
        <f t="shared" si="3"/>
        <v>40</v>
      </c>
      <c r="I51" t="s">
        <v>8</v>
      </c>
      <c r="J51" t="s">
        <v>25</v>
      </c>
      <c r="K51" t="s">
        <v>26</v>
      </c>
    </row>
    <row r="52" spans="1:11">
      <c r="A52" t="s">
        <v>45</v>
      </c>
      <c r="B52" s="3">
        <v>1051</v>
      </c>
      <c r="C52">
        <v>6199</v>
      </c>
      <c r="D52" t="s">
        <v>47</v>
      </c>
      <c r="E52" s="4">
        <v>116.73</v>
      </c>
      <c r="F52" s="4">
        <v>326.33</v>
      </c>
      <c r="G52" s="4">
        <f t="shared" si="2"/>
        <v>209.6</v>
      </c>
      <c r="H52" s="4">
        <f t="shared" si="3"/>
        <v>41.92</v>
      </c>
      <c r="I52" t="s">
        <v>5</v>
      </c>
      <c r="J52" t="s">
        <v>22</v>
      </c>
      <c r="K52" t="s">
        <v>31</v>
      </c>
    </row>
    <row r="53" spans="1:11">
      <c r="A53" t="s">
        <v>45</v>
      </c>
      <c r="B53" s="3">
        <v>1052</v>
      </c>
      <c r="C53">
        <v>9822</v>
      </c>
      <c r="D53" t="s">
        <v>21</v>
      </c>
      <c r="E53" s="4">
        <v>58.3</v>
      </c>
      <c r="F53" s="4">
        <v>98.4</v>
      </c>
      <c r="G53" s="4">
        <f t="shared" si="2"/>
        <v>40.1</v>
      </c>
      <c r="H53" s="4">
        <f t="shared" si="3"/>
        <v>8.02</v>
      </c>
      <c r="I53" t="s">
        <v>5</v>
      </c>
      <c r="J53" t="s">
        <v>22</v>
      </c>
      <c r="K53" t="s">
        <v>34</v>
      </c>
    </row>
    <row r="54" spans="1:11">
      <c r="A54" t="s">
        <v>45</v>
      </c>
      <c r="B54" s="3">
        <v>1053</v>
      </c>
      <c r="C54">
        <v>2877</v>
      </c>
      <c r="D54" t="s">
        <v>24</v>
      </c>
      <c r="E54" s="4">
        <v>11.4</v>
      </c>
      <c r="F54" s="4">
        <v>32.7</v>
      </c>
      <c r="G54" s="4">
        <f t="shared" si="2"/>
        <v>21.3</v>
      </c>
      <c r="H54" s="4">
        <f t="shared" si="3"/>
        <v>2.13</v>
      </c>
      <c r="I54" t="s">
        <v>5</v>
      </c>
      <c r="J54" t="s">
        <v>22</v>
      </c>
      <c r="K54" t="s">
        <v>29</v>
      </c>
    </row>
    <row r="55" spans="1:11">
      <c r="A55" t="s">
        <v>45</v>
      </c>
      <c r="B55" s="3">
        <v>1054</v>
      </c>
      <c r="C55">
        <v>2499</v>
      </c>
      <c r="D55" t="s">
        <v>27</v>
      </c>
      <c r="E55" s="4">
        <v>15.76</v>
      </c>
      <c r="F55" s="4">
        <v>39.82</v>
      </c>
      <c r="G55" s="4">
        <f t="shared" si="2"/>
        <v>24.06</v>
      </c>
      <c r="H55" s="4">
        <f t="shared" si="3"/>
        <v>2.406</v>
      </c>
      <c r="I55" t="s">
        <v>5</v>
      </c>
      <c r="J55" t="s">
        <v>22</v>
      </c>
      <c r="K55" t="s">
        <v>31</v>
      </c>
    </row>
    <row r="56" spans="1:11">
      <c r="A56" t="s">
        <v>45</v>
      </c>
      <c r="B56" s="3">
        <v>1055</v>
      </c>
      <c r="C56">
        <v>8722</v>
      </c>
      <c r="D56" t="s">
        <v>30</v>
      </c>
      <c r="E56" s="4">
        <v>32.85</v>
      </c>
      <c r="F56" s="4">
        <v>64.11</v>
      </c>
      <c r="G56" s="4">
        <f t="shared" si="2"/>
        <v>31.26</v>
      </c>
      <c r="H56" s="4">
        <f t="shared" si="3"/>
        <v>6.252</v>
      </c>
      <c r="I56" t="s">
        <v>5</v>
      </c>
      <c r="J56" t="s">
        <v>22</v>
      </c>
      <c r="K56" t="s">
        <v>34</v>
      </c>
    </row>
    <row r="57" spans="1:11">
      <c r="A57" t="s">
        <v>45</v>
      </c>
      <c r="B57" s="3">
        <v>1056</v>
      </c>
      <c r="C57">
        <v>1109</v>
      </c>
      <c r="D57" t="s">
        <v>32</v>
      </c>
      <c r="E57" s="4">
        <v>11.36</v>
      </c>
      <c r="F57" s="4">
        <v>31.56</v>
      </c>
      <c r="G57" s="4">
        <f t="shared" si="2"/>
        <v>20.2</v>
      </c>
      <c r="H57" s="4">
        <f t="shared" si="3"/>
        <v>2.02</v>
      </c>
      <c r="I57" t="s">
        <v>7</v>
      </c>
      <c r="J57" t="s">
        <v>33</v>
      </c>
      <c r="K57" t="s">
        <v>41</v>
      </c>
    </row>
    <row r="58" spans="1:11">
      <c r="A58" t="s">
        <v>45</v>
      </c>
      <c r="B58" s="3">
        <v>1057</v>
      </c>
      <c r="C58">
        <v>2877</v>
      </c>
      <c r="D58" t="s">
        <v>24</v>
      </c>
      <c r="E58" s="4">
        <v>11.4</v>
      </c>
      <c r="F58" s="4">
        <v>32.7</v>
      </c>
      <c r="G58" s="4">
        <f t="shared" si="2"/>
        <v>21.3</v>
      </c>
      <c r="H58" s="4">
        <f t="shared" si="3"/>
        <v>2.13</v>
      </c>
      <c r="I58" t="s">
        <v>7</v>
      </c>
      <c r="J58" t="s">
        <v>33</v>
      </c>
      <c r="K58" t="s">
        <v>23</v>
      </c>
    </row>
    <row r="59" spans="1:11">
      <c r="A59" t="s">
        <v>45</v>
      </c>
      <c r="B59" s="3">
        <v>1058</v>
      </c>
      <c r="C59">
        <v>1109</v>
      </c>
      <c r="D59" t="s">
        <v>32</v>
      </c>
      <c r="E59" s="4">
        <v>11.36</v>
      </c>
      <c r="F59" s="4">
        <v>31.56</v>
      </c>
      <c r="G59" s="4">
        <f t="shared" si="2"/>
        <v>20.2</v>
      </c>
      <c r="H59" s="4">
        <f t="shared" si="3"/>
        <v>2.02</v>
      </c>
      <c r="I59" t="s">
        <v>7</v>
      </c>
      <c r="J59" t="s">
        <v>33</v>
      </c>
      <c r="K59" t="s">
        <v>31</v>
      </c>
    </row>
    <row r="60" spans="1:11">
      <c r="A60" t="s">
        <v>45</v>
      </c>
      <c r="B60" s="3">
        <v>1059</v>
      </c>
      <c r="C60">
        <v>9212</v>
      </c>
      <c r="D60" t="s">
        <v>38</v>
      </c>
      <c r="E60" s="4">
        <v>204.32</v>
      </c>
      <c r="F60" s="4">
        <v>312.72</v>
      </c>
      <c r="G60" s="4">
        <f t="shared" si="2"/>
        <v>108.4</v>
      </c>
      <c r="H60" s="4">
        <f t="shared" si="3"/>
        <v>21.68</v>
      </c>
      <c r="I60" t="s">
        <v>6</v>
      </c>
      <c r="J60" t="s">
        <v>28</v>
      </c>
      <c r="K60" t="s">
        <v>34</v>
      </c>
    </row>
    <row r="61" spans="1:11">
      <c r="A61" t="s">
        <v>48</v>
      </c>
      <c r="B61" s="3">
        <v>1060</v>
      </c>
      <c r="C61">
        <v>8722</v>
      </c>
      <c r="D61" t="s">
        <v>30</v>
      </c>
      <c r="E61" s="4">
        <v>32.85</v>
      </c>
      <c r="F61" s="4">
        <v>64.11</v>
      </c>
      <c r="G61" s="4">
        <f t="shared" si="2"/>
        <v>31.26</v>
      </c>
      <c r="H61" s="4">
        <f t="shared" si="3"/>
        <v>6.252</v>
      </c>
      <c r="I61" t="s">
        <v>6</v>
      </c>
      <c r="J61" t="s">
        <v>28</v>
      </c>
      <c r="K61" t="s">
        <v>35</v>
      </c>
    </row>
    <row r="62" spans="1:11">
      <c r="A62" t="s">
        <v>48</v>
      </c>
      <c r="B62" s="3">
        <v>1061</v>
      </c>
      <c r="C62">
        <v>2877</v>
      </c>
      <c r="D62" t="s">
        <v>24</v>
      </c>
      <c r="E62" s="4">
        <v>11.4</v>
      </c>
      <c r="F62" s="4">
        <v>32.7</v>
      </c>
      <c r="G62" s="4">
        <f t="shared" si="2"/>
        <v>21.3</v>
      </c>
      <c r="H62" s="4">
        <f t="shared" si="3"/>
        <v>2.13</v>
      </c>
      <c r="I62" t="s">
        <v>6</v>
      </c>
      <c r="J62" t="s">
        <v>28</v>
      </c>
      <c r="K62" t="s">
        <v>36</v>
      </c>
    </row>
    <row r="63" spans="1:11">
      <c r="A63" t="s">
        <v>48</v>
      </c>
      <c r="B63" s="3">
        <v>1062</v>
      </c>
      <c r="C63">
        <v>1109</v>
      </c>
      <c r="D63" t="s">
        <v>32</v>
      </c>
      <c r="E63" s="4">
        <v>11.36</v>
      </c>
      <c r="F63" s="4">
        <v>31.56</v>
      </c>
      <c r="G63" s="4">
        <f t="shared" si="2"/>
        <v>20.2</v>
      </c>
      <c r="H63" s="4">
        <f t="shared" si="3"/>
        <v>2.02</v>
      </c>
      <c r="I63" t="s">
        <v>8</v>
      </c>
      <c r="J63" t="s">
        <v>25</v>
      </c>
      <c r="K63" t="s">
        <v>29</v>
      </c>
    </row>
    <row r="64" spans="1:11">
      <c r="A64" t="s">
        <v>48</v>
      </c>
      <c r="B64" s="3">
        <v>1063</v>
      </c>
      <c r="C64">
        <v>2877</v>
      </c>
      <c r="D64" t="s">
        <v>24</v>
      </c>
      <c r="E64" s="4">
        <v>11.4</v>
      </c>
      <c r="F64" s="4">
        <v>32.7</v>
      </c>
      <c r="G64" s="4">
        <f t="shared" si="2"/>
        <v>21.3</v>
      </c>
      <c r="H64" s="4">
        <f t="shared" si="3"/>
        <v>2.13</v>
      </c>
      <c r="I64" t="s">
        <v>8</v>
      </c>
      <c r="J64" t="s">
        <v>25</v>
      </c>
      <c r="K64" t="s">
        <v>31</v>
      </c>
    </row>
    <row r="65" spans="1:11">
      <c r="A65" t="s">
        <v>48</v>
      </c>
      <c r="B65" s="3">
        <v>1064</v>
      </c>
      <c r="C65">
        <v>2877</v>
      </c>
      <c r="D65" t="s">
        <v>24</v>
      </c>
      <c r="E65" s="4">
        <v>11.4</v>
      </c>
      <c r="F65" s="4">
        <v>32.7</v>
      </c>
      <c r="G65" s="4">
        <f t="shared" si="2"/>
        <v>21.3</v>
      </c>
      <c r="H65" s="4">
        <f t="shared" si="3"/>
        <v>2.13</v>
      </c>
      <c r="I65" t="s">
        <v>8</v>
      </c>
      <c r="J65" t="s">
        <v>25</v>
      </c>
      <c r="K65" t="s">
        <v>34</v>
      </c>
    </row>
    <row r="66" spans="1:11">
      <c r="A66" t="s">
        <v>48</v>
      </c>
      <c r="B66" s="3">
        <v>1065</v>
      </c>
      <c r="C66">
        <v>4421</v>
      </c>
      <c r="D66" t="s">
        <v>37</v>
      </c>
      <c r="E66" s="4">
        <v>77.5</v>
      </c>
      <c r="F66" s="4">
        <v>126.5</v>
      </c>
      <c r="G66" s="4">
        <f t="shared" si="2"/>
        <v>49</v>
      </c>
      <c r="H66" s="4">
        <f t="shared" si="3"/>
        <v>9.8</v>
      </c>
      <c r="I66" t="s">
        <v>8</v>
      </c>
      <c r="J66" t="s">
        <v>25</v>
      </c>
      <c r="K66" t="s">
        <v>26</v>
      </c>
    </row>
    <row r="67" spans="1:11">
      <c r="A67" t="s">
        <v>48</v>
      </c>
      <c r="B67" s="3">
        <v>1066</v>
      </c>
      <c r="C67">
        <v>2242</v>
      </c>
      <c r="D67" t="s">
        <v>40</v>
      </c>
      <c r="E67" s="4">
        <v>317.72</v>
      </c>
      <c r="F67" s="4">
        <v>501.62</v>
      </c>
      <c r="G67" s="4">
        <f t="shared" ref="G67:G98" si="4">F67-E67</f>
        <v>183.9</v>
      </c>
      <c r="H67" s="4">
        <f t="shared" ref="H67:H98" si="5">IF(F67&gt;50,G67*0.2,G67*0.1)</f>
        <v>36.78</v>
      </c>
      <c r="I67" t="s">
        <v>8</v>
      </c>
      <c r="J67" t="s">
        <v>25</v>
      </c>
      <c r="K67" t="s">
        <v>29</v>
      </c>
    </row>
    <row r="68" spans="1:11">
      <c r="A68" t="s">
        <v>48</v>
      </c>
      <c r="B68" s="3">
        <v>1067</v>
      </c>
      <c r="C68">
        <v>6199</v>
      </c>
      <c r="D68" t="s">
        <v>47</v>
      </c>
      <c r="E68" s="4">
        <v>116.73</v>
      </c>
      <c r="F68" s="4">
        <v>326.33</v>
      </c>
      <c r="G68" s="4">
        <f t="shared" si="4"/>
        <v>209.6</v>
      </c>
      <c r="H68" s="4">
        <f t="shared" si="5"/>
        <v>41.92</v>
      </c>
      <c r="I68" t="s">
        <v>7</v>
      </c>
      <c r="J68" t="s">
        <v>33</v>
      </c>
      <c r="K68" t="s">
        <v>31</v>
      </c>
    </row>
    <row r="69" spans="1:11">
      <c r="A69" t="s">
        <v>49</v>
      </c>
      <c r="B69" s="3">
        <v>1068</v>
      </c>
      <c r="C69">
        <v>9822</v>
      </c>
      <c r="D69" t="s">
        <v>21</v>
      </c>
      <c r="E69" s="4">
        <v>58.3</v>
      </c>
      <c r="F69" s="4">
        <v>98.4</v>
      </c>
      <c r="G69" s="4">
        <f t="shared" si="4"/>
        <v>40.1</v>
      </c>
      <c r="H69" s="4">
        <f t="shared" si="5"/>
        <v>8.02</v>
      </c>
      <c r="I69" t="s">
        <v>7</v>
      </c>
      <c r="J69" t="s">
        <v>33</v>
      </c>
      <c r="K69" t="s">
        <v>34</v>
      </c>
    </row>
    <row r="70" spans="1:11">
      <c r="A70" t="s">
        <v>49</v>
      </c>
      <c r="B70" s="3">
        <v>1069</v>
      </c>
      <c r="C70">
        <v>2877</v>
      </c>
      <c r="D70" t="s">
        <v>24</v>
      </c>
      <c r="E70" s="4">
        <v>11.4</v>
      </c>
      <c r="F70" s="4">
        <v>32.7</v>
      </c>
      <c r="G70" s="4">
        <f t="shared" si="4"/>
        <v>21.3</v>
      </c>
      <c r="H70" s="4">
        <f t="shared" si="5"/>
        <v>2.13</v>
      </c>
      <c r="I70" t="s">
        <v>7</v>
      </c>
      <c r="J70" t="s">
        <v>33</v>
      </c>
      <c r="K70" t="s">
        <v>35</v>
      </c>
    </row>
    <row r="71" spans="1:11">
      <c r="A71" t="s">
        <v>49</v>
      </c>
      <c r="B71" s="3">
        <v>1070</v>
      </c>
      <c r="C71">
        <v>2499</v>
      </c>
      <c r="D71" t="s">
        <v>27</v>
      </c>
      <c r="E71" s="4">
        <v>15.76</v>
      </c>
      <c r="F71" s="4">
        <v>39.82</v>
      </c>
      <c r="G71" s="4">
        <f t="shared" si="4"/>
        <v>24.06</v>
      </c>
      <c r="H71" s="4">
        <f t="shared" si="5"/>
        <v>2.406</v>
      </c>
      <c r="I71" t="s">
        <v>7</v>
      </c>
      <c r="J71" t="s">
        <v>33</v>
      </c>
      <c r="K71" t="s">
        <v>36</v>
      </c>
    </row>
    <row r="72" spans="1:11">
      <c r="A72" t="s">
        <v>49</v>
      </c>
      <c r="B72" s="3">
        <v>1071</v>
      </c>
      <c r="C72">
        <v>8722</v>
      </c>
      <c r="D72" t="s">
        <v>30</v>
      </c>
      <c r="E72" s="4">
        <v>32.85</v>
      </c>
      <c r="F72" s="4">
        <v>64.11</v>
      </c>
      <c r="G72" s="4">
        <f t="shared" si="4"/>
        <v>31.26</v>
      </c>
      <c r="H72" s="4">
        <f t="shared" si="5"/>
        <v>6.252</v>
      </c>
      <c r="I72" t="s">
        <v>5</v>
      </c>
      <c r="J72" t="s">
        <v>22</v>
      </c>
      <c r="K72" t="s">
        <v>29</v>
      </c>
    </row>
    <row r="73" spans="1:11">
      <c r="A73" t="s">
        <v>49</v>
      </c>
      <c r="B73" s="3">
        <v>1072</v>
      </c>
      <c r="C73">
        <v>1109</v>
      </c>
      <c r="D73" t="s">
        <v>32</v>
      </c>
      <c r="E73" s="4">
        <v>11.36</v>
      </c>
      <c r="F73" s="4">
        <v>31.56</v>
      </c>
      <c r="G73" s="4">
        <f t="shared" si="4"/>
        <v>20.2</v>
      </c>
      <c r="H73" s="4">
        <f t="shared" si="5"/>
        <v>2.02</v>
      </c>
      <c r="I73" t="s">
        <v>5</v>
      </c>
      <c r="J73" t="s">
        <v>22</v>
      </c>
      <c r="K73" t="s">
        <v>31</v>
      </c>
    </row>
    <row r="74" spans="1:11">
      <c r="A74" t="s">
        <v>49</v>
      </c>
      <c r="B74" s="3">
        <v>1073</v>
      </c>
      <c r="C74">
        <v>2877</v>
      </c>
      <c r="D74" t="s">
        <v>24</v>
      </c>
      <c r="E74" s="4">
        <v>11.4</v>
      </c>
      <c r="F74" s="4">
        <v>32.7</v>
      </c>
      <c r="G74" s="4">
        <f t="shared" si="4"/>
        <v>21.3</v>
      </c>
      <c r="H74" s="4">
        <f t="shared" si="5"/>
        <v>2.13</v>
      </c>
      <c r="I74" t="s">
        <v>5</v>
      </c>
      <c r="J74" t="s">
        <v>22</v>
      </c>
      <c r="K74" t="s">
        <v>34</v>
      </c>
    </row>
    <row r="75" spans="1:11">
      <c r="A75" t="s">
        <v>50</v>
      </c>
      <c r="B75" s="3">
        <v>1074</v>
      </c>
      <c r="C75">
        <v>1109</v>
      </c>
      <c r="D75" t="s">
        <v>32</v>
      </c>
      <c r="E75" s="4">
        <v>11.36</v>
      </c>
      <c r="F75" s="4">
        <v>31.56</v>
      </c>
      <c r="G75" s="4">
        <f t="shared" si="4"/>
        <v>20.2</v>
      </c>
      <c r="H75" s="4">
        <f t="shared" si="5"/>
        <v>2.02</v>
      </c>
      <c r="I75" t="s">
        <v>5</v>
      </c>
      <c r="J75" t="s">
        <v>22</v>
      </c>
      <c r="K75" t="s">
        <v>41</v>
      </c>
    </row>
    <row r="76" spans="1:11">
      <c r="A76" t="s">
        <v>50</v>
      </c>
      <c r="B76" s="3">
        <v>1075</v>
      </c>
      <c r="C76">
        <v>9212</v>
      </c>
      <c r="D76" t="s">
        <v>38</v>
      </c>
      <c r="E76" s="4">
        <v>204.32</v>
      </c>
      <c r="F76" s="4">
        <v>312.72</v>
      </c>
      <c r="G76" s="4">
        <f t="shared" si="4"/>
        <v>108.4</v>
      </c>
      <c r="H76" s="4">
        <f t="shared" si="5"/>
        <v>21.68</v>
      </c>
      <c r="I76" t="s">
        <v>8</v>
      </c>
      <c r="J76" t="s">
        <v>25</v>
      </c>
      <c r="K76" t="s">
        <v>41</v>
      </c>
    </row>
    <row r="77" spans="1:11">
      <c r="A77" t="s">
        <v>50</v>
      </c>
      <c r="B77" s="3">
        <v>1076</v>
      </c>
      <c r="C77">
        <v>9212</v>
      </c>
      <c r="D77" t="s">
        <v>38</v>
      </c>
      <c r="E77" s="4">
        <v>204.32</v>
      </c>
      <c r="F77" s="4">
        <v>312.72</v>
      </c>
      <c r="G77" s="4">
        <f t="shared" si="4"/>
        <v>108.4</v>
      </c>
      <c r="H77" s="4">
        <f t="shared" si="5"/>
        <v>21.68</v>
      </c>
      <c r="I77" t="s">
        <v>8</v>
      </c>
      <c r="J77" t="s">
        <v>25</v>
      </c>
      <c r="K77" t="s">
        <v>31</v>
      </c>
    </row>
    <row r="78" spans="1:11">
      <c r="A78" t="s">
        <v>50</v>
      </c>
      <c r="B78" s="3">
        <v>1077</v>
      </c>
      <c r="C78">
        <v>2242</v>
      </c>
      <c r="D78" t="s">
        <v>40</v>
      </c>
      <c r="E78" s="4">
        <v>317.72</v>
      </c>
      <c r="F78" s="4">
        <v>501.62</v>
      </c>
      <c r="G78" s="4">
        <f t="shared" si="4"/>
        <v>183.9</v>
      </c>
      <c r="H78" s="4">
        <f t="shared" si="5"/>
        <v>36.78</v>
      </c>
      <c r="I78" t="s">
        <v>8</v>
      </c>
      <c r="J78" t="s">
        <v>25</v>
      </c>
      <c r="K78" t="s">
        <v>34</v>
      </c>
    </row>
    <row r="79" spans="1:11">
      <c r="A79" t="s">
        <v>50</v>
      </c>
      <c r="B79" s="3">
        <v>1078</v>
      </c>
      <c r="C79">
        <v>6622</v>
      </c>
      <c r="D79" t="s">
        <v>46</v>
      </c>
      <c r="E79" s="4">
        <v>517.11</v>
      </c>
      <c r="F79" s="4">
        <v>717.11</v>
      </c>
      <c r="G79" s="4">
        <f t="shared" si="4"/>
        <v>200</v>
      </c>
      <c r="H79" s="4">
        <f t="shared" si="5"/>
        <v>40</v>
      </c>
      <c r="I79" t="s">
        <v>8</v>
      </c>
      <c r="J79" t="s">
        <v>25</v>
      </c>
      <c r="K79" t="s">
        <v>26</v>
      </c>
    </row>
    <row r="80" spans="1:11">
      <c r="A80" t="s">
        <v>50</v>
      </c>
      <c r="B80" s="3">
        <v>1079</v>
      </c>
      <c r="C80">
        <v>6199</v>
      </c>
      <c r="D80" t="s">
        <v>47</v>
      </c>
      <c r="E80" s="4">
        <v>116.73</v>
      </c>
      <c r="F80" s="4">
        <v>326.33</v>
      </c>
      <c r="G80" s="4">
        <f t="shared" si="4"/>
        <v>209.6</v>
      </c>
      <c r="H80" s="4">
        <f t="shared" si="5"/>
        <v>41.92</v>
      </c>
      <c r="I80" t="s">
        <v>7</v>
      </c>
      <c r="J80" t="s">
        <v>33</v>
      </c>
      <c r="K80" t="s">
        <v>29</v>
      </c>
    </row>
    <row r="81" spans="1:11">
      <c r="A81" t="s">
        <v>50</v>
      </c>
      <c r="B81" s="3">
        <v>1080</v>
      </c>
      <c r="C81">
        <v>9822</v>
      </c>
      <c r="D81" t="s">
        <v>21</v>
      </c>
      <c r="E81" s="4">
        <v>58.3</v>
      </c>
      <c r="F81" s="4">
        <v>98.4</v>
      </c>
      <c r="G81" s="4">
        <f t="shared" si="4"/>
        <v>40.1</v>
      </c>
      <c r="H81" s="4">
        <f t="shared" si="5"/>
        <v>8.02</v>
      </c>
      <c r="I81" t="s">
        <v>7</v>
      </c>
      <c r="J81" t="s">
        <v>33</v>
      </c>
      <c r="K81" t="s">
        <v>31</v>
      </c>
    </row>
    <row r="82" spans="1:11">
      <c r="A82" t="s">
        <v>50</v>
      </c>
      <c r="B82" s="3">
        <v>1081</v>
      </c>
      <c r="C82">
        <v>2877</v>
      </c>
      <c r="D82" t="s">
        <v>24</v>
      </c>
      <c r="E82" s="4">
        <v>11.4</v>
      </c>
      <c r="F82" s="4">
        <v>32.7</v>
      </c>
      <c r="G82" s="4">
        <f t="shared" si="4"/>
        <v>21.3</v>
      </c>
      <c r="H82" s="4">
        <f t="shared" si="5"/>
        <v>2.13</v>
      </c>
      <c r="I82" t="s">
        <v>7</v>
      </c>
      <c r="J82" t="s">
        <v>33</v>
      </c>
      <c r="K82" t="s">
        <v>34</v>
      </c>
    </row>
    <row r="83" spans="1:11">
      <c r="A83" t="s">
        <v>50</v>
      </c>
      <c r="B83" s="3">
        <v>1082</v>
      </c>
      <c r="C83">
        <v>2499</v>
      </c>
      <c r="D83" t="s">
        <v>27</v>
      </c>
      <c r="E83" s="4">
        <v>15.76</v>
      </c>
      <c r="F83" s="4">
        <v>39.82</v>
      </c>
      <c r="G83" s="4">
        <f t="shared" si="4"/>
        <v>24.06</v>
      </c>
      <c r="H83" s="4">
        <f t="shared" si="5"/>
        <v>2.406</v>
      </c>
      <c r="I83" t="s">
        <v>7</v>
      </c>
      <c r="J83" t="s">
        <v>33</v>
      </c>
      <c r="K83" t="s">
        <v>41</v>
      </c>
    </row>
    <row r="84" spans="1:11">
      <c r="A84" t="s">
        <v>50</v>
      </c>
      <c r="B84" s="3">
        <v>1083</v>
      </c>
      <c r="C84">
        <v>8722</v>
      </c>
      <c r="D84" t="s">
        <v>30</v>
      </c>
      <c r="E84" s="4">
        <v>32.85</v>
      </c>
      <c r="F84" s="4">
        <v>64.11</v>
      </c>
      <c r="G84" s="4">
        <f t="shared" si="4"/>
        <v>31.26</v>
      </c>
      <c r="H84" s="4">
        <f t="shared" si="5"/>
        <v>6.252</v>
      </c>
      <c r="I84" t="s">
        <v>7</v>
      </c>
      <c r="J84" t="s">
        <v>33</v>
      </c>
      <c r="K84" t="s">
        <v>35</v>
      </c>
    </row>
    <row r="85" spans="1:11">
      <c r="A85" t="s">
        <v>50</v>
      </c>
      <c r="B85" s="3">
        <v>1084</v>
      </c>
      <c r="C85">
        <v>1109</v>
      </c>
      <c r="D85" t="s">
        <v>32</v>
      </c>
      <c r="E85" s="4">
        <v>11.36</v>
      </c>
      <c r="F85" s="4">
        <v>31.56</v>
      </c>
      <c r="G85" s="4">
        <f t="shared" si="4"/>
        <v>20.2</v>
      </c>
      <c r="H85" s="4">
        <f t="shared" si="5"/>
        <v>2.02</v>
      </c>
      <c r="I85" t="s">
        <v>7</v>
      </c>
      <c r="J85" t="s">
        <v>33</v>
      </c>
      <c r="K85" t="s">
        <v>31</v>
      </c>
    </row>
    <row r="86" spans="1:11">
      <c r="A86" t="s">
        <v>50</v>
      </c>
      <c r="B86" s="3">
        <v>1085</v>
      </c>
      <c r="C86">
        <v>2877</v>
      </c>
      <c r="D86" t="s">
        <v>24</v>
      </c>
      <c r="E86" s="4">
        <v>11.4</v>
      </c>
      <c r="F86" s="4">
        <v>32.7</v>
      </c>
      <c r="G86" s="4">
        <f t="shared" si="4"/>
        <v>21.3</v>
      </c>
      <c r="H86" s="4">
        <f t="shared" si="5"/>
        <v>2.13</v>
      </c>
      <c r="I86" t="s">
        <v>6</v>
      </c>
      <c r="J86" t="s">
        <v>28</v>
      </c>
      <c r="K86" t="s">
        <v>34</v>
      </c>
    </row>
    <row r="87" spans="1:11">
      <c r="A87" t="s">
        <v>50</v>
      </c>
      <c r="B87" s="3">
        <v>1086</v>
      </c>
      <c r="C87">
        <v>2877</v>
      </c>
      <c r="D87" t="s">
        <v>24</v>
      </c>
      <c r="E87" s="4">
        <v>11.4</v>
      </c>
      <c r="F87" s="4">
        <v>32.7</v>
      </c>
      <c r="G87" s="4">
        <f t="shared" si="4"/>
        <v>21.3</v>
      </c>
      <c r="H87" s="4">
        <f t="shared" si="5"/>
        <v>2.13</v>
      </c>
      <c r="I87" t="s">
        <v>6</v>
      </c>
      <c r="J87" t="s">
        <v>28</v>
      </c>
      <c r="K87" t="s">
        <v>35</v>
      </c>
    </row>
    <row r="88" spans="1:11">
      <c r="A88" t="s">
        <v>51</v>
      </c>
      <c r="B88" s="3">
        <v>1087</v>
      </c>
      <c r="C88">
        <v>4421</v>
      </c>
      <c r="D88" t="s">
        <v>37</v>
      </c>
      <c r="E88" s="4">
        <v>77.5</v>
      </c>
      <c r="F88" s="4">
        <v>126.5</v>
      </c>
      <c r="G88" s="4">
        <f t="shared" si="4"/>
        <v>49</v>
      </c>
      <c r="H88" s="4">
        <f t="shared" si="5"/>
        <v>9.8</v>
      </c>
      <c r="I88" t="s">
        <v>6</v>
      </c>
      <c r="J88" t="s">
        <v>28</v>
      </c>
      <c r="K88" t="s">
        <v>36</v>
      </c>
    </row>
    <row r="89" spans="1:11">
      <c r="A89" t="s">
        <v>51</v>
      </c>
      <c r="B89" s="3">
        <v>1088</v>
      </c>
      <c r="C89">
        <v>2242</v>
      </c>
      <c r="D89" t="s">
        <v>40</v>
      </c>
      <c r="E89" s="4">
        <v>317.72</v>
      </c>
      <c r="F89" s="4">
        <v>501.62</v>
      </c>
      <c r="G89" s="4">
        <f t="shared" si="4"/>
        <v>183.9</v>
      </c>
      <c r="H89" s="4">
        <f t="shared" si="5"/>
        <v>36.78</v>
      </c>
      <c r="I89" t="s">
        <v>6</v>
      </c>
      <c r="J89" t="s">
        <v>28</v>
      </c>
      <c r="K89" t="s">
        <v>29</v>
      </c>
    </row>
    <row r="90" spans="1:11">
      <c r="A90" t="s">
        <v>51</v>
      </c>
      <c r="B90" s="3">
        <v>1089</v>
      </c>
      <c r="C90">
        <v>1109</v>
      </c>
      <c r="D90" t="s">
        <v>32</v>
      </c>
      <c r="E90" s="4">
        <v>11.36</v>
      </c>
      <c r="F90" s="4">
        <v>31.56</v>
      </c>
      <c r="G90" s="4">
        <f t="shared" si="4"/>
        <v>20.2</v>
      </c>
      <c r="H90" s="4">
        <f t="shared" si="5"/>
        <v>2.02</v>
      </c>
      <c r="I90" t="s">
        <v>6</v>
      </c>
      <c r="J90" t="s">
        <v>28</v>
      </c>
      <c r="K90" t="s">
        <v>31</v>
      </c>
    </row>
    <row r="91" spans="1:11">
      <c r="A91" t="s">
        <v>51</v>
      </c>
      <c r="B91" s="3">
        <v>1090</v>
      </c>
      <c r="C91">
        <v>2499</v>
      </c>
      <c r="D91" t="s">
        <v>27</v>
      </c>
      <c r="E91" s="4">
        <v>15.76</v>
      </c>
      <c r="F91" s="4">
        <v>39.82</v>
      </c>
      <c r="G91" s="4">
        <f t="shared" si="4"/>
        <v>24.06</v>
      </c>
      <c r="H91" s="4">
        <f t="shared" si="5"/>
        <v>2.406</v>
      </c>
      <c r="I91" t="s">
        <v>6</v>
      </c>
      <c r="J91" t="s">
        <v>28</v>
      </c>
      <c r="K91" t="s">
        <v>34</v>
      </c>
    </row>
    <row r="92" spans="1:11">
      <c r="A92" t="s">
        <v>51</v>
      </c>
      <c r="B92" s="3">
        <v>1091</v>
      </c>
      <c r="C92">
        <v>2499</v>
      </c>
      <c r="D92" t="s">
        <v>27</v>
      </c>
      <c r="E92" s="4">
        <v>15.76</v>
      </c>
      <c r="F92" s="4">
        <v>39.82</v>
      </c>
      <c r="G92" s="4">
        <f t="shared" si="4"/>
        <v>24.06</v>
      </c>
      <c r="H92" s="4">
        <f t="shared" si="5"/>
        <v>2.406</v>
      </c>
      <c r="I92" t="s">
        <v>6</v>
      </c>
      <c r="J92" t="s">
        <v>28</v>
      </c>
      <c r="K92" t="s">
        <v>31</v>
      </c>
    </row>
    <row r="93" spans="1:11">
      <c r="A93" t="s">
        <v>51</v>
      </c>
      <c r="B93" s="3">
        <v>1092</v>
      </c>
      <c r="C93">
        <v>1109</v>
      </c>
      <c r="D93" t="s">
        <v>32</v>
      </c>
      <c r="E93" s="4">
        <v>11.36</v>
      </c>
      <c r="F93" s="4">
        <v>31.56</v>
      </c>
      <c r="G93" s="4">
        <f t="shared" si="4"/>
        <v>20.2</v>
      </c>
      <c r="H93" s="4">
        <f t="shared" si="5"/>
        <v>2.02</v>
      </c>
      <c r="I93" t="s">
        <v>5</v>
      </c>
      <c r="J93" t="s">
        <v>22</v>
      </c>
      <c r="K93" t="s">
        <v>34</v>
      </c>
    </row>
    <row r="94" spans="1:11">
      <c r="A94" t="s">
        <v>51</v>
      </c>
      <c r="B94" s="3">
        <v>1093</v>
      </c>
      <c r="C94">
        <v>1109</v>
      </c>
      <c r="D94" t="s">
        <v>32</v>
      </c>
      <c r="E94" s="4">
        <v>11.36</v>
      </c>
      <c r="F94" s="4">
        <v>31.56</v>
      </c>
      <c r="G94" s="4">
        <f t="shared" si="4"/>
        <v>20.2</v>
      </c>
      <c r="H94" s="4">
        <f t="shared" si="5"/>
        <v>2.02</v>
      </c>
      <c r="I94" t="s">
        <v>5</v>
      </c>
      <c r="J94" t="s">
        <v>22</v>
      </c>
      <c r="K94" t="s">
        <v>35</v>
      </c>
    </row>
    <row r="95" spans="1:11">
      <c r="A95" t="s">
        <v>52</v>
      </c>
      <c r="B95" s="3">
        <v>1094</v>
      </c>
      <c r="C95">
        <v>9822</v>
      </c>
      <c r="D95" t="s">
        <v>21</v>
      </c>
      <c r="E95" s="4">
        <v>58.3</v>
      </c>
      <c r="F95" s="4">
        <v>98.4</v>
      </c>
      <c r="G95" s="4">
        <f t="shared" si="4"/>
        <v>40.1</v>
      </c>
      <c r="H95" s="4">
        <f t="shared" si="5"/>
        <v>8.02</v>
      </c>
      <c r="I95" t="s">
        <v>5</v>
      </c>
      <c r="J95" t="s">
        <v>22</v>
      </c>
      <c r="K95" t="s">
        <v>36</v>
      </c>
    </row>
    <row r="96" spans="1:11">
      <c r="A96" t="s">
        <v>52</v>
      </c>
      <c r="B96" s="3">
        <v>1095</v>
      </c>
      <c r="C96">
        <v>2877</v>
      </c>
      <c r="D96" t="s">
        <v>24</v>
      </c>
      <c r="E96" s="4">
        <v>11.4</v>
      </c>
      <c r="F96" s="4">
        <v>32.7</v>
      </c>
      <c r="G96" s="4">
        <f t="shared" si="4"/>
        <v>21.3</v>
      </c>
      <c r="H96" s="4">
        <f t="shared" si="5"/>
        <v>2.13</v>
      </c>
      <c r="I96" t="s">
        <v>5</v>
      </c>
      <c r="J96" t="s">
        <v>22</v>
      </c>
      <c r="K96" t="s">
        <v>29</v>
      </c>
    </row>
    <row r="97" spans="1:11">
      <c r="A97" t="s">
        <v>52</v>
      </c>
      <c r="B97" s="3">
        <v>1096</v>
      </c>
      <c r="C97">
        <v>2499</v>
      </c>
      <c r="D97" t="s">
        <v>27</v>
      </c>
      <c r="E97" s="4">
        <v>15.76</v>
      </c>
      <c r="F97" s="4">
        <v>39.82</v>
      </c>
      <c r="G97" s="4">
        <f t="shared" si="4"/>
        <v>24.06</v>
      </c>
      <c r="H97" s="4">
        <f t="shared" si="5"/>
        <v>2.406</v>
      </c>
      <c r="I97" t="s">
        <v>5</v>
      </c>
      <c r="J97" t="s">
        <v>22</v>
      </c>
      <c r="K97" t="s">
        <v>31</v>
      </c>
    </row>
    <row r="98" spans="1:11">
      <c r="A98" t="s">
        <v>52</v>
      </c>
      <c r="B98" s="3">
        <v>1097</v>
      </c>
      <c r="C98">
        <v>8722</v>
      </c>
      <c r="D98" t="s">
        <v>30</v>
      </c>
      <c r="E98" s="4">
        <v>32.85</v>
      </c>
      <c r="F98" s="4">
        <v>64.11</v>
      </c>
      <c r="G98" s="4">
        <f t="shared" si="4"/>
        <v>31.26</v>
      </c>
      <c r="H98" s="4">
        <f t="shared" si="5"/>
        <v>6.252</v>
      </c>
      <c r="I98" t="s">
        <v>5</v>
      </c>
      <c r="J98" t="s">
        <v>22</v>
      </c>
      <c r="K98" t="s">
        <v>41</v>
      </c>
    </row>
    <row r="99" spans="1:11">
      <c r="A99" t="s">
        <v>52</v>
      </c>
      <c r="B99" s="3">
        <v>1098</v>
      </c>
      <c r="C99">
        <v>1109</v>
      </c>
      <c r="D99" t="s">
        <v>32</v>
      </c>
      <c r="E99" s="4">
        <v>11.36</v>
      </c>
      <c r="F99" s="4">
        <v>31.56</v>
      </c>
      <c r="G99" s="4">
        <f t="shared" ref="G99:G130" si="6">F99-E99</f>
        <v>20.2</v>
      </c>
      <c r="H99" s="4">
        <f t="shared" ref="H99:H130" si="7">IF(F99&gt;50,G99*0.2,G99*0.1)</f>
        <v>2.02</v>
      </c>
      <c r="I99" t="s">
        <v>5</v>
      </c>
      <c r="J99" t="s">
        <v>22</v>
      </c>
      <c r="K99" t="s">
        <v>35</v>
      </c>
    </row>
    <row r="100" spans="1:11">
      <c r="A100" t="s">
        <v>52</v>
      </c>
      <c r="B100" s="3">
        <v>1099</v>
      </c>
      <c r="C100">
        <v>2877</v>
      </c>
      <c r="D100" t="s">
        <v>24</v>
      </c>
      <c r="E100" s="4">
        <v>11.4</v>
      </c>
      <c r="F100" s="4">
        <v>32.7</v>
      </c>
      <c r="G100" s="4">
        <f t="shared" si="6"/>
        <v>21.3</v>
      </c>
      <c r="H100" s="4">
        <f t="shared" si="7"/>
        <v>2.13</v>
      </c>
      <c r="I100" t="s">
        <v>5</v>
      </c>
      <c r="J100" t="s">
        <v>22</v>
      </c>
      <c r="K100" t="s">
        <v>31</v>
      </c>
    </row>
    <row r="101" spans="1:11">
      <c r="A101" t="s">
        <v>52</v>
      </c>
      <c r="B101" s="3">
        <v>1100</v>
      </c>
      <c r="C101">
        <v>1109</v>
      </c>
      <c r="D101" t="s">
        <v>32</v>
      </c>
      <c r="E101" s="4">
        <v>11.36</v>
      </c>
      <c r="F101" s="4">
        <v>31.56</v>
      </c>
      <c r="G101" s="4">
        <f t="shared" si="6"/>
        <v>20.2</v>
      </c>
      <c r="H101" s="4">
        <f t="shared" si="7"/>
        <v>2.02</v>
      </c>
      <c r="I101" t="s">
        <v>5</v>
      </c>
      <c r="J101" t="s">
        <v>22</v>
      </c>
      <c r="K101" t="s">
        <v>34</v>
      </c>
    </row>
    <row r="102" spans="1:11">
      <c r="A102" t="s">
        <v>52</v>
      </c>
      <c r="B102" s="3">
        <v>1101</v>
      </c>
      <c r="C102">
        <v>2877</v>
      </c>
      <c r="D102" t="s">
        <v>24</v>
      </c>
      <c r="E102" s="4">
        <v>11.4</v>
      </c>
      <c r="F102" s="4">
        <v>32.7</v>
      </c>
      <c r="G102" s="4">
        <f t="shared" si="6"/>
        <v>21.3</v>
      </c>
      <c r="H102" s="4">
        <f t="shared" si="7"/>
        <v>2.13</v>
      </c>
      <c r="I102" t="s">
        <v>5</v>
      </c>
      <c r="J102" t="s">
        <v>22</v>
      </c>
      <c r="K102" t="s">
        <v>23</v>
      </c>
    </row>
    <row r="103" spans="1:11">
      <c r="A103" t="s">
        <v>52</v>
      </c>
      <c r="B103" s="3">
        <v>1102</v>
      </c>
      <c r="C103">
        <v>1109</v>
      </c>
      <c r="D103" t="s">
        <v>32</v>
      </c>
      <c r="E103" s="4">
        <v>11.36</v>
      </c>
      <c r="F103" s="4">
        <v>31.56</v>
      </c>
      <c r="G103" s="4">
        <f t="shared" si="6"/>
        <v>20.2</v>
      </c>
      <c r="H103" s="4">
        <f t="shared" si="7"/>
        <v>2.02</v>
      </c>
      <c r="I103" t="s">
        <v>5</v>
      </c>
      <c r="J103" t="s">
        <v>22</v>
      </c>
      <c r="K103" t="s">
        <v>23</v>
      </c>
    </row>
    <row r="104" spans="1:11">
      <c r="A104" t="s">
        <v>52</v>
      </c>
      <c r="B104" s="3">
        <v>1103</v>
      </c>
      <c r="C104">
        <v>2877</v>
      </c>
      <c r="D104" t="s">
        <v>24</v>
      </c>
      <c r="E104" s="4">
        <v>11.4</v>
      </c>
      <c r="F104" s="4">
        <v>32.7</v>
      </c>
      <c r="G104" s="4">
        <f t="shared" si="6"/>
        <v>21.3</v>
      </c>
      <c r="H104" s="4">
        <f t="shared" si="7"/>
        <v>2.13</v>
      </c>
      <c r="I104" t="s">
        <v>5</v>
      </c>
      <c r="J104" t="s">
        <v>22</v>
      </c>
      <c r="K104" t="s">
        <v>31</v>
      </c>
    </row>
    <row r="105" spans="1:11">
      <c r="A105" t="s">
        <v>52</v>
      </c>
      <c r="B105" s="3">
        <v>1104</v>
      </c>
      <c r="C105">
        <v>2877</v>
      </c>
      <c r="D105" t="s">
        <v>24</v>
      </c>
      <c r="E105" s="4">
        <v>11.4</v>
      </c>
      <c r="F105" s="4">
        <v>32.7</v>
      </c>
      <c r="G105" s="4">
        <f t="shared" si="6"/>
        <v>21.3</v>
      </c>
      <c r="H105" s="4">
        <f t="shared" si="7"/>
        <v>2.13</v>
      </c>
      <c r="I105" t="s">
        <v>5</v>
      </c>
      <c r="J105" t="s">
        <v>22</v>
      </c>
      <c r="K105" t="s">
        <v>34</v>
      </c>
    </row>
    <row r="106" spans="1:11">
      <c r="A106" t="s">
        <v>52</v>
      </c>
      <c r="B106" s="3">
        <v>1105</v>
      </c>
      <c r="C106">
        <v>4421</v>
      </c>
      <c r="D106" t="s">
        <v>37</v>
      </c>
      <c r="E106" s="4">
        <v>77.5</v>
      </c>
      <c r="F106" s="4">
        <v>126.5</v>
      </c>
      <c r="G106" s="4">
        <f t="shared" si="6"/>
        <v>49</v>
      </c>
      <c r="H106" s="4">
        <f t="shared" si="7"/>
        <v>9.8</v>
      </c>
      <c r="I106" t="s">
        <v>5</v>
      </c>
      <c r="J106" t="s">
        <v>22</v>
      </c>
      <c r="K106" t="s">
        <v>35</v>
      </c>
    </row>
    <row r="107" spans="1:11">
      <c r="A107" t="s">
        <v>52</v>
      </c>
      <c r="B107" s="3">
        <v>1106</v>
      </c>
      <c r="C107">
        <v>9212</v>
      </c>
      <c r="D107" t="s">
        <v>38</v>
      </c>
      <c r="E107" s="4">
        <v>204.32</v>
      </c>
      <c r="F107" s="4">
        <v>312.72</v>
      </c>
      <c r="G107" s="4">
        <f t="shared" si="6"/>
        <v>108.4</v>
      </c>
      <c r="H107" s="4">
        <f t="shared" si="7"/>
        <v>21.68</v>
      </c>
      <c r="I107" t="s">
        <v>5</v>
      </c>
      <c r="J107" t="s">
        <v>22</v>
      </c>
      <c r="K107" t="s">
        <v>36</v>
      </c>
    </row>
    <row r="108" spans="1:11">
      <c r="A108" t="s">
        <v>52</v>
      </c>
      <c r="B108" s="3">
        <v>1107</v>
      </c>
      <c r="C108">
        <v>9822</v>
      </c>
      <c r="D108" t="s">
        <v>21</v>
      </c>
      <c r="E108" s="4">
        <v>58.3</v>
      </c>
      <c r="F108" s="4">
        <v>98.4</v>
      </c>
      <c r="G108" s="4">
        <f t="shared" si="6"/>
        <v>40.1</v>
      </c>
      <c r="H108" s="4">
        <f t="shared" si="7"/>
        <v>8.02</v>
      </c>
      <c r="I108" t="s">
        <v>8</v>
      </c>
      <c r="J108" t="s">
        <v>25</v>
      </c>
      <c r="K108" t="s">
        <v>29</v>
      </c>
    </row>
    <row r="109" spans="1:11">
      <c r="A109" t="s">
        <v>52</v>
      </c>
      <c r="B109" s="3">
        <v>1108</v>
      </c>
      <c r="C109">
        <v>2877</v>
      </c>
      <c r="D109" t="s">
        <v>24</v>
      </c>
      <c r="E109" s="4">
        <v>11.4</v>
      </c>
      <c r="F109" s="4">
        <v>32.7</v>
      </c>
      <c r="G109" s="4">
        <f t="shared" si="6"/>
        <v>21.3</v>
      </c>
      <c r="H109" s="4">
        <f t="shared" si="7"/>
        <v>2.13</v>
      </c>
      <c r="I109" t="s">
        <v>8</v>
      </c>
      <c r="J109" t="s">
        <v>25</v>
      </c>
      <c r="K109" t="s">
        <v>31</v>
      </c>
    </row>
    <row r="110" spans="1:11">
      <c r="A110" t="s">
        <v>52</v>
      </c>
      <c r="B110" s="3">
        <v>1109</v>
      </c>
      <c r="C110">
        <v>2499</v>
      </c>
      <c r="D110" t="s">
        <v>27</v>
      </c>
      <c r="E110" s="4">
        <v>15.76</v>
      </c>
      <c r="F110" s="4">
        <v>39.82</v>
      </c>
      <c r="G110" s="4">
        <f t="shared" si="6"/>
        <v>24.06</v>
      </c>
      <c r="H110" s="4">
        <f t="shared" si="7"/>
        <v>2.406</v>
      </c>
      <c r="I110" t="s">
        <v>8</v>
      </c>
      <c r="J110" t="s">
        <v>25</v>
      </c>
      <c r="K110" t="s">
        <v>34</v>
      </c>
    </row>
    <row r="111" spans="1:11">
      <c r="A111" t="s">
        <v>52</v>
      </c>
      <c r="B111" s="3">
        <v>1110</v>
      </c>
      <c r="C111">
        <v>8722</v>
      </c>
      <c r="D111" t="s">
        <v>30</v>
      </c>
      <c r="E111" s="4">
        <v>32.85</v>
      </c>
      <c r="F111" s="4">
        <v>64.11</v>
      </c>
      <c r="G111" s="4">
        <f t="shared" si="6"/>
        <v>31.26</v>
      </c>
      <c r="H111" s="4">
        <f t="shared" si="7"/>
        <v>6.252</v>
      </c>
      <c r="I111" t="s">
        <v>8</v>
      </c>
      <c r="J111" t="s">
        <v>25</v>
      </c>
      <c r="K111" t="s">
        <v>23</v>
      </c>
    </row>
    <row r="112" spans="1:11">
      <c r="A112" t="s">
        <v>53</v>
      </c>
      <c r="B112" s="3">
        <v>1111</v>
      </c>
      <c r="C112">
        <v>1109</v>
      </c>
      <c r="D112" t="s">
        <v>32</v>
      </c>
      <c r="E112" s="4">
        <v>11.36</v>
      </c>
      <c r="F112" s="4">
        <v>31.56</v>
      </c>
      <c r="G112" s="4">
        <f t="shared" si="6"/>
        <v>20.2</v>
      </c>
      <c r="H112" s="4">
        <f t="shared" si="7"/>
        <v>2.02</v>
      </c>
      <c r="I112" t="s">
        <v>8</v>
      </c>
      <c r="J112" t="s">
        <v>25</v>
      </c>
      <c r="K112" t="s">
        <v>23</v>
      </c>
    </row>
    <row r="113" spans="1:11">
      <c r="A113" t="s">
        <v>53</v>
      </c>
      <c r="B113" s="3">
        <v>1112</v>
      </c>
      <c r="C113">
        <v>2877</v>
      </c>
      <c r="D113" t="s">
        <v>24</v>
      </c>
      <c r="E113" s="4">
        <v>11.4</v>
      </c>
      <c r="F113" s="4">
        <v>32.7</v>
      </c>
      <c r="G113" s="4">
        <f t="shared" si="6"/>
        <v>21.3</v>
      </c>
      <c r="H113" s="4">
        <f t="shared" si="7"/>
        <v>2.13</v>
      </c>
      <c r="I113" t="s">
        <v>8</v>
      </c>
      <c r="J113" t="s">
        <v>25</v>
      </c>
      <c r="K113" t="s">
        <v>31</v>
      </c>
    </row>
    <row r="114" spans="1:11">
      <c r="A114" t="s">
        <v>53</v>
      </c>
      <c r="B114" s="3">
        <v>1113</v>
      </c>
      <c r="C114">
        <v>1109</v>
      </c>
      <c r="D114" t="s">
        <v>32</v>
      </c>
      <c r="E114" s="4">
        <v>11.36</v>
      </c>
      <c r="F114" s="4">
        <v>31.56</v>
      </c>
      <c r="G114" s="4">
        <f t="shared" si="6"/>
        <v>20.2</v>
      </c>
      <c r="H114" s="4">
        <f t="shared" si="7"/>
        <v>2.02</v>
      </c>
      <c r="I114" t="s">
        <v>8</v>
      </c>
      <c r="J114" t="s">
        <v>25</v>
      </c>
      <c r="K114" t="s">
        <v>29</v>
      </c>
    </row>
    <row r="115" spans="1:11">
      <c r="A115" t="s">
        <v>53</v>
      </c>
      <c r="B115" s="3">
        <v>1114</v>
      </c>
      <c r="C115">
        <v>9212</v>
      </c>
      <c r="D115" t="s">
        <v>38</v>
      </c>
      <c r="E115" s="4">
        <v>204.32</v>
      </c>
      <c r="F115" s="4">
        <v>312.72</v>
      </c>
      <c r="G115" s="4">
        <f t="shared" si="6"/>
        <v>108.4</v>
      </c>
      <c r="H115" s="4">
        <f t="shared" si="7"/>
        <v>21.68</v>
      </c>
      <c r="I115" t="s">
        <v>8</v>
      </c>
      <c r="J115" t="s">
        <v>25</v>
      </c>
      <c r="K115" t="s">
        <v>29</v>
      </c>
    </row>
    <row r="116" spans="1:11">
      <c r="A116" t="s">
        <v>53</v>
      </c>
      <c r="B116" s="3">
        <v>1115</v>
      </c>
      <c r="C116">
        <v>2877</v>
      </c>
      <c r="D116" t="s">
        <v>24</v>
      </c>
      <c r="E116" s="4">
        <v>11.4</v>
      </c>
      <c r="F116" s="4">
        <v>32.7</v>
      </c>
      <c r="G116" s="4">
        <f t="shared" si="6"/>
        <v>21.3</v>
      </c>
      <c r="H116" s="4">
        <f t="shared" si="7"/>
        <v>2.13</v>
      </c>
      <c r="I116" t="s">
        <v>8</v>
      </c>
      <c r="J116" t="s">
        <v>25</v>
      </c>
      <c r="K116" t="s">
        <v>34</v>
      </c>
    </row>
    <row r="117" spans="1:11">
      <c r="A117" t="s">
        <v>53</v>
      </c>
      <c r="B117" s="3">
        <v>1116</v>
      </c>
      <c r="C117">
        <v>1109</v>
      </c>
      <c r="D117" t="s">
        <v>32</v>
      </c>
      <c r="E117" s="4">
        <v>11.36</v>
      </c>
      <c r="F117" s="4">
        <v>31.56</v>
      </c>
      <c r="G117" s="4">
        <f t="shared" si="6"/>
        <v>20.2</v>
      </c>
      <c r="H117" s="4">
        <f t="shared" si="7"/>
        <v>2.02</v>
      </c>
      <c r="I117" t="s">
        <v>8</v>
      </c>
      <c r="J117" t="s">
        <v>25</v>
      </c>
      <c r="K117" t="s">
        <v>35</v>
      </c>
    </row>
    <row r="118" spans="1:11">
      <c r="A118" t="s">
        <v>53</v>
      </c>
      <c r="B118" s="3">
        <v>1117</v>
      </c>
      <c r="C118">
        <v>2877</v>
      </c>
      <c r="D118" t="s">
        <v>24</v>
      </c>
      <c r="E118" s="4">
        <v>11.4</v>
      </c>
      <c r="F118" s="4">
        <v>32.7</v>
      </c>
      <c r="G118" s="4">
        <f t="shared" si="6"/>
        <v>21.3</v>
      </c>
      <c r="H118" s="4">
        <f t="shared" si="7"/>
        <v>2.13</v>
      </c>
      <c r="I118" t="s">
        <v>8</v>
      </c>
      <c r="J118" t="s">
        <v>25</v>
      </c>
      <c r="K118" t="s">
        <v>36</v>
      </c>
    </row>
    <row r="119" spans="1:11">
      <c r="A119" t="s">
        <v>53</v>
      </c>
      <c r="B119" s="3">
        <v>1118</v>
      </c>
      <c r="C119">
        <v>1109</v>
      </c>
      <c r="D119" t="s">
        <v>32</v>
      </c>
      <c r="E119" s="4">
        <v>11.36</v>
      </c>
      <c r="F119" s="4">
        <v>31.56</v>
      </c>
      <c r="G119" s="4">
        <f t="shared" si="6"/>
        <v>20.2</v>
      </c>
      <c r="H119" s="4">
        <f t="shared" si="7"/>
        <v>2.02</v>
      </c>
      <c r="I119" t="s">
        <v>6</v>
      </c>
      <c r="J119" t="s">
        <v>28</v>
      </c>
      <c r="K119" t="s">
        <v>29</v>
      </c>
    </row>
    <row r="120" spans="1:11">
      <c r="A120" t="s">
        <v>53</v>
      </c>
      <c r="B120" s="3">
        <v>1119</v>
      </c>
      <c r="C120">
        <v>2877</v>
      </c>
      <c r="D120" t="s">
        <v>24</v>
      </c>
      <c r="E120" s="4">
        <v>11.4</v>
      </c>
      <c r="F120" s="4">
        <v>32.7</v>
      </c>
      <c r="G120" s="4">
        <f t="shared" si="6"/>
        <v>21.3</v>
      </c>
      <c r="H120" s="4">
        <f t="shared" si="7"/>
        <v>2.13</v>
      </c>
      <c r="I120" t="s">
        <v>6</v>
      </c>
      <c r="J120" t="s">
        <v>28</v>
      </c>
      <c r="K120" t="s">
        <v>41</v>
      </c>
    </row>
    <row r="121" spans="1:11">
      <c r="A121" t="s">
        <v>53</v>
      </c>
      <c r="B121" s="3">
        <v>1120</v>
      </c>
      <c r="C121">
        <v>2877</v>
      </c>
      <c r="D121" t="s">
        <v>24</v>
      </c>
      <c r="E121" s="4">
        <v>11.4</v>
      </c>
      <c r="F121" s="4">
        <v>32.7</v>
      </c>
      <c r="G121" s="4">
        <f t="shared" si="6"/>
        <v>21.3</v>
      </c>
      <c r="H121" s="4">
        <f t="shared" si="7"/>
        <v>2.13</v>
      </c>
      <c r="I121" t="s">
        <v>6</v>
      </c>
      <c r="J121" t="s">
        <v>28</v>
      </c>
      <c r="K121" t="s">
        <v>29</v>
      </c>
    </row>
    <row r="122" spans="1:11">
      <c r="A122" t="s">
        <v>53</v>
      </c>
      <c r="B122" s="3">
        <v>1121</v>
      </c>
      <c r="C122">
        <v>4421</v>
      </c>
      <c r="D122" t="s">
        <v>37</v>
      </c>
      <c r="E122" s="4">
        <v>77.5</v>
      </c>
      <c r="F122" s="4">
        <v>126.5</v>
      </c>
      <c r="G122" s="4">
        <f t="shared" si="6"/>
        <v>49</v>
      </c>
      <c r="H122" s="4">
        <f t="shared" si="7"/>
        <v>9.8</v>
      </c>
      <c r="I122" t="s">
        <v>6</v>
      </c>
      <c r="J122" t="s">
        <v>28</v>
      </c>
      <c r="K122" t="s">
        <v>26</v>
      </c>
    </row>
    <row r="123" spans="1:11">
      <c r="A123" t="s">
        <v>53</v>
      </c>
      <c r="B123" s="3">
        <v>1122</v>
      </c>
      <c r="C123">
        <v>9212</v>
      </c>
      <c r="D123" t="s">
        <v>38</v>
      </c>
      <c r="E123" s="4">
        <v>204.32</v>
      </c>
      <c r="F123" s="4">
        <v>312.72</v>
      </c>
      <c r="G123" s="4">
        <f t="shared" si="6"/>
        <v>108.4</v>
      </c>
      <c r="H123" s="4">
        <f t="shared" si="7"/>
        <v>21.68</v>
      </c>
      <c r="I123" t="s">
        <v>6</v>
      </c>
      <c r="J123" t="s">
        <v>28</v>
      </c>
      <c r="K123" t="s">
        <v>29</v>
      </c>
    </row>
    <row r="124" spans="1:11">
      <c r="A124" t="s">
        <v>53</v>
      </c>
      <c r="B124" s="3">
        <v>1123</v>
      </c>
      <c r="C124">
        <v>4421</v>
      </c>
      <c r="D124" t="s">
        <v>37</v>
      </c>
      <c r="E124" s="4">
        <v>77.5</v>
      </c>
      <c r="F124" s="4">
        <v>126.5</v>
      </c>
      <c r="G124" s="4">
        <f t="shared" si="6"/>
        <v>49</v>
      </c>
      <c r="H124" s="4">
        <f t="shared" si="7"/>
        <v>9.8</v>
      </c>
      <c r="I124" t="s">
        <v>6</v>
      </c>
      <c r="J124" t="s">
        <v>28</v>
      </c>
      <c r="K124" t="s">
        <v>31</v>
      </c>
    </row>
    <row r="125" spans="1:11">
      <c r="A125" t="s">
        <v>53</v>
      </c>
      <c r="B125" s="3">
        <v>1124</v>
      </c>
      <c r="C125">
        <v>4421</v>
      </c>
      <c r="D125" t="s">
        <v>37</v>
      </c>
      <c r="E125" s="4">
        <v>77.5</v>
      </c>
      <c r="F125" s="4">
        <v>126.5</v>
      </c>
      <c r="G125" s="4">
        <f t="shared" si="6"/>
        <v>49</v>
      </c>
      <c r="H125" s="4">
        <f t="shared" si="7"/>
        <v>9.8</v>
      </c>
      <c r="I125" t="s">
        <v>6</v>
      </c>
      <c r="J125" t="s">
        <v>28</v>
      </c>
      <c r="K125" t="s">
        <v>34</v>
      </c>
    </row>
    <row r="126" spans="1:11">
      <c r="A126" t="s">
        <v>53</v>
      </c>
      <c r="B126" s="3">
        <v>1125</v>
      </c>
      <c r="C126">
        <v>1109</v>
      </c>
      <c r="D126" t="s">
        <v>32</v>
      </c>
      <c r="E126" s="4">
        <v>11.36</v>
      </c>
      <c r="F126" s="4">
        <v>31.56</v>
      </c>
      <c r="G126" s="4">
        <f t="shared" si="6"/>
        <v>20.2</v>
      </c>
      <c r="H126" s="4">
        <f t="shared" si="7"/>
        <v>2.02</v>
      </c>
      <c r="I126" t="s">
        <v>6</v>
      </c>
      <c r="J126" t="s">
        <v>28</v>
      </c>
      <c r="K126" t="s">
        <v>35</v>
      </c>
    </row>
    <row r="127" spans="1:11">
      <c r="A127" t="s">
        <v>53</v>
      </c>
      <c r="B127" s="3">
        <v>1126</v>
      </c>
      <c r="C127">
        <v>2877</v>
      </c>
      <c r="D127" t="s">
        <v>24</v>
      </c>
      <c r="E127" s="4">
        <v>11.4</v>
      </c>
      <c r="F127" s="4">
        <v>32.7</v>
      </c>
      <c r="G127" s="4">
        <f t="shared" si="6"/>
        <v>21.3</v>
      </c>
      <c r="H127" s="4">
        <f t="shared" si="7"/>
        <v>2.13</v>
      </c>
      <c r="I127" t="s">
        <v>6</v>
      </c>
      <c r="J127" t="s">
        <v>28</v>
      </c>
      <c r="K127" t="s">
        <v>23</v>
      </c>
    </row>
    <row r="128" spans="1:11">
      <c r="A128" t="s">
        <v>53</v>
      </c>
      <c r="B128" s="3">
        <v>1127</v>
      </c>
      <c r="C128">
        <v>1109</v>
      </c>
      <c r="D128" t="s">
        <v>32</v>
      </c>
      <c r="E128" s="4">
        <v>11.36</v>
      </c>
      <c r="F128" s="4">
        <v>31.56</v>
      </c>
      <c r="G128" s="4">
        <f t="shared" si="6"/>
        <v>20.2</v>
      </c>
      <c r="H128" s="4">
        <f t="shared" si="7"/>
        <v>2.02</v>
      </c>
      <c r="I128" t="s">
        <v>6</v>
      </c>
      <c r="J128" t="s">
        <v>28</v>
      </c>
      <c r="K128" t="s">
        <v>26</v>
      </c>
    </row>
    <row r="129" spans="1:11">
      <c r="A129" t="s">
        <v>53</v>
      </c>
      <c r="B129" s="3">
        <v>1128</v>
      </c>
      <c r="C129">
        <v>6199</v>
      </c>
      <c r="D129" t="s">
        <v>47</v>
      </c>
      <c r="E129" s="4">
        <v>116.73</v>
      </c>
      <c r="F129" s="4">
        <v>326.33</v>
      </c>
      <c r="G129" s="4">
        <f t="shared" si="6"/>
        <v>209.6</v>
      </c>
      <c r="H129" s="4">
        <f t="shared" si="7"/>
        <v>41.92</v>
      </c>
      <c r="I129" t="s">
        <v>7</v>
      </c>
      <c r="J129" t="s">
        <v>33</v>
      </c>
      <c r="K129" t="s">
        <v>29</v>
      </c>
    </row>
    <row r="130" spans="1:11">
      <c r="A130" t="s">
        <v>53</v>
      </c>
      <c r="B130" s="3">
        <v>1129</v>
      </c>
      <c r="C130">
        <v>9822</v>
      </c>
      <c r="D130" t="s">
        <v>21</v>
      </c>
      <c r="E130" s="4">
        <v>58.3</v>
      </c>
      <c r="F130" s="4">
        <v>98.4</v>
      </c>
      <c r="G130" s="4">
        <f t="shared" si="6"/>
        <v>40.1</v>
      </c>
      <c r="H130" s="4">
        <f t="shared" si="7"/>
        <v>8.02</v>
      </c>
      <c r="I130" t="s">
        <v>7</v>
      </c>
      <c r="J130" t="s">
        <v>33</v>
      </c>
      <c r="K130" t="s">
        <v>36</v>
      </c>
    </row>
    <row r="131" spans="1:11">
      <c r="A131" t="s">
        <v>53</v>
      </c>
      <c r="B131" s="3">
        <v>1130</v>
      </c>
      <c r="C131">
        <v>2877</v>
      </c>
      <c r="D131" t="s">
        <v>24</v>
      </c>
      <c r="E131" s="4">
        <v>11.4</v>
      </c>
      <c r="F131" s="4">
        <v>32.7</v>
      </c>
      <c r="G131" s="4">
        <f>F131-E131</f>
        <v>21.3</v>
      </c>
      <c r="H131" s="4">
        <f>IF(F131&gt;50,G131*0.2,G131*0.1)</f>
        <v>2.13</v>
      </c>
      <c r="I131" t="s">
        <v>7</v>
      </c>
      <c r="J131" t="s">
        <v>33</v>
      </c>
      <c r="K131" t="s">
        <v>41</v>
      </c>
    </row>
    <row r="132" spans="1:11">
      <c r="A132" t="s">
        <v>53</v>
      </c>
      <c r="B132" s="3">
        <v>1131</v>
      </c>
      <c r="C132">
        <v>2499</v>
      </c>
      <c r="D132" t="s">
        <v>27</v>
      </c>
      <c r="E132" s="4">
        <v>15.76</v>
      </c>
      <c r="F132" s="4">
        <v>39.82</v>
      </c>
      <c r="G132" s="4">
        <f>F132-E132</f>
        <v>24.06</v>
      </c>
      <c r="H132" s="4">
        <f>IF(F132&gt;50,G132*0.2,G132*0.1)</f>
        <v>2.406</v>
      </c>
      <c r="I132" t="s">
        <v>7</v>
      </c>
      <c r="J132" t="s">
        <v>33</v>
      </c>
      <c r="K132" t="s">
        <v>29</v>
      </c>
    </row>
    <row r="133" spans="1:11">
      <c r="A133" t="s">
        <v>53</v>
      </c>
      <c r="B133" s="3">
        <v>1132</v>
      </c>
      <c r="C133">
        <v>8722</v>
      </c>
      <c r="D133" t="s">
        <v>30</v>
      </c>
      <c r="E133" s="4">
        <v>32.85</v>
      </c>
      <c r="F133" s="4">
        <v>64.11</v>
      </c>
      <c r="G133" s="4">
        <f>F133-E133</f>
        <v>31.26</v>
      </c>
      <c r="H133" s="4">
        <f>IF(F133&gt;50,G133*0.2,G133*0.1)</f>
        <v>6.252</v>
      </c>
      <c r="I133" t="s">
        <v>7</v>
      </c>
      <c r="J133" t="s">
        <v>33</v>
      </c>
      <c r="K133" t="s">
        <v>26</v>
      </c>
    </row>
    <row r="134" spans="1:11">
      <c r="A134" t="s">
        <v>53</v>
      </c>
      <c r="B134" s="3">
        <v>1133</v>
      </c>
      <c r="C134">
        <v>1109</v>
      </c>
      <c r="D134" t="s">
        <v>32</v>
      </c>
      <c r="E134" s="4">
        <v>11.36</v>
      </c>
      <c r="F134" s="4">
        <v>31.56</v>
      </c>
      <c r="G134" s="4">
        <f>F134-E134</f>
        <v>20.2</v>
      </c>
      <c r="H134" s="4">
        <f>IF(F134&gt;50,G134*0.2,G134*0.1)</f>
        <v>2.02</v>
      </c>
      <c r="I134" t="s">
        <v>7</v>
      </c>
      <c r="J134" t="s">
        <v>33</v>
      </c>
      <c r="K134" t="s">
        <v>41</v>
      </c>
    </row>
    <row r="135" spans="1:11">
      <c r="A135" t="s">
        <v>53</v>
      </c>
      <c r="B135" s="3">
        <v>1134</v>
      </c>
      <c r="C135">
        <v>2877</v>
      </c>
      <c r="D135" t="s">
        <v>24</v>
      </c>
      <c r="E135" s="4">
        <v>11.4</v>
      </c>
      <c r="F135" s="4">
        <v>32.7</v>
      </c>
      <c r="G135" s="4">
        <f>F135-E135</f>
        <v>21.3</v>
      </c>
      <c r="H135" s="4">
        <f>IF(F135&gt;50,G135*0.2,G135*0.1)</f>
        <v>2.13</v>
      </c>
      <c r="I135" t="s">
        <v>7</v>
      </c>
      <c r="J135" t="s">
        <v>33</v>
      </c>
      <c r="K135" t="s">
        <v>34</v>
      </c>
    </row>
    <row r="136" spans="1:11">
      <c r="A136" t="s">
        <v>53</v>
      </c>
      <c r="B136" s="3">
        <v>1135</v>
      </c>
      <c r="C136">
        <v>1109</v>
      </c>
      <c r="D136" t="s">
        <v>32</v>
      </c>
      <c r="E136" s="4">
        <v>11.36</v>
      </c>
      <c r="F136" s="4">
        <v>31.56</v>
      </c>
      <c r="G136" s="4">
        <f>F136-E136</f>
        <v>20.2</v>
      </c>
      <c r="H136" s="4">
        <f>IF(F136&gt;50,G136*0.2,G136*0.1)</f>
        <v>2.02</v>
      </c>
      <c r="I136" t="s">
        <v>7</v>
      </c>
      <c r="J136" t="s">
        <v>33</v>
      </c>
      <c r="K136" t="s">
        <v>35</v>
      </c>
    </row>
    <row r="137" spans="1:11">
      <c r="A137" t="s">
        <v>53</v>
      </c>
      <c r="B137" s="3">
        <v>1136</v>
      </c>
      <c r="C137">
        <v>2877</v>
      </c>
      <c r="D137" t="s">
        <v>24</v>
      </c>
      <c r="E137" s="4">
        <v>11.4</v>
      </c>
      <c r="F137" s="4">
        <v>32.7</v>
      </c>
      <c r="G137" s="4">
        <f>F137-E137</f>
        <v>21.3</v>
      </c>
      <c r="H137" s="4">
        <f>IF(F137&gt;50,G137*0.2,G137*0.1)</f>
        <v>2.13</v>
      </c>
      <c r="I137" t="s">
        <v>5</v>
      </c>
      <c r="J137" t="s">
        <v>22</v>
      </c>
      <c r="K137" t="s">
        <v>36</v>
      </c>
    </row>
    <row r="138" spans="1:11">
      <c r="A138" t="s">
        <v>53</v>
      </c>
      <c r="B138" s="3">
        <v>1137</v>
      </c>
      <c r="C138">
        <v>2877</v>
      </c>
      <c r="D138" t="s">
        <v>24</v>
      </c>
      <c r="E138" s="4">
        <v>11.4</v>
      </c>
      <c r="F138" s="4">
        <v>32.7</v>
      </c>
      <c r="G138" s="4">
        <f>F138-E138</f>
        <v>21.3</v>
      </c>
      <c r="H138" s="4">
        <f>IF(F138&gt;50,G138*0.2,G138*0.1)</f>
        <v>2.13</v>
      </c>
      <c r="I138" t="s">
        <v>5</v>
      </c>
      <c r="J138" t="s">
        <v>22</v>
      </c>
      <c r="K138" t="s">
        <v>23</v>
      </c>
    </row>
    <row r="140" spans="1:5">
      <c r="A140" s="5" t="s">
        <v>54</v>
      </c>
      <c r="B140" s="6"/>
      <c r="C140" s="6"/>
      <c r="D140" s="6"/>
      <c r="E140" s="7">
        <f>SUM(F2:F138)</f>
        <v>15374.69</v>
      </c>
    </row>
    <row r="141" spans="1:5">
      <c r="A141" s="5" t="s">
        <v>55</v>
      </c>
      <c r="B141" s="8"/>
      <c r="C141" s="8"/>
      <c r="D141" s="8"/>
      <c r="E141" s="7">
        <f>SUMIF(F2:F138,"&gt;50")</f>
        <v>12587.99</v>
      </c>
    </row>
    <row r="142" spans="1:5">
      <c r="A142" s="5" t="s">
        <v>56</v>
      </c>
      <c r="B142" s="8"/>
      <c r="C142" s="8"/>
      <c r="D142" s="8"/>
      <c r="E142" s="7">
        <f>SUMIF(F2:F138,"&lt;=50")</f>
        <v>2786.7</v>
      </c>
    </row>
  </sheetData>
  <mergeCells count="1">
    <mergeCell ref="A140:D14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2025-03-01T07:12:14Z</dcterms:created>
  <dcterms:modified xsi:type="dcterms:W3CDTF">2025-03-01T10:48:41Z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8C45EA4D786E408E90B319B659C08A15_11</vt:lpwstr>
  </property>
  <property fmtid="{D5CDD505-2E9C-101B-9397-08002B2CF9AE}" pid="3" name="KSOProductBuildVer">
    <vt:lpwstr>1033-12.2.0.19805</vt:lpwstr>
  </property>
</Properties>
</file>