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anekinkara\Desktop\masraf\"/>
    </mc:Choice>
  </mc:AlternateContent>
  <bookViews>
    <workbookView xWindow="0" yWindow="0" windowWidth="28800" windowHeight="122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F4" i="1"/>
  <c r="D4" i="1"/>
  <c r="C4" i="1"/>
  <c r="B4" i="1"/>
  <c r="D3" i="1"/>
  <c r="C3" i="1"/>
  <c r="B3" i="1"/>
  <c r="F2" i="1"/>
  <c r="D2" i="1"/>
  <c r="C2" i="1"/>
  <c r="B2" i="1"/>
  <c r="E2" i="1" l="1"/>
  <c r="E3" i="1"/>
  <c r="B11" i="1" s="1"/>
  <c r="E4" i="1"/>
  <c r="B10" i="1" s="1"/>
  <c r="B13" i="1" s="1"/>
  <c r="B12" i="1" l="1"/>
  <c r="B14" i="1" s="1"/>
  <c r="B15" i="1" s="1"/>
</calcChain>
</file>

<file path=xl/sharedStrings.xml><?xml version="1.0" encoding="utf-8"?>
<sst xmlns="http://schemas.openxmlformats.org/spreadsheetml/2006/main" count="29" uniqueCount="29">
  <si>
    <t>Anlık dizel fiyatı</t>
  </si>
  <si>
    <t>100km için kaç lt yakıt harcanıyor</t>
  </si>
  <si>
    <t>ÇERKEZKÖY - SİLİVRİ</t>
  </si>
  <si>
    <t>ÇERKEZKÖY - ÇATALCA</t>
  </si>
  <si>
    <t>EV-HASTANE-İŞ</t>
  </si>
  <si>
    <t>EV-İŞ</t>
  </si>
  <si>
    <t>EV-SERVİS</t>
  </si>
  <si>
    <t>EVDEN ÇIKIŞ SAATİ</t>
  </si>
  <si>
    <t>YAKIT MASRAFI (GİDİŞ)</t>
  </si>
  <si>
    <t>YAKIT MASRAFI (DÖNÜŞ)</t>
  </si>
  <si>
    <t>TOPLAM SÜRE (TEK YÖN) (DK)</t>
  </si>
  <si>
    <t>1 KM İÇİN YAKIT (LT)</t>
  </si>
  <si>
    <t>SERVİSLE GİTTİĞİM SENARYO</t>
  </si>
  <si>
    <t>KARYA'YI BIRAKTIĞIM SENARYO</t>
  </si>
  <si>
    <t>TOPLAM SÜRE (SAAT)</t>
  </si>
  <si>
    <t>(SERVİS SÜRESİ)</t>
  </si>
  <si>
    <t>ARABA İLE GİTTİĞİM SENARYO</t>
  </si>
  <si>
    <t>KARYA BU AY 9 KERE SABAH İŞE GİTTİ</t>
  </si>
  <si>
    <t>BEN BIRAKIRSAM</t>
  </si>
  <si>
    <t>YOL UZUNLUKLARI (TEK YÖN) KM</t>
  </si>
  <si>
    <t>YOL ÜCRETLERİ (TEK YÖN) TL</t>
  </si>
  <si>
    <t>TOPLAM FİYAT TL</t>
  </si>
  <si>
    <t>YOL ÜCRETLERİ TL</t>
  </si>
  <si>
    <r>
      <rPr>
        <sz val="8"/>
        <color theme="1"/>
        <rFont val="Calibri"/>
        <family val="2"/>
        <charset val="162"/>
        <scheme val="minor"/>
      </rPr>
      <t>TEK ARAÇLA GİDERSEM İKİMİZİN TOPLAM YOL MASRAF</t>
    </r>
    <r>
      <rPr>
        <sz val="11"/>
        <color theme="1"/>
        <rFont val="Calibri"/>
        <family val="2"/>
        <charset val="162"/>
        <scheme val="minor"/>
      </rPr>
      <t>I  TL</t>
    </r>
  </si>
  <si>
    <t>ARAÇLA AYLIK MASRAF TL</t>
  </si>
  <si>
    <t>SERVİSLE AYLIK MASRAF TL</t>
  </si>
  <si>
    <t>SADECE AYIN 9 GÜNÜ KARYAYI BIRAKIRSAM TL</t>
  </si>
  <si>
    <t>KARYAYI BIRAKIRSAM TOPLAM YOL MASRAFI TL</t>
  </si>
  <si>
    <t xml:space="preserve"> KAR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</si>
</sst>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8" sqref="B8"/>
    </sheetView>
  </sheetViews>
  <sheetFormatPr defaultRowHeight="15" x14ac:dyDescent="0.25"/>
  <cols>
    <col min="1" max="1" width="42.28515625" bestFit="1" customWidth="1"/>
    <col min="2" max="2" width="21.42578125" bestFit="1" customWidth="1"/>
    <col min="3" max="3" width="23.140625" bestFit="1" customWidth="1"/>
    <col min="4" max="4" width="16.28515625" bestFit="1" customWidth="1"/>
    <col min="5" max="5" width="16.140625" bestFit="1" customWidth="1"/>
    <col min="6" max="6" width="20" bestFit="1" customWidth="1"/>
    <col min="8" max="8" width="15.140625" bestFit="1" customWidth="1"/>
    <col min="9" max="9" width="30.140625" bestFit="1" customWidth="1"/>
    <col min="10" max="10" width="18.85546875" bestFit="1" customWidth="1"/>
    <col min="11" max="11" width="15.140625" bestFit="1" customWidth="1"/>
    <col min="12" max="12" width="20.85546875" bestFit="1" customWidth="1"/>
    <col min="13" max="13" width="3" bestFit="1" customWidth="1"/>
    <col min="14" max="14" width="17.7109375" bestFit="1" customWidth="1"/>
    <col min="15" max="15" width="14.7109375" bestFit="1" customWidth="1"/>
    <col min="16" max="16" width="5" bestFit="1" customWidth="1"/>
    <col min="17" max="17" width="17.7109375" bestFit="1" customWidth="1"/>
    <col min="18" max="18" width="27.42578125" bestFit="1" customWidth="1"/>
    <col min="19" max="19" width="5" bestFit="1" customWidth="1"/>
    <col min="20" max="20" width="17.7109375" bestFit="1" customWidth="1"/>
    <col min="21" max="21" width="27.42578125" bestFit="1" customWidth="1"/>
  </cols>
  <sheetData>
    <row r="1" spans="1:18" x14ac:dyDescent="0.25">
      <c r="B1" s="5" t="s">
        <v>8</v>
      </c>
      <c r="C1" s="5" t="s">
        <v>9</v>
      </c>
      <c r="D1" s="5" t="s">
        <v>22</v>
      </c>
      <c r="E1" s="5" t="s">
        <v>21</v>
      </c>
      <c r="F1" s="5" t="s">
        <v>14</v>
      </c>
      <c r="H1" s="2" t="s">
        <v>0</v>
      </c>
      <c r="I1" s="2" t="s">
        <v>1</v>
      </c>
      <c r="J1" s="5" t="s">
        <v>11</v>
      </c>
      <c r="L1" s="7" t="s">
        <v>20</v>
      </c>
      <c r="M1" s="8"/>
      <c r="O1" s="7" t="s">
        <v>19</v>
      </c>
      <c r="P1" s="8"/>
      <c r="Q1" s="2" t="s">
        <v>7</v>
      </c>
      <c r="R1" s="2" t="s">
        <v>10</v>
      </c>
    </row>
    <row r="2" spans="1:18" x14ac:dyDescent="0.25">
      <c r="A2" s="2" t="s">
        <v>13</v>
      </c>
      <c r="B2" s="1">
        <f>(J2*P2)*H2</f>
        <v>157.90650000000002</v>
      </c>
      <c r="C2" s="1">
        <f>(P3*J2)*H2</f>
        <v>143.94665000000001</v>
      </c>
      <c r="D2" s="1">
        <f>M3*2</f>
        <v>116</v>
      </c>
      <c r="E2" s="1">
        <f>B2+C2+D2</f>
        <v>417.85315000000003</v>
      </c>
      <c r="F2" s="1">
        <f>(R2+R3)/60</f>
        <v>1.7</v>
      </c>
      <c r="H2" s="3">
        <v>45.77</v>
      </c>
      <c r="I2" s="3">
        <v>5</v>
      </c>
      <c r="J2" s="3">
        <v>0.05</v>
      </c>
      <c r="L2" s="1" t="s">
        <v>2</v>
      </c>
      <c r="M2" s="3">
        <v>32</v>
      </c>
      <c r="O2" s="4" t="s">
        <v>4</v>
      </c>
      <c r="P2" s="3">
        <v>69</v>
      </c>
      <c r="Q2" s="6">
        <v>0.2986111111111111</v>
      </c>
      <c r="R2" s="3">
        <v>55</v>
      </c>
    </row>
    <row r="3" spans="1:18" x14ac:dyDescent="0.25">
      <c r="A3" s="2" t="s">
        <v>12</v>
      </c>
      <c r="B3" s="1">
        <f>(P4*J2)*H2</f>
        <v>82.38600000000001</v>
      </c>
      <c r="C3" s="1">
        <f>(P4*J2)*H2</f>
        <v>82.38600000000001</v>
      </c>
      <c r="D3" s="1">
        <f>M2*2</f>
        <v>64</v>
      </c>
      <c r="E3" s="1">
        <f>B3+C3+D3</f>
        <v>228.77200000000002</v>
      </c>
      <c r="F3" s="3" t="s">
        <v>15</v>
      </c>
      <c r="L3" s="1" t="s">
        <v>3</v>
      </c>
      <c r="M3" s="3">
        <v>58</v>
      </c>
      <c r="O3" s="4" t="s">
        <v>5</v>
      </c>
      <c r="P3" s="3">
        <v>62.9</v>
      </c>
      <c r="Q3" s="6">
        <v>0.2951388888888889</v>
      </c>
      <c r="R3" s="3">
        <v>47</v>
      </c>
    </row>
    <row r="4" spans="1:18" x14ac:dyDescent="0.25">
      <c r="A4" s="2" t="s">
        <v>16</v>
      </c>
      <c r="B4" s="1">
        <f>(P3*J2)*H2</f>
        <v>143.94665000000001</v>
      </c>
      <c r="C4" s="1">
        <f>(P3*J2)*H2</f>
        <v>143.94665000000001</v>
      </c>
      <c r="D4" s="1">
        <f>M3*2</f>
        <v>116</v>
      </c>
      <c r="E4" s="1">
        <f>B4+C4+D4</f>
        <v>403.89330000000001</v>
      </c>
      <c r="F4" s="1">
        <f>(R3*2)/60</f>
        <v>1.5666666666666667</v>
      </c>
      <c r="O4" s="1" t="s">
        <v>6</v>
      </c>
      <c r="P4" s="3">
        <v>36</v>
      </c>
      <c r="Q4" s="6">
        <v>0.31944444444444448</v>
      </c>
      <c r="R4" s="3">
        <v>30</v>
      </c>
    </row>
    <row r="7" spans="1:18" x14ac:dyDescent="0.25">
      <c r="A7" s="2" t="s">
        <v>17</v>
      </c>
      <c r="B7" s="1">
        <f>9*200</f>
        <v>1800</v>
      </c>
    </row>
    <row r="8" spans="1:18" x14ac:dyDescent="0.25">
      <c r="A8" s="2" t="s">
        <v>18</v>
      </c>
      <c r="B8" s="1">
        <f>14*9</f>
        <v>126</v>
      </c>
    </row>
    <row r="10" spans="1:18" x14ac:dyDescent="0.25">
      <c r="A10" s="2" t="s">
        <v>24</v>
      </c>
      <c r="B10" s="1">
        <f>20*E4</f>
        <v>8077.866</v>
      </c>
    </row>
    <row r="11" spans="1:18" x14ac:dyDescent="0.25">
      <c r="A11" s="2" t="s">
        <v>25</v>
      </c>
      <c r="B11" s="1">
        <f>20*E3</f>
        <v>4575.4400000000005</v>
      </c>
    </row>
    <row r="12" spans="1:18" x14ac:dyDescent="0.25">
      <c r="A12" s="2" t="s">
        <v>26</v>
      </c>
      <c r="B12" s="1">
        <f>(9*E2)+(11*E3)</f>
        <v>6277.1703500000003</v>
      </c>
    </row>
    <row r="13" spans="1:18" x14ac:dyDescent="0.25">
      <c r="A13" s="5" t="s">
        <v>23</v>
      </c>
      <c r="B13" s="1">
        <f>B10+B7</f>
        <v>9877.866</v>
      </c>
    </row>
    <row r="14" spans="1:18" x14ac:dyDescent="0.25">
      <c r="A14" s="9" t="s">
        <v>27</v>
      </c>
      <c r="B14" s="1">
        <f>B12</f>
        <v>6277.1703500000003</v>
      </c>
    </row>
    <row r="15" spans="1:18" x14ac:dyDescent="0.25">
      <c r="A15" s="5" t="s">
        <v>28</v>
      </c>
      <c r="B15" s="1">
        <f>B13-B14</f>
        <v>3600.6956499999997</v>
      </c>
    </row>
  </sheetData>
  <mergeCells count="2">
    <mergeCell ref="O1:P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 Ekin KARA</dc:creator>
  <cp:lastModifiedBy>Taylan Ekin KARA</cp:lastModifiedBy>
  <dcterms:created xsi:type="dcterms:W3CDTF">2025-01-14T05:41:33Z</dcterms:created>
  <dcterms:modified xsi:type="dcterms:W3CDTF">2025-01-14T07:56:53Z</dcterms:modified>
</cp:coreProperties>
</file>